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OdRF\Rozpočet Olomouckého kraje\2022\ZOK 13.12.2021\"/>
    </mc:Choice>
  </mc:AlternateContent>
  <bookViews>
    <workbookView xWindow="240" yWindow="1185" windowWidth="15480" windowHeight="10740" activeTab="4"/>
  </bookViews>
  <sheets>
    <sheet name="Příjmy" sheetId="4" r:id="rId1"/>
    <sheet name="daně" sheetId="3" r:id="rId2"/>
    <sheet name="odbory" sheetId="9" r:id="rId3"/>
    <sheet name="odbory1" sheetId="1" state="hidden" r:id="rId4"/>
    <sheet name="PO - odvody 100%" sheetId="8" r:id="rId5"/>
    <sheet name="predikce" sheetId="6" state="hidden" r:id="rId6"/>
  </sheets>
  <definedNames>
    <definedName name="_xlnm.Print_Area" localSheetId="1">daně!$A$1:$K$19</definedName>
    <definedName name="_xlnm.Print_Area" localSheetId="2">odbory!$A$1:$G$261</definedName>
    <definedName name="_xlnm.Print_Area" localSheetId="3">odbory1!$A$1:$G$205</definedName>
    <definedName name="_xlnm.Print_Area" localSheetId="4">'PO - odvody 100%'!$A$1:$G$202</definedName>
    <definedName name="_xlnm.Print_Area" localSheetId="5">predikce!$A$1:$H$23</definedName>
    <definedName name="_xlnm.Print_Area" localSheetId="0">Příjmy!$A$1:$G$80</definedName>
  </definedNames>
  <calcPr calcId="162913"/>
</workbook>
</file>

<file path=xl/calcChain.xml><?xml version="1.0" encoding="utf-8"?>
<calcChain xmlns="http://schemas.openxmlformats.org/spreadsheetml/2006/main">
  <c r="J10" i="3" l="1"/>
  <c r="F14" i="3" l="1"/>
  <c r="F13" i="3"/>
  <c r="F12" i="3"/>
  <c r="F11" i="3"/>
  <c r="F10" i="3"/>
  <c r="F15" i="3" s="1"/>
  <c r="E26" i="4" l="1"/>
  <c r="D26" i="4"/>
  <c r="E27" i="9" l="1"/>
  <c r="D27" i="9"/>
  <c r="F259" i="9" l="1"/>
  <c r="F251" i="9" l="1"/>
  <c r="F250" i="9" s="1"/>
  <c r="F27" i="9" s="1"/>
  <c r="G27" i="9" s="1"/>
  <c r="F35" i="4" l="1"/>
  <c r="G35" i="4" l="1"/>
  <c r="H190" i="9" l="1"/>
  <c r="E23" i="4"/>
  <c r="D23" i="4"/>
  <c r="I153" i="9"/>
  <c r="H153" i="9"/>
  <c r="F153" i="9"/>
  <c r="I134" i="9"/>
  <c r="F11" i="4"/>
  <c r="F9" i="4"/>
  <c r="F10" i="4"/>
  <c r="F8" i="4"/>
  <c r="F7" i="4"/>
  <c r="K11" i="3" l="1"/>
  <c r="K10" i="3"/>
  <c r="I14" i="3" l="1"/>
  <c r="I13" i="3"/>
  <c r="I12" i="3"/>
  <c r="I11" i="3"/>
  <c r="I10" i="3"/>
  <c r="F94" i="9" l="1"/>
  <c r="I190" i="9" l="1"/>
  <c r="I138" i="9" l="1"/>
  <c r="H138" i="9"/>
  <c r="I39" i="9"/>
  <c r="H39" i="9"/>
  <c r="D7" i="9" s="1"/>
  <c r="D14" i="9" l="1"/>
  <c r="C10" i="3"/>
  <c r="G43" i="4"/>
  <c r="G44" i="4"/>
  <c r="G61" i="4" l="1"/>
  <c r="G62" i="4"/>
  <c r="G182" i="8" l="1"/>
  <c r="G157" i="8"/>
  <c r="G119" i="8" l="1"/>
  <c r="F92" i="9" s="1"/>
  <c r="F190" i="9" l="1"/>
  <c r="F21" i="9" s="1"/>
  <c r="F130" i="9" l="1"/>
  <c r="F184" i="9" l="1"/>
  <c r="F20" i="9" s="1"/>
  <c r="F26" i="4" s="1"/>
  <c r="G63" i="4" l="1"/>
  <c r="I101" i="8" l="1"/>
  <c r="F12" i="4" l="1"/>
  <c r="I15" i="3"/>
  <c r="H10" i="3"/>
  <c r="H14" i="3" l="1"/>
  <c r="G14" i="3"/>
  <c r="G13" i="3"/>
  <c r="G12" i="3"/>
  <c r="G11" i="3"/>
  <c r="H15" i="3"/>
  <c r="G10" i="3"/>
  <c r="G15" i="3" l="1"/>
  <c r="F46" i="4" l="1"/>
  <c r="E46" i="4"/>
  <c r="D46" i="4"/>
  <c r="G46" i="4" l="1"/>
  <c r="E11" i="4"/>
  <c r="E10" i="4"/>
  <c r="E9" i="4"/>
  <c r="E8" i="4"/>
  <c r="E7" i="4"/>
  <c r="D64" i="4" l="1"/>
  <c r="G60" i="4"/>
  <c r="F242" i="9" l="1"/>
  <c r="E26" i="9" l="1"/>
  <c r="D26" i="9"/>
  <c r="E25" i="9"/>
  <c r="D25" i="9"/>
  <c r="E22" i="9"/>
  <c r="E28" i="4" s="1"/>
  <c r="D22" i="9"/>
  <c r="D28" i="4" s="1"/>
  <c r="E21" i="9"/>
  <c r="D21" i="9"/>
  <c r="E18" i="9"/>
  <c r="D18" i="9"/>
  <c r="E19" i="9"/>
  <c r="D19" i="9"/>
  <c r="I124" i="9"/>
  <c r="E13" i="9" s="1"/>
  <c r="H124" i="9"/>
  <c r="D13" i="9" s="1"/>
  <c r="E9" i="9"/>
  <c r="D9" i="9"/>
  <c r="E10" i="9"/>
  <c r="D10" i="9"/>
  <c r="E8" i="9"/>
  <c r="D8" i="9"/>
  <c r="E14" i="9"/>
  <c r="E7" i="9" l="1"/>
  <c r="E16" i="9"/>
  <c r="E15" i="9"/>
  <c r="D15" i="9"/>
  <c r="XFD153" i="9" l="1"/>
  <c r="D16" i="9"/>
  <c r="E11" i="9"/>
  <c r="D11" i="9"/>
  <c r="E24" i="9" l="1"/>
  <c r="D24" i="9"/>
  <c r="E23" i="9"/>
  <c r="D23" i="9"/>
  <c r="I116" i="9"/>
  <c r="E12" i="9" s="1"/>
  <c r="H116" i="9"/>
  <c r="D12" i="9" s="1"/>
  <c r="F93" i="9"/>
  <c r="D29" i="9" l="1"/>
  <c r="E29" i="9"/>
  <c r="F222" i="9" l="1"/>
  <c r="F22" i="9" s="1"/>
  <c r="G22" i="9" s="1"/>
  <c r="F28" i="4" l="1"/>
  <c r="G28" i="4" s="1"/>
  <c r="G45" i="4"/>
  <c r="G42" i="4"/>
  <c r="G34" i="4"/>
  <c r="E32" i="4" l="1"/>
  <c r="D32" i="4"/>
  <c r="E24" i="4"/>
  <c r="D24" i="4"/>
  <c r="E36" i="4"/>
  <c r="D36" i="4"/>
  <c r="E64" i="4"/>
  <c r="F64" i="4"/>
  <c r="G64" i="4" l="1"/>
  <c r="F238" i="9"/>
  <c r="F25" i="9" s="1"/>
  <c r="F171" i="9"/>
  <c r="F18" i="9" s="1"/>
  <c r="F125" i="9"/>
  <c r="F32" i="4" l="1"/>
  <c r="G32" i="4" s="1"/>
  <c r="G25" i="9"/>
  <c r="F24" i="4"/>
  <c r="G18" i="9"/>
  <c r="F180" i="9"/>
  <c r="G24" i="4" l="1"/>
  <c r="D19" i="4" l="1"/>
  <c r="D18" i="4"/>
  <c r="D17" i="4"/>
  <c r="D15" i="4"/>
  <c r="D14" i="4"/>
  <c r="D13" i="4"/>
  <c r="D11" i="4" l="1"/>
  <c r="G11" i="4" s="1"/>
  <c r="D10" i="4"/>
  <c r="G10" i="4" s="1"/>
  <c r="D9" i="4"/>
  <c r="G9" i="4" s="1"/>
  <c r="D8" i="4"/>
  <c r="G8" i="4" s="1"/>
  <c r="D7" i="4"/>
  <c r="G7" i="4" s="1"/>
  <c r="E17" i="4" l="1"/>
  <c r="E15" i="4" l="1"/>
  <c r="E14" i="4"/>
  <c r="F107" i="9" l="1"/>
  <c r="E19" i="4" l="1"/>
  <c r="F134" i="9"/>
  <c r="E18" i="4"/>
  <c r="F116" i="9"/>
  <c r="E13" i="4" l="1"/>
  <c r="F124" i="9"/>
  <c r="F175" i="9"/>
  <c r="F79" i="9"/>
  <c r="F8" i="9" s="1"/>
  <c r="G8" i="9" s="1"/>
  <c r="F39" i="9" l="1"/>
  <c r="F7" i="9" l="1"/>
  <c r="J15" i="3"/>
  <c r="G7" i="9" l="1"/>
  <c r="F13" i="4"/>
  <c r="F26" i="9"/>
  <c r="G167" i="8" l="1"/>
  <c r="G26" i="9" l="1"/>
  <c r="E33" i="4" l="1"/>
  <c r="E30" i="4"/>
  <c r="E31" i="4"/>
  <c r="E25" i="4"/>
  <c r="E27" i="4"/>
  <c r="E22" i="4"/>
  <c r="E21" i="4"/>
  <c r="E20" i="4"/>
  <c r="E16" i="4"/>
  <c r="E72" i="4" l="1"/>
  <c r="E12" i="4"/>
  <c r="E37" i="4" s="1"/>
  <c r="E66" i="4" s="1"/>
  <c r="E71" i="4" l="1"/>
  <c r="E73" i="4" s="1"/>
  <c r="F148" i="9" l="1"/>
  <c r="F32" i="9"/>
  <c r="F246" i="9" l="1"/>
  <c r="F28" i="9" s="1"/>
  <c r="G28" i="9" l="1"/>
  <c r="F36" i="4"/>
  <c r="K13" i="3"/>
  <c r="K12" i="3"/>
  <c r="G36" i="4" l="1"/>
  <c r="D30" i="4"/>
  <c r="D31" i="4"/>
  <c r="D33" i="4"/>
  <c r="D25" i="4"/>
  <c r="D27" i="4"/>
  <c r="F14" i="4" l="1"/>
  <c r="D16" i="4"/>
  <c r="D20" i="4"/>
  <c r="D21" i="4"/>
  <c r="D22" i="4"/>
  <c r="G14" i="4" l="1"/>
  <c r="F33" i="4"/>
  <c r="G33" i="4" l="1"/>
  <c r="F95" i="9"/>
  <c r="F109" i="9" l="1"/>
  <c r="F232" i="9"/>
  <c r="F226" i="9"/>
  <c r="F12" i="9"/>
  <c r="F18" i="4" s="1"/>
  <c r="G18" i="4" s="1"/>
  <c r="F85" i="9"/>
  <c r="F9" i="9" s="1"/>
  <c r="F143" i="9"/>
  <c r="F139" i="9"/>
  <c r="F138" i="9" s="1"/>
  <c r="F15" i="4" l="1"/>
  <c r="F14" i="9"/>
  <c r="F20" i="4" s="1"/>
  <c r="G20" i="4" s="1"/>
  <c r="G9" i="9"/>
  <c r="C26" i="9"/>
  <c r="C13" i="9"/>
  <c r="G15" i="4" l="1"/>
  <c r="G29" i="4"/>
  <c r="G200" i="8" l="1"/>
  <c r="G201" i="8" s="1"/>
  <c r="B141" i="8"/>
  <c r="B142" i="8" s="1"/>
  <c r="B143" i="8" s="1"/>
  <c r="B144" i="8" s="1"/>
  <c r="B145" i="8" s="1"/>
  <c r="B146" i="8" s="1"/>
  <c r="B147" i="8" s="1"/>
  <c r="A141" i="8"/>
  <c r="A142" i="8" s="1"/>
  <c r="A143" i="8" s="1"/>
  <c r="A144" i="8" s="1"/>
  <c r="A145" i="8" s="1"/>
  <c r="A146" i="8" s="1"/>
  <c r="A147" i="8" s="1"/>
  <c r="G185" i="8"/>
  <c r="B178" i="8"/>
  <c r="B179" i="8" s="1"/>
  <c r="B180" i="8" s="1"/>
  <c r="B177" i="8" s="1"/>
  <c r="B128" i="8" s="1"/>
  <c r="B129" i="8" s="1"/>
  <c r="A178" i="8"/>
  <c r="A179" i="8" s="1"/>
  <c r="A180" i="8" s="1"/>
  <c r="A177" i="8" s="1"/>
  <c r="A128" i="8" s="1"/>
  <c r="A129" i="8" s="1"/>
  <c r="I117" i="8"/>
  <c r="I115" i="8"/>
  <c r="I114" i="8"/>
  <c r="I113" i="8"/>
  <c r="I112" i="8"/>
  <c r="I111" i="8"/>
  <c r="I110" i="8"/>
  <c r="I109" i="8"/>
  <c r="I80" i="8"/>
  <c r="I79" i="8"/>
  <c r="I78" i="8"/>
  <c r="I77" i="8"/>
  <c r="I76" i="8"/>
  <c r="I75" i="8"/>
  <c r="I74" i="8"/>
  <c r="I73" i="8"/>
  <c r="I72" i="8"/>
  <c r="I71" i="8"/>
  <c r="I70" i="8"/>
  <c r="F96" i="9" l="1"/>
  <c r="A148" i="8"/>
  <c r="A149" i="8" s="1"/>
  <c r="A150" i="8" s="1"/>
  <c r="A151" i="8" s="1"/>
  <c r="A152" i="8" s="1"/>
  <c r="A153" i="8" s="1"/>
  <c r="A154" i="8" s="1"/>
  <c r="A155" i="8" s="1"/>
  <c r="B148" i="8"/>
  <c r="B149" i="8" s="1"/>
  <c r="B150" i="8" s="1"/>
  <c r="B151" i="8" s="1"/>
  <c r="B152" i="8" s="1"/>
  <c r="B153" i="8" s="1"/>
  <c r="B154" i="8" s="1"/>
  <c r="B155" i="8" s="1"/>
  <c r="B130" i="8"/>
  <c r="B131" i="8" s="1"/>
  <c r="A130" i="8"/>
  <c r="A131" i="8" s="1"/>
  <c r="A132" i="8" l="1"/>
  <c r="A133" i="8" s="1"/>
  <c r="A134" i="8" s="1"/>
  <c r="A135" i="8" s="1"/>
  <c r="A136" i="8" s="1"/>
  <c r="A137" i="8" s="1"/>
  <c r="A138" i="8" s="1"/>
  <c r="A139" i="8" s="1"/>
  <c r="B132" i="8"/>
  <c r="B133" i="8" s="1"/>
  <c r="B134" i="8" s="1"/>
  <c r="B135" i="8" s="1"/>
  <c r="B136" i="8" s="1"/>
  <c r="B137" i="8" s="1"/>
  <c r="B138" i="8" s="1"/>
  <c r="B139" i="8" s="1"/>
  <c r="A7" i="9" l="1"/>
  <c r="B7" i="9"/>
  <c r="C7" i="9"/>
  <c r="A10" i="9"/>
  <c r="B10" i="9"/>
  <c r="C10" i="9"/>
  <c r="A11" i="9"/>
  <c r="B11" i="9"/>
  <c r="C11" i="9"/>
  <c r="F11" i="9"/>
  <c r="A12" i="9"/>
  <c r="B12" i="9"/>
  <c r="C12" i="9"/>
  <c r="A13" i="9"/>
  <c r="B13" i="9"/>
  <c r="A14" i="9"/>
  <c r="B14" i="9"/>
  <c r="C14" i="9"/>
  <c r="F15" i="9"/>
  <c r="G15" i="9" s="1"/>
  <c r="A16" i="9"/>
  <c r="B16" i="9"/>
  <c r="A23" i="9"/>
  <c r="B23" i="9"/>
  <c r="C23" i="9"/>
  <c r="F23" i="9"/>
  <c r="A24" i="9"/>
  <c r="B24" i="9"/>
  <c r="C24" i="9"/>
  <c r="F24" i="9"/>
  <c r="A26" i="9"/>
  <c r="B26" i="9"/>
  <c r="G14" i="9"/>
  <c r="F16" i="9"/>
  <c r="F19" i="9"/>
  <c r="G21" i="9"/>
  <c r="F22" i="4" l="1"/>
  <c r="G22" i="4" s="1"/>
  <c r="F17" i="4"/>
  <c r="F25" i="4"/>
  <c r="G19" i="9"/>
  <c r="G12" i="9"/>
  <c r="F31" i="4"/>
  <c r="G31" i="4" s="1"/>
  <c r="G24" i="9"/>
  <c r="F27" i="4"/>
  <c r="G27" i="4" s="1"/>
  <c r="F21" i="4"/>
  <c r="F30" i="4"/>
  <c r="G11" i="9"/>
  <c r="G23" i="9"/>
  <c r="G16" i="9"/>
  <c r="F13" i="9"/>
  <c r="F19" i="4" s="1"/>
  <c r="G19" i="4" s="1"/>
  <c r="F198" i="1"/>
  <c r="F195" i="1" s="1"/>
  <c r="G30" i="4" l="1"/>
  <c r="G13" i="4"/>
  <c r="G21" i="4"/>
  <c r="G17" i="4"/>
  <c r="G25" i="4"/>
  <c r="G13" i="9"/>
  <c r="D75" i="1" l="1"/>
  <c r="K14" i="3" l="1"/>
  <c r="E26" i="1" l="1"/>
  <c r="F24" i="1" l="1"/>
  <c r="G24" i="1" s="1"/>
  <c r="F173" i="1" l="1"/>
  <c r="F19" i="1" s="1"/>
  <c r="F162" i="1"/>
  <c r="F152" i="1" l="1"/>
  <c r="F17" i="1" s="1"/>
  <c r="F30" i="1"/>
  <c r="F18" i="1" l="1"/>
  <c r="H22" i="6" l="1"/>
  <c r="E22" i="6"/>
  <c r="F11" i="1" l="1"/>
  <c r="F22" i="1"/>
  <c r="F21" i="1"/>
  <c r="F124" i="1"/>
  <c r="F14" i="1" s="1"/>
  <c r="D14" i="1"/>
  <c r="D26" i="1" s="1"/>
  <c r="F91" i="1" l="1"/>
  <c r="F12" i="1" s="1"/>
  <c r="F9" i="1" l="1"/>
  <c r="C15" i="6" l="1"/>
  <c r="F117" i="1" l="1"/>
  <c r="F95" i="1" s="1"/>
  <c r="D83" i="1" l="1"/>
  <c r="F68" i="1" l="1"/>
  <c r="F10" i="1" s="1"/>
  <c r="D15" i="3"/>
  <c r="E15" i="3"/>
  <c r="C15" i="3"/>
  <c r="K15" i="3" s="1"/>
  <c r="G23" i="1" l="1"/>
  <c r="G22" i="1"/>
  <c r="G21" i="1"/>
  <c r="G11" i="1"/>
  <c r="G9" i="1"/>
  <c r="F13" i="1"/>
  <c r="F132" i="1"/>
  <c r="F15" i="1" s="1"/>
  <c r="F142" i="1"/>
  <c r="F16" i="1" s="1"/>
  <c r="D12" i="4"/>
  <c r="D72" i="4"/>
  <c r="G10" i="6"/>
  <c r="D10" i="6"/>
  <c r="G15" i="6"/>
  <c r="G18" i="6"/>
  <c r="D15" i="6"/>
  <c r="D18" i="6"/>
  <c r="F10" i="6"/>
  <c r="C10" i="6"/>
  <c r="F15" i="6"/>
  <c r="F18" i="6"/>
  <c r="C18" i="6"/>
  <c r="C13" i="6" s="1"/>
  <c r="H9" i="6"/>
  <c r="H11" i="6"/>
  <c r="H12" i="6"/>
  <c r="H14" i="6"/>
  <c r="H16" i="6"/>
  <c r="H17" i="6"/>
  <c r="H19" i="6"/>
  <c r="H20" i="6"/>
  <c r="H21" i="6"/>
  <c r="E14" i="6"/>
  <c r="E16" i="6"/>
  <c r="E17" i="6"/>
  <c r="E19" i="6"/>
  <c r="E20" i="6"/>
  <c r="E21" i="6"/>
  <c r="E12" i="6"/>
  <c r="E11" i="6"/>
  <c r="E9" i="6"/>
  <c r="C10" i="1"/>
  <c r="B10" i="1"/>
  <c r="A10" i="1"/>
  <c r="C23" i="1"/>
  <c r="B23" i="1"/>
  <c r="A23" i="1"/>
  <c r="C22" i="1"/>
  <c r="B22" i="1"/>
  <c r="A22" i="1"/>
  <c r="C15" i="1"/>
  <c r="B15" i="1"/>
  <c r="A15" i="1"/>
  <c r="C9" i="1"/>
  <c r="B9" i="1"/>
  <c r="A9" i="1"/>
  <c r="C11" i="1"/>
  <c r="B11" i="1"/>
  <c r="A11" i="1"/>
  <c r="C21" i="1"/>
  <c r="B21" i="1"/>
  <c r="A21" i="1"/>
  <c r="C16" i="1"/>
  <c r="B16" i="1"/>
  <c r="A16" i="1"/>
  <c r="C14" i="1"/>
  <c r="B14" i="1"/>
  <c r="A14" i="1"/>
  <c r="C13" i="1"/>
  <c r="B13" i="1"/>
  <c r="A13" i="1"/>
  <c r="C12" i="1"/>
  <c r="B12" i="1"/>
  <c r="A12" i="1"/>
  <c r="G12" i="4" l="1"/>
  <c r="D37" i="4"/>
  <c r="D66" i="4" s="1"/>
  <c r="D71" i="4" s="1"/>
  <c r="F26" i="1"/>
  <c r="E15" i="6"/>
  <c r="D13" i="6"/>
  <c r="D23" i="6" s="1"/>
  <c r="D26" i="6" s="1"/>
  <c r="G13" i="6"/>
  <c r="F13" i="6"/>
  <c r="F23" i="6" s="1"/>
  <c r="F26" i="6" s="1"/>
  <c r="C23" i="6"/>
  <c r="C26" i="6" s="1"/>
  <c r="H18" i="6"/>
  <c r="G72" i="4"/>
  <c r="G15" i="1"/>
  <c r="G20" i="1"/>
  <c r="G12" i="1"/>
  <c r="G19" i="1"/>
  <c r="G14" i="1"/>
  <c r="G13" i="1"/>
  <c r="G16" i="1"/>
  <c r="E18" i="6"/>
  <c r="H15" i="6"/>
  <c r="H10" i="6"/>
  <c r="E10" i="6"/>
  <c r="D73" i="4" l="1"/>
  <c r="H13" i="6"/>
  <c r="H23" i="6" s="1"/>
  <c r="H26" i="6" s="1"/>
  <c r="E13" i="6"/>
  <c r="E23" i="6" s="1"/>
  <c r="E26" i="6" s="1"/>
  <c r="G23" i="6"/>
  <c r="G26" i="6" s="1"/>
  <c r="G10" i="1" l="1"/>
  <c r="G26" i="1"/>
  <c r="F97" i="9"/>
  <c r="F90" i="9" s="1"/>
  <c r="F10" i="9"/>
  <c r="F29" i="9" s="1"/>
  <c r="G10" i="9" l="1"/>
  <c r="G29" i="9"/>
  <c r="F16" i="4"/>
  <c r="F37" i="4" s="1"/>
  <c r="G16" i="4" l="1"/>
  <c r="F66" i="4" l="1"/>
  <c r="G37" i="4"/>
  <c r="F71" i="4" l="1"/>
  <c r="G66" i="4"/>
  <c r="G71" i="4" l="1"/>
  <c r="F73" i="4"/>
  <c r="G73" i="4" s="1"/>
</calcChain>
</file>

<file path=xl/comments1.xml><?xml version="1.0" encoding="utf-8"?>
<comments xmlns="http://schemas.openxmlformats.org/spreadsheetml/2006/main">
  <authors>
    <author>Hradilová Alice</author>
  </authors>
  <commentList>
    <comment ref="E17" authorId="0" shapeId="0">
      <text>
        <r>
          <rPr>
            <b/>
            <sz val="9"/>
            <color indexed="81"/>
            <rFont val="Tahoma"/>
            <family val="2"/>
            <charset val="238"/>
          </rPr>
          <t>Hradilová Alice:</t>
        </r>
        <r>
          <rPr>
            <sz val="9"/>
            <color indexed="81"/>
            <rFont val="Tahoma"/>
            <family val="2"/>
            <charset val="238"/>
          </rPr>
          <t xml:space="preserve">
ORJ 12</t>
        </r>
      </text>
    </comment>
    <comment ref="F17" authorId="0" shapeId="0">
      <text>
        <r>
          <rPr>
            <b/>
            <sz val="9"/>
            <color indexed="81"/>
            <rFont val="Tahoma"/>
            <family val="2"/>
            <charset val="238"/>
          </rPr>
          <t>Hradilová Alice:</t>
        </r>
        <r>
          <rPr>
            <sz val="9"/>
            <color indexed="81"/>
            <rFont val="Tahoma"/>
            <family val="2"/>
            <charset val="238"/>
          </rPr>
          <t xml:space="preserve">
ORJ 12</t>
        </r>
      </text>
    </comment>
    <comment ref="E18" authorId="0" shapeId="0">
      <text>
        <r>
          <rPr>
            <b/>
            <sz val="9"/>
            <color indexed="81"/>
            <rFont val="Tahoma"/>
            <family val="2"/>
            <charset val="238"/>
          </rPr>
          <t>Hradilová Alice:</t>
        </r>
        <r>
          <rPr>
            <sz val="9"/>
            <color indexed="81"/>
            <rFont val="Tahoma"/>
            <family val="2"/>
            <charset val="238"/>
          </rPr>
          <t xml:space="preserve">
ORJ 03,07,15</t>
        </r>
      </text>
    </comment>
    <comment ref="F18" authorId="0" shapeId="0">
      <text>
        <r>
          <rPr>
            <b/>
            <sz val="9"/>
            <color indexed="81"/>
            <rFont val="Tahoma"/>
            <family val="2"/>
            <charset val="238"/>
          </rPr>
          <t>Hradilová Alice:</t>
        </r>
        <r>
          <rPr>
            <sz val="9"/>
            <color indexed="81"/>
            <rFont val="Tahoma"/>
            <family val="2"/>
            <charset val="238"/>
          </rPr>
          <t xml:space="preserve">
ORJ 12,15</t>
        </r>
      </text>
    </comment>
  </commentList>
</comments>
</file>

<file path=xl/sharedStrings.xml><?xml version="1.0" encoding="utf-8"?>
<sst xmlns="http://schemas.openxmlformats.org/spreadsheetml/2006/main" count="995" uniqueCount="487">
  <si>
    <t>Správce:</t>
  </si>
  <si>
    <t xml:space="preserve">vedoucí odboru </t>
  </si>
  <si>
    <t>v tis.Kč</t>
  </si>
  <si>
    <t>§</t>
  </si>
  <si>
    <t>položka</t>
  </si>
  <si>
    <t>UZ</t>
  </si>
  <si>
    <t xml:space="preserve">název položky </t>
  </si>
  <si>
    <t>%</t>
  </si>
  <si>
    <t xml:space="preserve">Celkem </t>
  </si>
  <si>
    <t xml:space="preserve">Odbor ekonomický </t>
  </si>
  <si>
    <t xml:space="preserve">pol. 1361 - Správní poplatky                     </t>
  </si>
  <si>
    <t xml:space="preserve">§ 6172, pol. 2131 - Příjmy z pronájmu pozemků              </t>
  </si>
  <si>
    <t xml:space="preserve">§ 6172, pol. 2132 - Příjmy z pronájmu ostatních nemovitostí     </t>
  </si>
  <si>
    <t xml:space="preserve">§ 6172, pol. 2133 - Příjmy z pronájmu movitých věcí           </t>
  </si>
  <si>
    <t xml:space="preserve">Krajský úřad je v souvislosti s výkonem státní správy příjemcem správních poplatků podle zákona č. 634/2004 Sb., o správních poplatcích, za tyto úkony:                      </t>
  </si>
  <si>
    <t xml:space="preserve">položka 17 -  vydání stavebního povolení  </t>
  </si>
  <si>
    <t xml:space="preserve">§ 1032, pol. 2131 - Příjmy z pronájmu pozemků              </t>
  </si>
  <si>
    <t xml:space="preserve">Příjmem rozpočtu kraje je výnos z pokut uložených podle </t>
  </si>
  <si>
    <t xml:space="preserve"> - ust. § 31 odst. 8 zákona č. 99/2004 Sb., o rybářství,   rybářskou stráží a krajským úřadem, </t>
  </si>
  <si>
    <t xml:space="preserve"> - ust. § 88a  zákona č. 114/1992 sb., o ochraně přírody a krajiny ve znění pozdějších předpisů,  krajským úřadem,  </t>
  </si>
  <si>
    <t>Odbor životního prostředí a zemědělství, ORJ - 09</t>
  </si>
  <si>
    <t>4. Odbor zdravotnictví, ORJ - 14</t>
  </si>
  <si>
    <t xml:space="preserve">Příjmy z pronájmu nemovitostí: </t>
  </si>
  <si>
    <t xml:space="preserve">§ 6172, pol. 3111 - Příjmy z prodeje pozemků                </t>
  </si>
  <si>
    <t>Příjmy z prodeje pozemků.</t>
  </si>
  <si>
    <t xml:space="preserve">§ 6172, pol. 3112 - Příjmy z prodeje ostatních nemovitostí a jejich částí </t>
  </si>
  <si>
    <t>Příjmy z prodeje nemovitostí.</t>
  </si>
  <si>
    <t xml:space="preserve">§ 6310, pol. 2141 - Příjmy z úroků                                          </t>
  </si>
  <si>
    <t>Odbor ekonomický, ORJ - 07</t>
  </si>
  <si>
    <t xml:space="preserve">Příjmy z úroků z bankovních účtů. </t>
  </si>
  <si>
    <t xml:space="preserve">§ 6172, pol. 2122 - Odvody příspěvkových organizací        </t>
  </si>
  <si>
    <t>koeficient   -    6,751705</t>
  </si>
  <si>
    <t>Daňové příjmy</t>
  </si>
  <si>
    <t xml:space="preserve">Daň z příjmů právnických osob </t>
  </si>
  <si>
    <t>Daň z přidané hodnoty</t>
  </si>
  <si>
    <t>Daňový příjem</t>
  </si>
  <si>
    <t>celkem</t>
  </si>
  <si>
    <t>kraje</t>
  </si>
  <si>
    <t>DPH</t>
  </si>
  <si>
    <t>v tom:</t>
  </si>
  <si>
    <t>Daň z příjmů právnických osob celkem</t>
  </si>
  <si>
    <t>DPPO</t>
  </si>
  <si>
    <t>DPPO - placeno obcemi a kraji</t>
  </si>
  <si>
    <t>Daň z příjmů fyzických osob celkem</t>
  </si>
  <si>
    <t>DPFO - zvláštní sazba</t>
  </si>
  <si>
    <t>DPFO - závislá činnost celkem</t>
  </si>
  <si>
    <t>Daň z nemovitostí</t>
  </si>
  <si>
    <t>Celkem daňové příjmy</t>
  </si>
  <si>
    <t>Schválený rozpočet 2006</t>
  </si>
  <si>
    <t>Rozdíl</t>
  </si>
  <si>
    <t xml:space="preserve">obce </t>
  </si>
  <si>
    <t>DPFO - z podnikání celkem</t>
  </si>
  <si>
    <t>DPFO -  sdílená část</t>
  </si>
  <si>
    <t>DPFO - 1,5 % motivace</t>
  </si>
  <si>
    <t>v mld.Kč</t>
  </si>
  <si>
    <t>a) Příjmy Olomouckého kraje</t>
  </si>
  <si>
    <t>mezisoučet - daňové příjmy</t>
  </si>
  <si>
    <t>Správní poplatky</t>
  </si>
  <si>
    <t xml:space="preserve">Odvody příspěvkových organizací </t>
  </si>
  <si>
    <t>Příjmy z pronájmu pozemků</t>
  </si>
  <si>
    <t>Příjmy z pronájmu ostatních nemovitostí a jejich částí</t>
  </si>
  <si>
    <t>Příjmy z pronájmu movitých věcí</t>
  </si>
  <si>
    <t>Příjmy z prodeje pozemků</t>
  </si>
  <si>
    <t xml:space="preserve">Příjmy z prodeje ostatních nemovitostí a jejich částí </t>
  </si>
  <si>
    <t>Příjmy z úroků</t>
  </si>
  <si>
    <t>Neinvestiční přijaté dotace ze státního rozpočtu v rámci souhrnného dotačního vztahu</t>
  </si>
  <si>
    <t xml:space="preserve">Splátky půjčených prostředků od obcí </t>
  </si>
  <si>
    <t>Celkem</t>
  </si>
  <si>
    <t>b) Fond sociálních potřeb</t>
  </si>
  <si>
    <t>Převody z rozpočtových účtů</t>
  </si>
  <si>
    <t>Platby za odebrané množství podzemní vody</t>
  </si>
  <si>
    <t>Příjmy Olomouckého kraje celkem</t>
  </si>
  <si>
    <t>Konsolidace</t>
  </si>
  <si>
    <t>Příjmy Olomouckého kraje celkem (po konsolidaci*)</t>
  </si>
  <si>
    <t>Konsolidace je očištění údajů v rozpočtu o interní přesuny peněžních prostředků uvnitř organizace mezi jednotlivými účty.</t>
  </si>
  <si>
    <t xml:space="preserve"> -</t>
  </si>
  <si>
    <t>Splátky půjčených prostředků od obecně prospěšných společností a podobných subjektů</t>
  </si>
  <si>
    <t xml:space="preserve"> - oblast školství </t>
  </si>
  <si>
    <t xml:space="preserve"> - oblast dopravy</t>
  </si>
  <si>
    <t xml:space="preserve"> - oblast kultury</t>
  </si>
  <si>
    <t xml:space="preserve"> - oblast sociálních věcí </t>
  </si>
  <si>
    <t xml:space="preserve"> - oblast zdravotnictví </t>
  </si>
  <si>
    <t>1. Odvody z investičního fondu (v souvislosti s poskytnutím příspěvku na provoz - odpisy), UZ 006:</t>
  </si>
  <si>
    <t xml:space="preserve">2. Odvody z investičního fondu (spoluúčast na realizaci investičních akcí): </t>
  </si>
  <si>
    <t xml:space="preserve"> - oblast kultury (nové akce)</t>
  </si>
  <si>
    <t xml:space="preserve">položka 96 - vydání integrovaného povolení nebo jeho změn                                                                     </t>
  </si>
  <si>
    <t>položka 122 - vydání rozhodnutí o udělení souhlasu v oblasti nakládání s odpady</t>
  </si>
  <si>
    <t xml:space="preserve">Nostrifikace - uznávání rovnocennosti vysvědčení vydaných zahraničními školami. </t>
  </si>
  <si>
    <t>Změna stavu krátkodobých prostředků na bankovních účtech</t>
  </si>
  <si>
    <t>Rekapitulace:</t>
  </si>
  <si>
    <t xml:space="preserve"> - oblast zdravotnictví  (nové akce)</t>
  </si>
  <si>
    <t xml:space="preserve">§ 3769, pol. 2212 - Sankční platby přijaté od jiných subjektů                        </t>
  </si>
  <si>
    <t xml:space="preserve">§ 6172, pol. 2212 - Sankční platby přijaté od jiných subjektů     </t>
  </si>
  <si>
    <t>Sankční platby přijaté od jiných subjektů</t>
  </si>
  <si>
    <t>ORG</t>
  </si>
  <si>
    <t>6172</t>
  </si>
  <si>
    <t>2122</t>
  </si>
  <si>
    <t xml:space="preserve">Odvody příspěvkových organizací        </t>
  </si>
  <si>
    <t>CELKEM</t>
  </si>
  <si>
    <t>Přijaté nekapitálové příspěvky a náhrady</t>
  </si>
  <si>
    <t>c) Fond na podporu výstavby a obnovy vodohospodářské infrastruktury na území Olomouckého kraje</t>
  </si>
  <si>
    <t xml:space="preserve">Celkem za oblast školství </t>
  </si>
  <si>
    <t>Celkem za oblast dopravy</t>
  </si>
  <si>
    <t>Celkem za oblast kultury</t>
  </si>
  <si>
    <t xml:space="preserve">Celkem za oblast sociální </t>
  </si>
  <si>
    <t xml:space="preserve">Celkem za oblast zdravotnictví </t>
  </si>
  <si>
    <t>1. Kancelář ředitele, ORJ - 03, ORG 90 000 000 000</t>
  </si>
  <si>
    <t>Poznámka: v části upravený rozpočet a skutečnost nejsou uvedeny všechny položky, protože nejsou součástí schváleného rozpočtu.</t>
  </si>
  <si>
    <t>Dětský domov a Školní jídelna, Černá Voda 1</t>
  </si>
  <si>
    <t>Správa silnic Olomouckého kraje, příspěvková organizace</t>
  </si>
  <si>
    <t xml:space="preserve">Odbor životního prostředí a zemědělství, ORJ - 09, ORG 90 000 000 000 </t>
  </si>
  <si>
    <t>6. Odbor Krajský živnostenský úřad, ORJ - 15, ORG 90 000 000 000</t>
  </si>
  <si>
    <t>5. Odbor zdravotnictví, ORJ - 14, ORG 90 000 000 000</t>
  </si>
  <si>
    <t>4. Odbor dopravy a silničního hospodářství, ORJ - 12, ORG 90 000 000 000</t>
  </si>
  <si>
    <t>3. Odbor školství, mládeže a tělovýchovy, ORJ - 10, ORG 90 000 000 000</t>
  </si>
  <si>
    <t xml:space="preserve">2. Odbor životního prostředí a zemědělství, ORJ - 09, ORG 90 000 000 000 </t>
  </si>
  <si>
    <t>1. Odbor správní a legislativní , ORJ - 05, ORG 90 000 000 000</t>
  </si>
  <si>
    <t>Odbor majetkový a právní, ORJ - 04 , ORG 90 000 000 000</t>
  </si>
  <si>
    <t>Odbor majetkový a právní, ORJ - 04, ORG 90 000 000 000</t>
  </si>
  <si>
    <t>1. Odbor dopravy a silničního hospodářství, ORJ - 12, ORG 90 000 000 000</t>
  </si>
  <si>
    <t>2. Odbor Krajský živnostenský úřad, ORJ - 15, ORG 90 000 000 000</t>
  </si>
  <si>
    <t>3. Odbor kultury a památkové péče, ORJ - 13, ORG 90 000 001 601, UZ 23</t>
  </si>
  <si>
    <t>2. Odbor školství, mládeže a tělovýchovy, ORJ - 10, UZ 23</t>
  </si>
  <si>
    <t xml:space="preserve"> - ZZS OK , ORG 90 000 001 704, UZ 23</t>
  </si>
  <si>
    <t xml:space="preserve"> - OLÚ Moravský Beroun, ORG 90 000 001 701, UZ 23</t>
  </si>
  <si>
    <t xml:space="preserve"> - OLÚ Paseka, ORG 90 000 001 700, UZ 23</t>
  </si>
  <si>
    <t xml:space="preserve"> - Středomoravská nemocniční, a.s. , ORG 90 000 003 014, UZ 25</t>
  </si>
  <si>
    <t xml:space="preserve"> - oblast školství (rozpracované a nové akce)</t>
  </si>
  <si>
    <t xml:space="preserve"> - oblast kultury ("Brána poznání dokořán" - rezerva na opravy)</t>
  </si>
  <si>
    <t xml:space="preserve">Oblast kultury (spoluúčast na realizaci investičních akcí) </t>
  </si>
  <si>
    <t xml:space="preserve">Oblast zdravotnictví (v souvislosti s poskytnutím příspěvku na provoz - odpisy) </t>
  </si>
  <si>
    <t xml:space="preserve">pol. 8115 - Změna stavu krátkodobých prostředků na bankovních účtech </t>
  </si>
  <si>
    <t>Komentář:</t>
  </si>
  <si>
    <t xml:space="preserve">Daň z příjmů právnických osob (bez placení obcemi) </t>
  </si>
  <si>
    <t xml:space="preserve">Daň z přidané hodnoty </t>
  </si>
  <si>
    <t>Správce: příslušné odbory</t>
  </si>
  <si>
    <t>Vývoj daňových příjmů v roce 2014 až 2015 (souhrnně za kraje a obce)</t>
  </si>
  <si>
    <t>výhled včetně dopadů změn 2014</t>
  </si>
  <si>
    <t>výhled včetně dopadů změn 2015</t>
  </si>
  <si>
    <t>Odvod z loterií</t>
  </si>
  <si>
    <t>Secat Olomouc, s.r.o. Praha - Nusle</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</si>
  <si>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t>
  </si>
  <si>
    <t>a) zapojení zůstatku roku 2013 - nájemné SMN, a.s.</t>
  </si>
  <si>
    <t>b) zapojení zůstatku z úvěru EIB</t>
  </si>
  <si>
    <t>c) zapojení zůstatku z roku 2013</t>
  </si>
  <si>
    <t>7=6/4</t>
  </si>
  <si>
    <t>daň z podnikání - sdílená část výnosů</t>
  </si>
  <si>
    <t>daň z podnikání - 30 %</t>
  </si>
  <si>
    <t xml:space="preserve">Správní poplatky za vidimaci a legalizaci, vydávání osvědčení o státním občanství, výpisy z registru a matričních knih, ověřené výstupy z centrálních evidencí a rejstříků. </t>
  </si>
  <si>
    <t xml:space="preserve"> - oblast dopravy (rozpracované akce)</t>
  </si>
  <si>
    <t xml:space="preserve"> - ust. § 38 odst. 7 zákona č. 76/2002 Sb., o integrované prevenci, krajským úřadem a 50% výše pokut uložených ČIŽP a KHS, </t>
  </si>
  <si>
    <t>Příjmy z pronájmu nebytových prostor - provozování rychlého občerstvení (kantýna)                     143 tis. Kč</t>
  </si>
  <si>
    <t>Správa nemovitosti a.s. Olomouc                                                                                                        10 tis. Kč</t>
  </si>
  <si>
    <t>návrh rozpočtu 2015</t>
  </si>
  <si>
    <t>schválený rozpočet 2014</t>
  </si>
  <si>
    <t>PŘÍJMY Olomouckého kraje na rok 2015</t>
  </si>
  <si>
    <t xml:space="preserve">§ 6172, pol. 2324 - Přijaté nekapitálové příspěvky a náhrady                        </t>
  </si>
  <si>
    <t>Odbor dopravy a silničního hospodářství, ORJ - 12, ORG 90 000 000 000</t>
  </si>
  <si>
    <t>Příjmy za pokuty uložené podle zákona č. 111/1994 Sb., o silniční dopravě (včetně vybraných kaucí) a podle zákona č.  13/1997 Sb., o pozemních komunikacích (např. za nedodržení podmínek stavebního povolení apod.).</t>
  </si>
  <si>
    <t>Nájemné z pronájmů nemovitostí je odváděno do rozpočtu Olomouckého kraje v souladu s usnesením Zastupitelstva Olomouckého kraje č. UZ/11/31/2009 ze dne 11.12.2009, podle kterého byla schválena změna zřizovací listiny Vědecké knihovny v Olomouci. Dle této úpravy jsou příjmy z pronájmu nemovitostí Vědecké knihovny v Olomouci příjmem Olomouckého kraje. Pro rok 2015 jsou dle uzavřených smluv plánovány pronájmy z nemovitostí ve výši 1 596 tis. Kč. Tato částka může být v průběhu roku 2015 zvyšována z důvodu úprav v rámci inflačního růstu.</t>
  </si>
  <si>
    <t xml:space="preserve">§ 2221, pol. 2324 - Přijaté nekapitálové příspěvky a náhrady                        </t>
  </si>
  <si>
    <t>Celkový příspěvek od obcí na zajištění dopravní obslužnosti Olomouckého kraje činí 44 544 920 Kč (to je 636 356 obyvatel k 31.12.2013 krát 70 Kč/obyvatel).  Součástí celkového příspěvku od obcí je i příspěvek SMOl ve výši 6 876 170 Kč.  Se SMOl je připravena k uzavření Smlouva o úhradě kompenzace na zajištění dopravní obslužnosti území Olomouckého kraje, která řeší částečný zápočet kompenzace na ztrátu vzniklou vnitřnímu provozovateli SmOl, (tj. DPMO). Nárok SMOl na úhradu prokazatelné ztráty pro vnitřního dopravce DPMO činí 12 163 631 Kč a bude započten vůči nároku Olomouckéjho kraje na úhradu příspěvku na dopravní obslužnost za obyvatele st. města Olomouc, který činí  6 876 170 Kč (tj. 98 231 obyvatel krát 70 Kč/obyvatele). Rozdíl ve výši 5 287 461 Kč bude výdajem z rozpočtu Olomouckého kraje. Z toho důvodu bude skutečný finanční příspěvek v oblasti příjmů vybraný od obcí na dopravní obslužnost ve výši 37 668 750 Kč.</t>
  </si>
  <si>
    <t>Předmětem   poplatků   je  správní řízení,  které  je  zpoplatněné  na  základě  zákona č. 634/2004 Sb., o správních poplatcích, ve znění pozdějších předpisů (např. poplatek za výpis z  živnostenského rejstříku).</t>
  </si>
  <si>
    <t>Položka zahrnuje  např. příjem náhrady za náklady soudního řízení, vymožené náhrady výdajů uskutečněných v přechozích letech apod. Patří sem i příjmy náhrad nákladů správního řízení podle § 79  zákona č. 500/2004 Sb., správní řád, ve znění pozdějších předpisů a vyhlášky č. 520/2005 Sb., o rozsahu hotových výdajů a ušlého výdělku, které správní orgán hradí jiným osobám, a o výši paušální částky nákladů řízení.</t>
  </si>
  <si>
    <t>1. Kancelář ředitele, ORJ - 03 ORG 90 000 000 000</t>
  </si>
  <si>
    <t>2. Odbor tajemníka hejtmana, ORJ - 18</t>
  </si>
  <si>
    <t>Kancelář ředitele, ORJ - 03, ORG 90 000 000 000</t>
  </si>
  <si>
    <t xml:space="preserve">pol. 2420 - Splátky půjčených prostředků od obecně prospěšných společností a podobných subjektů   </t>
  </si>
  <si>
    <t xml:space="preserve">1. Vrácení půjčky od Jeseníky-SCR na projekt "Jeseníky turistům" (2008/2324/KH/DSM/2), ORG 72000003000 - 300 tis.Kč                                     </t>
  </si>
  <si>
    <t>2. Vrácení půjčky od Jeseníky-SCR na překlenutí nedostatku hotovosti (2010/05454/KH/DSM), ORG 72000003000 - 600 tis. Kč</t>
  </si>
  <si>
    <t>3. Vrácení půjčky od Střední Morava-SCR na projekt "Střední Morava - turistická destinace II, poznání a pohoda" (2011/02467/KH/DSM), ORG 72000003001 - 4.466,068 tis. Kč</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</si>
  <si>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Poplatky za náklady řízení dle § 79 odst. 5, Správního řádu byl do konce roku 2013 součástí  spráních poplatků. Od 1.1.2014 jsou náklady řízení sledovány samostatně  na položce 2324. Předpoklad příjmů v roce 2015 je nižší z toho důvodu, že v roce 2014 byla ukončena pětiletá platnost eurolicencí, které byly dopravci obnovovány. Nová platnost vydaných eurolicení je na dobu 10 let.  </t>
  </si>
  <si>
    <t>Přijaté příspěvky a náhrady - náklady řízení podle § 79 odst. 5, Správního řádu ( jsou  od 1.1.2014 sledovány samostatně), vážení vozidel - podle § 38b) odst. 5 zákona 13/1997 o pozemních komunikacích.</t>
  </si>
  <si>
    <t>upravený rozpočet k 30.9.2014</t>
  </si>
  <si>
    <t>2. Příjmy Olomouckého kraje na rok 2015</t>
  </si>
  <si>
    <t xml:space="preserve"> Odbor tajemníka hejtmana, ORJ - 18</t>
  </si>
  <si>
    <t xml:space="preserve">pol. 8905 - Nepřevedené částky vyrovnávající schodek                        </t>
  </si>
  <si>
    <t xml:space="preserve">Nepřevedené částky vyrovnávající schodek  </t>
  </si>
  <si>
    <t>Správní poplatky za vydání oprávnění k poskytování zdravotních služeb  nestátním zdravotnickým zařízením.</t>
  </si>
  <si>
    <t>Smlouva s Českými drahami, a.s. Praha o pronájmu parkovacích míst.</t>
  </si>
  <si>
    <t>Příjmy z pronájmu movitých věcí - provozování rychlého občerstvení (kantýna).</t>
  </si>
  <si>
    <t>Příjem z pronájmu roleb městu Staré Město (2010/05461/KH/DSM) a Altis ski tour (2010/05462/KH/DSM), ORG 90000000000.</t>
  </si>
  <si>
    <t>Nájemné Domu dětí a mládeže Olomouc, ORG 90 000 001 350.</t>
  </si>
  <si>
    <t xml:space="preserve"> - ust. § 35 zákona č. 274/2001 Sb., o vodovodech a kanalizacích,  krajským úřadem.           </t>
  </si>
  <si>
    <t>Pokuty uložené za porušení povinností stanovených zákonem č. 40/1995 Sb., o regulaci reklamy a o změně a doplnění zákona č. 468/1991 Sb., o provozování rozhlasového a televizního vysílání, ve znění pozdějších předpisů  a zákonem č. 562/1990 Sb., o cenách ve znění pozdějších předpisů.</t>
  </si>
  <si>
    <t>Zapojení revolvingu na předfinancování projektů.</t>
  </si>
  <si>
    <t xml:space="preserve">§ 6172, pol. 2211 - Sankční platby přijaté od státu, obcí a krajů     </t>
  </si>
  <si>
    <t xml:space="preserve">Sankční platby přijaté od státu, obcí a krajů    </t>
  </si>
  <si>
    <t>Příjmy z poskytnutých služeb a výrobků</t>
  </si>
  <si>
    <t>2. Odbor životního prostředí a zemědělství, ORJ - 09</t>
  </si>
  <si>
    <t>4. Odbor dopravy a silničního hospodářství, ORJ - 12</t>
  </si>
  <si>
    <t>5. Odbor zdravotnictví, ORJ - 14</t>
  </si>
  <si>
    <t>Odbor dopravy a silničního hospodářství, ORJ - 12</t>
  </si>
  <si>
    <t>Příjmy z poskytování služeb a výrobků</t>
  </si>
  <si>
    <t xml:space="preserve">§ 6310, pol. 2141 - Příjmy z úroků (část)                                         </t>
  </si>
  <si>
    <t>1. Odbor kancelář ředitele, ORJ - 03</t>
  </si>
  <si>
    <t>1. Odbor  majetkový, právní a správních činností, ORJ - 04</t>
  </si>
  <si>
    <t>Odbor  majetkový, právní a správních činností, ORJ - 04</t>
  </si>
  <si>
    <t xml:space="preserve">§ 6172, pol. 2119 - Ostatní příjmy z vlastní činnosti   </t>
  </si>
  <si>
    <t xml:space="preserve">Ostatní příjmy z vlastní činnosti   </t>
  </si>
  <si>
    <t xml:space="preserve">Odbor majetkový, právní a správních činností, ORJ - 04 </t>
  </si>
  <si>
    <t>položka 102 - přijetí žádosti o schválení bezpečnostní dokumentace a žádosti o vydání závazného stanoviska</t>
  </si>
  <si>
    <t xml:space="preserve">Důvodem navýšení výše příjmů ze správních poplatků je skutečnost, že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 </t>
  </si>
  <si>
    <t xml:space="preserve">Zákon nově zavádí povinnost provozovateli objektu uhradit správní poplatek za přijetí žádosti o schválení bezpečnostní dokumentace a vydání závazného stanoviska podle tohoto zákona. Bezpečnostní dokumentací se rozumí bezpečnostní program, bezpečnostní zpráva, jejich aktualizace, návrh zprávy o posouzení bezpečnostní zprávy a posouzení rizik závažné havárie. Zákon dále nově zavádí povinnost zpracování posudku k provozovatelem předložené bezpečnostní dokumentaci ke schválení.  Podle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V důvodové zprávě k zákonu (sněmovní tisk 399/0) je uvedeno, že správní poplatek se zavádí z důvodu jeho využití na úhradu nákladů na zpracování posudků bezpečnostní dokumentace. Na základě této skutečnosti byly sazby správních poplatků stanoveny diferencovaně pro jednotlivé typy bezpečnostní dokumentace tak, aby pokrývaly náklady spojené se zpracováním posudků k těmto návrhům bezpečnostní dokumentace. </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</si>
  <si>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Náhrady za přičlenění honebních pozemků ve vlastnictví Olomouckého kraje k honitbám jiných uživatelů. </t>
  </si>
  <si>
    <t>Podle ustanovení § 15 odst. 14 zákona č. 201/2012 Sb., o ochraně ovzduší, od roku 2017 je 25% výnosu z poplatků za znečišťování ovzduší příjmem kraje, na jehož území se stacionární zdroj nachází. Výnos z poplatků za znečišťování, který je příjmem kraje, může být použit jen na financování opatření v oblasti ochrany životního prostředí.</t>
  </si>
  <si>
    <t xml:space="preserve">Ostatní nedaňové příjmy jinde nezařazené    </t>
  </si>
  <si>
    <t xml:space="preserve"> - oblast školství (odvod z fondu investic)</t>
  </si>
  <si>
    <t>2. Odbor zdravotnictví, ORJ - 14</t>
  </si>
  <si>
    <t>Mateřská škola, Blanická 16, Olomouc</t>
  </si>
  <si>
    <t>ZŠ a MŠ logopedická, tř. Svornosti 37/900, Olomouc</t>
  </si>
  <si>
    <t xml:space="preserve">Základní škola, Olomoucká 76, Šternberk </t>
  </si>
  <si>
    <t xml:space="preserve">Základní škola, Šternberská 35, Uničov </t>
  </si>
  <si>
    <t>Základní škola, Dětský domov a Školní jídelna, Palackého 938, Litovel</t>
  </si>
  <si>
    <t>Gymnázium Jana Opletala, Opletalova 189, Litovel</t>
  </si>
  <si>
    <t>Gymnázium, Čajkovského 9, Olomouc</t>
  </si>
  <si>
    <t>Slovanské gymnázium, tř. J. z Poděbrad 13, Olomouc</t>
  </si>
  <si>
    <t>SŠ, ZŠ a MŠ prof. V.Vejdovského, Olomouc - Hejčín</t>
  </si>
  <si>
    <t>Gymnázium, Tomkova 45, Olomouc - Hejčín</t>
  </si>
  <si>
    <t>Gymnázium, Horní náměstí 5, Šternberk</t>
  </si>
  <si>
    <t xml:space="preserve">Gymnázium, Gymnazijní 257, Uničov   </t>
  </si>
  <si>
    <t>VOŠ a SPŠ elektrotechnická, Božetěchova 3, Olomouc</t>
  </si>
  <si>
    <t>Střední průmyslová škola strojnická, tř. 17.listopadu 49, Olomouc</t>
  </si>
  <si>
    <t>SPŠ a SOU, Školní 164, Uničov</t>
  </si>
  <si>
    <t xml:space="preserve">Střední škola zemědělská a zahradnická, U Hradiska 4, Olomouc  </t>
  </si>
  <si>
    <t>Obchodní akademie, tř.Spojenců 11, Olomouc</t>
  </si>
  <si>
    <t>SZŠ a VOŠ zdravot. Emanuela Pöttinga a JŠ s právem státní jazykové zkoušky, Pöttingova 2,  Olomouc</t>
  </si>
  <si>
    <t>Střední odborná škola, Komenského 677, Litovel</t>
  </si>
  <si>
    <t>Sigmundova střední škola strojírenská, J.Sigmunda 242, Lutín</t>
  </si>
  <si>
    <t>Střední škola logistiky a chemie, U Hradiska 29, Olomouc</t>
  </si>
  <si>
    <t>Střední škola polytechnická, Rooseveltova 79, Olomouc</t>
  </si>
  <si>
    <t>Střední škola polygrafická, Střední Novosadská 55, Olomouc</t>
  </si>
  <si>
    <t>Střední odborná škola obchodu a služeb, Štursova 14, Olomouc</t>
  </si>
  <si>
    <t>Střední škola technická a obchodní, Kosinova 4, Olomouc</t>
  </si>
  <si>
    <t>SOŠ lesnická a strojírenská, Opavská 4, Šternberk</t>
  </si>
  <si>
    <t xml:space="preserve">ZUŠ Iši Krejčího, Na Vozovce 32, Olomouc </t>
  </si>
  <si>
    <t xml:space="preserve">ZUŠ Žerotín, Kavaleristů 6, Olomouc </t>
  </si>
  <si>
    <t>ZUŠ  M. Stibora - výtvarný obor, Pionýrská 4, Olomouc</t>
  </si>
  <si>
    <t>ZUŠ, Jungmannova 740, Litovel</t>
  </si>
  <si>
    <t xml:space="preserve">ZUŠ,  Litovelská 190, Uničov </t>
  </si>
  <si>
    <t>Dům dětí a mládeže, tř. 17. listopadu 47,  Olomouc</t>
  </si>
  <si>
    <t xml:space="preserve">Dům dětí a mládeže, Komenského 6,  Litovel </t>
  </si>
  <si>
    <t>Dům dětí a mládeže Vila Tereza, Nádražní 530, Uničov</t>
  </si>
  <si>
    <t xml:space="preserve">SŠ, ZŠ a MŠ, Hanácká 3, Šumperk </t>
  </si>
  <si>
    <t>SŠ, ZŠ, MŠ a DD, Sušilova 40,  Zábřeh</t>
  </si>
  <si>
    <t xml:space="preserve">Gymnázium, Masarykovo nám. 8, Šumperk </t>
  </si>
  <si>
    <t xml:space="preserve">Gymnázium, nám.Osvobození 20, Zábřeh </t>
  </si>
  <si>
    <t>VOŠ a SPŠ, Gen. Krátkého 1, Šumperk</t>
  </si>
  <si>
    <t xml:space="preserve">VOŠ a SŠ automobilní, U Dráhy 6, Zábřeh </t>
  </si>
  <si>
    <t>Střední odborná škola, Zemědělská 3 , Šumperk</t>
  </si>
  <si>
    <t>OA a JŠ s právem státní jazykové zkoušky, Hlavní třída 31, Šumperk</t>
  </si>
  <si>
    <t>Střední zdravotnická škola, Kladská 2, Šumperk</t>
  </si>
  <si>
    <t xml:space="preserve">Střední škola technická a zemědělská, 1. máje 2, Mohelnice </t>
  </si>
  <si>
    <t>OU a Praktická škola, Vodní 27, Mohelnice</t>
  </si>
  <si>
    <t>SŠ sociální péče a služeb, nám. 8. května 2, Zábřeh</t>
  </si>
  <si>
    <t xml:space="preserve">ZUŠ, náměstí Svobody 15, Mohelnice </t>
  </si>
  <si>
    <t>ZUŠ, Žerotínova 11, Šumperk</t>
  </si>
  <si>
    <t>ZUŠ Zábřeh, Školská 9, Zábřeh</t>
  </si>
  <si>
    <t xml:space="preserve">Dům dětí a mládeže MAGNET, Spartakiádní 8, Mohelnice </t>
  </si>
  <si>
    <t>SŠ, ZŠ a MŠ, Komenského 10, Prostějov</t>
  </si>
  <si>
    <t>Dětský domov a Školní jídelna Prostějov, Lidická 86</t>
  </si>
  <si>
    <t>Gymnázium Jiřího Wolkera, Kollárova 3, Prostějov</t>
  </si>
  <si>
    <t xml:space="preserve">SŠ designu a módy, Vápenice 1, Prostějov </t>
  </si>
  <si>
    <t>SOŠ průmyslová a SOU strojírenské, Lidická 4, Prostějov</t>
  </si>
  <si>
    <t>Švehlova střední škola polytechnická, nám. Spojenců 17, Prostějov</t>
  </si>
  <si>
    <t xml:space="preserve">Obchodní akademie, Palackého 18, Prostějov </t>
  </si>
  <si>
    <t>Střední zdravotnická škola, Vápenice 3, Prostějov</t>
  </si>
  <si>
    <t xml:space="preserve">Střední odborná škola Prostějov, nám. Edmunda Husserla 30, Prostějov </t>
  </si>
  <si>
    <t xml:space="preserve">DD a ŠJ, Vrchlického 369, Konice </t>
  </si>
  <si>
    <t xml:space="preserve">DD a ŠJ, Balkán 333, Plumlov </t>
  </si>
  <si>
    <t xml:space="preserve">ZŠ a MŠ, Nová 1820, Hranice </t>
  </si>
  <si>
    <t>Gymnázium Jakuba Škody, Komenského 29, Přerov</t>
  </si>
  <si>
    <t xml:space="preserve">Gymnázium, Zborovská 293, Hranice </t>
  </si>
  <si>
    <t xml:space="preserve">Gymnázium Svatopluka Čecha 683, Kojetín </t>
  </si>
  <si>
    <t>Střední průmyslová škola, Studentská 1384,  Hranice</t>
  </si>
  <si>
    <t>SPŠ stavební, Komenského sady 257, Lipník nad Bečvou</t>
  </si>
  <si>
    <t xml:space="preserve">Střední průmyslová škola, Havlíčkova 2, Přerov </t>
  </si>
  <si>
    <t>Střední škola gastronomie a služeb, Šířava 7, Přerov</t>
  </si>
  <si>
    <t>Střední lesnická škola, Jurikova 588, Hranice</t>
  </si>
  <si>
    <t xml:space="preserve">Gymnázium Jana Blahoslava a Střední pedagogická škola, Denisova 3, Přerov </t>
  </si>
  <si>
    <t>Střední škola zemědělská, Osmek 47, Přerov</t>
  </si>
  <si>
    <t>Obchodní akademie a Jazyková škola s právem státní jazykové zkoušky, Bartošova 24, Přerov</t>
  </si>
  <si>
    <t>Střední zdravotnická škola, Studentská 1095, Hranice</t>
  </si>
  <si>
    <t>Střední škola elektrotechnická, Tyršova 781, Lipník nad Bečvou</t>
  </si>
  <si>
    <t>Střední škola technická,Kouřilkova 8, Přerov</t>
  </si>
  <si>
    <t>Střední škola řezbářská, Nádražní 146, Tovačov</t>
  </si>
  <si>
    <t>ZUŠ Bedřicha Kozánka, tř. 17.listopadu 2, Přerov</t>
  </si>
  <si>
    <t>ZUŠ Antonína Dvořáka, Havlíčkova 643, Lipník nad Bečvou</t>
  </si>
  <si>
    <t>Středisko volného času ATLAS a BIOS, Žižkova 12, Přerov</t>
  </si>
  <si>
    <t xml:space="preserve">Dětský domov a Školní jídelna, Purgešova 4, Hranice </t>
  </si>
  <si>
    <t xml:space="preserve">Dětský domov a Školní jídelna, Tyršova 772, Lipník nad Bečvou </t>
  </si>
  <si>
    <t>Dětský domov a Školní jídelna, Sušilova 25, Přerov</t>
  </si>
  <si>
    <t xml:space="preserve">Základní škola,  Fučíkova 312, Jeseník </t>
  </si>
  <si>
    <t>Gymnázium, Komenského 281, Jeseník</t>
  </si>
  <si>
    <t>Hotelová škola Vincenze Priessnitze a Obchodní akademie Jeseník, Dukelská 680, Jeseník</t>
  </si>
  <si>
    <t xml:space="preserve">Domov důchodců, Kobylá nad Vidnavkou 153 </t>
  </si>
  <si>
    <t>Středisko pečovatelské služby Jeseník, Dukelská 27, Jeseník</t>
  </si>
  <si>
    <t>Duha - centrum sociálních služeb Vikýřovice,Krenišovská 224, Vikýřovice</t>
  </si>
  <si>
    <t>Ostatní příjmy z vlastní činnosti</t>
  </si>
  <si>
    <t xml:space="preserve">4121 -  Neinvestiční přijaté transfery od obcí                                 </t>
  </si>
  <si>
    <t>Poplatky za znečišťování ovzduší</t>
  </si>
  <si>
    <t>pol. 1332 - Poplatky za znečišťování ovzduší</t>
  </si>
  <si>
    <t xml:space="preserve">položka 14 -  povolení výkonu rybářského práva  </t>
  </si>
  <si>
    <t>položka 18 - vydání povolení ke stavbám vodních děl</t>
  </si>
  <si>
    <t xml:space="preserve">Sankční platby přijaté od jiných subjektů     </t>
  </si>
  <si>
    <t xml:space="preserve">§ 4399, pol. 2212 - Sankční platby přijaté od jiných subjektů     </t>
  </si>
  <si>
    <t>Nostrifikace - uznání rovnocennosti vysvědčení vydaných zahraničními školami.</t>
  </si>
  <si>
    <t>1. Odbor majetkový, právní a správních činností , ORJ - 04</t>
  </si>
  <si>
    <t>3. Odbor školství a mládeže, ORJ - 10</t>
  </si>
  <si>
    <t>Úhrada obcí za vydané příkazové bloky.</t>
  </si>
  <si>
    <t xml:space="preserve"> - oblast kultury ("Brána poznání otevřená")</t>
  </si>
  <si>
    <t>Dětský domov a Školní jídelna, Jeseník</t>
  </si>
  <si>
    <t>Pedagogicko-psychologická poradna a Speciálně pedagogické centrum Olomouckého kraje, U Sportovní haly 1a, Olomouc</t>
  </si>
  <si>
    <t>SŠ, ZŠ a MŠ, Masarykova 4, Mohelnice</t>
  </si>
  <si>
    <t xml:space="preserve">Odborné učiliště a Základní škola, Křenovice 8, Kojetín </t>
  </si>
  <si>
    <t xml:space="preserve">2. Odvody z fondu investic (spoluúčast na realizaci investičních akcí): </t>
  </si>
  <si>
    <t>Název položky</t>
  </si>
  <si>
    <t>Položka</t>
  </si>
  <si>
    <t xml:space="preserve">2. Odbor majetkový, právní a správních činností, ORJ - 04 </t>
  </si>
  <si>
    <t xml:space="preserve"> - oblast školství (spolufinancování akcí)</t>
  </si>
  <si>
    <t>Odbor investic, ORJ - 17</t>
  </si>
  <si>
    <t>Odbor kancelář hejtmana, ORJ - 18</t>
  </si>
  <si>
    <t>Koordinátor integrovaného dopravního systému Olomouckého kraje, příspěvková organizace</t>
  </si>
  <si>
    <t>Vědecká knihovna v Olomouci</t>
  </si>
  <si>
    <t>Vlastivědné muzeum v Olomouci</t>
  </si>
  <si>
    <t>Vlastivědné muzeum Jesenicka, příspěvková organizace</t>
  </si>
  <si>
    <t>Muzeum a galerie v Prostějově, příspěvková organizace</t>
  </si>
  <si>
    <t>Muzeum Komenského v Přerově, příspěvková organizace</t>
  </si>
  <si>
    <t>Vlastivědné muzeum v Šumperku, příspěvková organizace</t>
  </si>
  <si>
    <t>Archeologické centrum Olomouc, příspěvková organizace</t>
  </si>
  <si>
    <t>Domov pro seniory Javorník, příspěvková organizace</t>
  </si>
  <si>
    <t>Domov Sněženka Jeseník, příspěvková organizace</t>
  </si>
  <si>
    <t>Dům seniorů FRANTIŠEK Náměšť na Hané, příspěvková organizace</t>
  </si>
  <si>
    <t>Sociální služby pro seniory Olomouc, příspěvková organizace</t>
  </si>
  <si>
    <t>Nové Zámky - poskytovatel sociálních služeb, příspěvková organizace</t>
  </si>
  <si>
    <t>Domov pro seniory Červenka, příspěvková organizace</t>
  </si>
  <si>
    <t>Domov Hrubá Voda, příspěvková organizace</t>
  </si>
  <si>
    <t>Domov seniorů POHODA, Chválkovice, příspěvková organizace</t>
  </si>
  <si>
    <t>Vincentinum - poskytovatel sociálních služeb Šternberk, příspěvková organizace</t>
  </si>
  <si>
    <t>Klíč - centrum sociálních služeb Olomouc, příspěvková organizace</t>
  </si>
  <si>
    <t>Středisko sociální prevence Olomouc, příspěvková organizace</t>
  </si>
  <si>
    <t>Sociální služby pro seniory Šumperk, příspěvková organizace</t>
  </si>
  <si>
    <t>Sociální služby Libina, příspěvková organizace</t>
  </si>
  <si>
    <t>Domov Štíty - Jedlí, příspěvková organizace</t>
  </si>
  <si>
    <t>Domov u Třebůvky Loštice, příspěvková organizace</t>
  </si>
  <si>
    <t>Domov Paprsek Olšany, příspěvková organizace</t>
  </si>
  <si>
    <t>Domov seniorů Prostějov, příspěvková organizace</t>
  </si>
  <si>
    <t>Domov pro seniory Jesenec, příspěvková organizace</t>
  </si>
  <si>
    <t>Domov "Na Zámku", příspěvková organizace</t>
  </si>
  <si>
    <t>Centrum sociálních služeb Prostějov, příspěvková organizace</t>
  </si>
  <si>
    <t>Domov pro seniory Radkova Lhota, příspěvková organizace</t>
  </si>
  <si>
    <t>Domov Alfreda Skeneho Pavlovice u Přerova, příspěvková organizace</t>
  </si>
  <si>
    <t>Domov pro seniory Tovačov, příspěvková organizace</t>
  </si>
  <si>
    <t>Domov Větrný mlýn Skalička, příspěvková organizace</t>
  </si>
  <si>
    <t>Centrum Dominika Kokory, příspěvková organizace</t>
  </si>
  <si>
    <t>Domov Na zámečku Rokytnice, příspěvková organizace</t>
  </si>
  <si>
    <t>Odborný léčebný ústav, příspěvková organizace</t>
  </si>
  <si>
    <t>Dětské centrum Ostrůvek, příspěvková organizace</t>
  </si>
  <si>
    <t>Zdravotnická záchranná služba Olomouckého kraje, příspěvková organizace</t>
  </si>
  <si>
    <t>položka 61 - vyjímku ze zákona obchodních činností s ohroženými druhy</t>
  </si>
  <si>
    <t xml:space="preserve">Splátky pohledávky Společenství Romů na Moravě o.p.s. dle splátkového kalendáře ve výši 
5 358,- Kč. Jedná se o poslední 2 splátky dluhu.
</t>
  </si>
  <si>
    <t xml:space="preserve">§ 6172, pol. 2132 - Příjmy z pronájmu ostatních nemovitých věcí a jejich částí    </t>
  </si>
  <si>
    <t xml:space="preserve"> - Vědecká knihovna v Olomouci </t>
  </si>
  <si>
    <t xml:space="preserve"> - Dům dětí a mládeže  Olomouc</t>
  </si>
  <si>
    <t>§ 6172, pol. 2321 - Přijaté neinvestiční dary</t>
  </si>
  <si>
    <t>§ 6409, pol. 2111 - Příjmy z poskytování služeb a výrobků</t>
  </si>
  <si>
    <t xml:space="preserve">Sankční platby přijaté od jiných subjektů zahrnují pokuty uložené za porušení povinností stanovených zák. č. 40/1995 Sb., o regulaci reklamy a o změně a doplnění zák. č. 468/1991 Sb., o provozování rozhlasového a televizního vysílání, ve znění pozdějších předpisů a zák. č. 526/1990 Sb., o cenách, ve znění pozdějších předpisů.  </t>
  </si>
  <si>
    <t xml:space="preserve">§ 6172, pol. 3112 - Příjmy z prodeje ostatních nemovitých věcí a jejich částí </t>
  </si>
  <si>
    <t>SŠ, ZŠ a MŠ, Malá Dlážka 4, Přerov</t>
  </si>
  <si>
    <t>Odvody z fondu investic (v souvislosti s poskytnutím příspěvku na provoz - odpisy)</t>
  </si>
  <si>
    <t>Název seskupení položek</t>
  </si>
  <si>
    <t>Daň z příjmů fyzických osob placená plátci</t>
  </si>
  <si>
    <t>Daň z příjmů fyzických osob placená poplatníky</t>
  </si>
  <si>
    <t>Daň z příjmů fyzických osob vybíraná srážkou</t>
  </si>
  <si>
    <t xml:space="preserve">pol. </t>
  </si>
  <si>
    <t xml:space="preserve">Investiční transfery od obcí     </t>
  </si>
  <si>
    <t xml:space="preserve">Investiční transfery od obcí    </t>
  </si>
  <si>
    <t xml:space="preserve">a) Secat Olomouc, s.r.o. - příjmy z pronájmu nebytových prostor (provozování  kantýny) - smlouva č. 2013/00210/KŘ/OSM                     </t>
  </si>
  <si>
    <t>a) Secat Olomouc, s.r.o. - příjmy z pronájmu movitých věcí (provozování kantýny) - smlouva č. 2013/00210/KŘ/OSM</t>
  </si>
  <si>
    <t>b) Veolia Energie ČR, a.s., Ostrava - nájem parovodní předávací stanice  - smlouva č. 2010/03881/KŘ/DSM</t>
  </si>
  <si>
    <t xml:space="preserve">§ 6172, pol. 2310 - Příjmy z prodeje krátkodobého a drobného dlouhodobého majetku </t>
  </si>
  <si>
    <t xml:space="preserve">§ 6172, pol. 3113 - Příjmy z prodeje ostatního hmotného dlouhodobého majetku </t>
  </si>
  <si>
    <t>Odbor kancelář ředitele, ORJ - 03</t>
  </si>
  <si>
    <t xml:space="preserve">Správní poplatky - představuje poplatky za vidimaci a legalizaci, ověřené výstupy z centrálních evidencí a rejstříků, výstupy z rejstříku svazků obcí, činnost krajského úřadu na úseku státního občanství a matrik.  
</t>
  </si>
  <si>
    <t>Zahrnuje zejména zapojené finanční prostředky získané na základě odběratelských smluv týkajících se věcných břemen.</t>
  </si>
  <si>
    <t xml:space="preserve">Příjmy z prodeje krátkodobého a drobného dlouhodobého majetku </t>
  </si>
  <si>
    <t xml:space="preserve">Příjmy z prodeje ostatního hmotného dlouhodobého majetku </t>
  </si>
  <si>
    <t xml:space="preserve">§ 6172, pol. 2329 - Ostatní nedaňové příjmy jinde nezařazené                       </t>
  </si>
  <si>
    <t>Identifikované nedaňové příjmy, nezařazené na jinou položku.</t>
  </si>
  <si>
    <t>Odbor strategického rozvoje kraje, ORJ - 08</t>
  </si>
  <si>
    <t>Ostatní příjmy z finančního vypořádání předchozích let od jiných veřejných rozpočtů</t>
  </si>
  <si>
    <t xml:space="preserve">Příjmy KIDSOK, p.o. - příjmy od obcí a krajů na úhradu prokazatelné ztráty - doprava. </t>
  </si>
  <si>
    <t>ZUŠ, Kojetín, Hanusíkova 197</t>
  </si>
  <si>
    <t>Poplatek za odebrané množství podzemní vody</t>
  </si>
  <si>
    <t>snížení 2021 - superhubá mzda</t>
  </si>
  <si>
    <t>prredikce MF na rok 2021
(z 10.9.2020)</t>
  </si>
  <si>
    <t>2. Odbor dopravy a silničního hospodářství, ORJ - 12</t>
  </si>
  <si>
    <t xml:space="preserve">Ostatní investiční přijaté transfery ze státního rozpočtu  </t>
  </si>
  <si>
    <t>Příjmy z prodeje vyřazeného majetku pořízeného z neinvestičních prostředků.</t>
  </si>
  <si>
    <t>Jedná se o předpokládaný příjem - poskytnuté finanční dary od sponzorů v rámci konání XII. reprezentačního plesu Olomouckého kraje v roce 2021.</t>
  </si>
  <si>
    <t>Příjmy z prodeje vyřazeného ostatního hmotného dlouhodobého majetku.</t>
  </si>
  <si>
    <t>Dopravní zdravotnictví, a.s. Praha - smlouva č. 2009/04024/KŘ/OSM - pronájem parkovacích míst.</t>
  </si>
  <si>
    <t>SPŠ elektrotechnická a Obchodní akademie, Gen. Svobody 2, Mohelnice</t>
  </si>
  <si>
    <t>ZŠ a MŠ při Sanatoriu EDEL, Zlaté Hory</t>
  </si>
  <si>
    <t>Střední průmyslová škola, Dukelská 1240, Jeseník</t>
  </si>
  <si>
    <t xml:space="preserve">§ 3635, pol. 2324 - Přijaté nekapitálové příspěvky a náhrady                        </t>
  </si>
  <si>
    <t>Zpětná úhrada nákladů za pořízení Aktualizace č. 4 ZÚR OK od SŽDC (1. etapa z roku 2020 a 2. etapa z roku 2021) - smlouva o dílo č. 2019/01482/OSR/DSM. Zpětná úhrada proběhne dle smlouvy č. 2019/03610/OSR/OSM (Úhrada nákladů Aktualizace č. 4 ZÚR OK)</t>
  </si>
  <si>
    <t xml:space="preserve">Správní poplatky za vydání rozhodnutí silničního správního účtu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t>
  </si>
  <si>
    <t xml:space="preserve">Příjmy za pokuty uložené podle § 43, odst. 6 zákona č. 13/1997 Sb., o provozu na pozemních komunikacích - příjmy z nízkorychlostního vážení vozidel </t>
  </si>
  <si>
    <t xml:space="preserve">říjmy za pokuty uložené podle zákona č. 111/1994 Sb., o silniční dopravě (včetně vybraných kaucí) a podle zákona č. 13/1997 Sb., o provozu na pozemních komunikacích (např. za nedodržení podmínek stavebního povolení apod.) </t>
  </si>
  <si>
    <t xml:space="preserve">Přijaté příspěvky a náhrady - náklady řízení podle § 79 odst 5 zákona č. 500/2004 Sb., správní řád (od 1. 1. 2014 jsou sledovány samostatně). </t>
  </si>
  <si>
    <t>3. Odbor investic, ORJ - 17</t>
  </si>
  <si>
    <t>Příjmy z pokut za chyby v projektové dokumentaci, apod.</t>
  </si>
  <si>
    <t>Příjmy z vyúčtování záloh z let minulých, vratky z let minulých, apod.</t>
  </si>
  <si>
    <t>4. Odbor investic, ORJ - 50</t>
  </si>
  <si>
    <t>5. Odbor investic, ORJ - 52</t>
  </si>
  <si>
    <t>PŘÍJMY Olomouckého kraje na rok 2022</t>
  </si>
  <si>
    <t>Schválený rozpočet 2021</t>
  </si>
  <si>
    <t>Návrh rozpočtu 2022</t>
  </si>
  <si>
    <t>b) ARES CZ, s.r.o. Olomouc - příjmy z pronájmu reklamní plochy - smlouva č. 2011/04054/KŘ/OSM</t>
  </si>
  <si>
    <t xml:space="preserve">c) BLASY CZ, s.r.o. Olomouc - Smlouva č. 2019/00849/OKŘ/OSB o umístění automatu na kávu </t>
  </si>
  <si>
    <t>Jednorázové srážky z mezd, pohledávky,převody z FSP za prosinec 2021, přečerpané příspěvky na stravné za rok 2021</t>
  </si>
  <si>
    <t xml:space="preserve">Rozpočtová položka je dlouhodobě rozpočtována ve výši celkového nájemného za doposud uzavřené nájemní smlouvy (2010/00108/OMP/OSM a 2015/00129/OMP/OSM). </t>
  </si>
  <si>
    <t xml:space="preserve">Položka zahrnuje předpokládané úhrady třetích osob za náklady (např. zpracování znaleckých posudků, geometrických plánů apod.), které Olomoucký kraj vynaložil v souvislosti s odprodejem nemovitostí nebo v souvislosti se zřízením věcných břemen. Dále tato položka zahrnuje příjem náhrad za náklady soudních řízení, vymožené náhrady výdajů uskutečněných v předchozích letech apod. Patří sem i příjmy náhrad nákladů správního řízení podle § 79 zák. č. 500/2004 Sb., správní řád, ve znění pozdějších předpisů a vyhlášky č. 520/2005 Sb., o rozsahu hotových výdajů a ušlého výdělku, které správní orgán hradí jiným osobám, a o výši paušální částky nákladů řízení a v neposlední řadě na tuto položku patří i příjmy z náhrad za poskytnutí informací podle zákona č. 106/1999 Sb., o svobodném přístupu k informacím, nejsou-li poskytnuty na základě licenční nebo podlicenční smlouvy.
</t>
  </si>
  <si>
    <t xml:space="preserve">Příjmy z prodeje pozemků odbor majetkový, právní a správních činností navrhuje v celkové výši 2 500 000,00 Kč, když při jejich stanovení vychází z podrobného rozboru veškerých dispozic, jejichž projednávání bylo zahájeno v roce 2021 a z dalších očekávaných příjmů. </t>
  </si>
  <si>
    <t xml:space="preserve">Položku odbor majetkový, právní a správních činností navrhuje ve výši 6 500 000,00 Kč, když při jejich stanovení vychází (stejně jako u položky 3111) z detailního rozboru všech dispozic, jejichž projednávání bylo zahájeno v roce 2021 a také z dalších očekávaných příjmů spadajících do této oblasti 
</t>
  </si>
  <si>
    <t xml:space="preserve">Předpokládáme, že jako tomu bylo v uplynulých letech, tak i v roce 2022 firma NET4GAS, s.r.o. podpoří Olomoucký kraj finanční částkou 1 000 tis. Kč + 21%DPH za propagaci společnosti na akcích realizovaných OK v roce 2022. V současné době probíhají jednání o výši finanční podpory, přesná částka by měla být známa na podzim letošního roku (předpoklad zachování dosavadní podpory, která je od počátku spolupráce konstantní). Rovněž se předpokládá příjem z inzerce uveřejněné v měsíčníku "Olomoucký kraj"  za 11 vydání v roce 2022 , na jehož grafiku, tisk a distribuci v současné době probíhá výběrové řízení na nového dodavatele (výběr schválen v ROK 31. 5. 2021, s ohledem na námitky podané neúspěšným uchazečem dosud nebylo možno uzavřít smlouvu). 
</t>
  </si>
  <si>
    <t xml:space="preserve"> - Středomoravská nemocniční, a.s. (z toho: základ daně 25 696 tis.Kč + DPH 5 396 tis.Kč)</t>
  </si>
  <si>
    <t xml:space="preserve">Refundace mzdových složek z projektů, příjmy z ČD karet, dobropisy z faktur uhrazených v minulých letech  </t>
  </si>
  <si>
    <t>2. Odbor kancelář ředitele, ORJ - 03</t>
  </si>
  <si>
    <t>3. Odbor majetkový, právní a správních činností, ORJ - 04</t>
  </si>
  <si>
    <t>5. Odbor investic, ORJ - 17</t>
  </si>
  <si>
    <t>6. Odbor kontroly, ORJ - 20</t>
  </si>
  <si>
    <t>7. Odbor investic, ORJ - 50</t>
  </si>
  <si>
    <t>8. Odbor investic, ORJ - 52</t>
  </si>
  <si>
    <t>1. Personální útvar, ORJ - 02</t>
  </si>
  <si>
    <t>3. Odbor sportu, kultury a památkové péče , ORJ - 13</t>
  </si>
  <si>
    <r>
      <t>Obchodní akademie, Olomoucká 82, Mohelnice )</t>
    </r>
    <r>
      <rPr>
        <vertAlign val="superscript"/>
        <sz val="10"/>
        <color rgb="FFFF0000"/>
        <rFont val="Arial CE"/>
        <charset val="238"/>
      </rPr>
      <t>*</t>
    </r>
  </si>
  <si>
    <r>
      <t>Odborný léčebný ústav Paseka, p.o.</t>
    </r>
    <r>
      <rPr>
        <vertAlign val="superscript"/>
        <sz val="10"/>
        <color theme="1"/>
        <rFont val="Arial"/>
        <family val="2"/>
        <charset val="238"/>
      </rPr>
      <t>)1</t>
    </r>
  </si>
  <si>
    <r>
      <t>Dětské centrum Ostrůvek, příspěvková organizace</t>
    </r>
    <r>
      <rPr>
        <vertAlign val="superscript"/>
        <sz val="10"/>
        <color theme="1"/>
        <rFont val="Arial"/>
        <family val="2"/>
        <charset val="238"/>
      </rPr>
      <t>)2</t>
    </r>
  </si>
  <si>
    <t xml:space="preserve"> - oblast zdravotnictví, ORJ - 14</t>
  </si>
  <si>
    <t xml:space="preserve"> - oblast sociálních věcí, ORJ - 11 </t>
  </si>
  <si>
    <t xml:space="preserve"> - oblast kultury, ORJ - 13</t>
  </si>
  <si>
    <t>PŘÍJMY Olomouckého kraje na rok 2022 - odvody příspěvkových organizací</t>
  </si>
  <si>
    <t xml:space="preserve">Odbor školství a mládeže </t>
  </si>
  <si>
    <t>ORJ - 10</t>
  </si>
  <si>
    <t>Mgr. Miroslav Gajdůšek, MBA</t>
  </si>
  <si>
    <t xml:space="preserve">ZUŠ, Školní náměstí 35, Hranice I -Město </t>
  </si>
  <si>
    <t xml:space="preserve">ZŠ a MŠ při Priessnitzových léčebných lázních Jeseník </t>
  </si>
  <si>
    <t xml:space="preserve">ZUŠ Franze Schuberta, Zlaté Hory </t>
  </si>
  <si>
    <t xml:space="preserve">Odbor sociálních věcí </t>
  </si>
  <si>
    <t>ORJ - 11</t>
  </si>
  <si>
    <t>Mgr. Irena Sonntagová</t>
  </si>
  <si>
    <t xml:space="preserve">Odbor dopravy a silničního hospodářství </t>
  </si>
  <si>
    <t>ORJ - 12</t>
  </si>
  <si>
    <t>Ing. Ladislav Růžička</t>
  </si>
  <si>
    <t>ORJ - 13</t>
  </si>
  <si>
    <t xml:space="preserve">Odbor zdravotnictví </t>
  </si>
  <si>
    <t xml:space="preserve">Ing. Bohuslav Kolář, MBA, LL.M. </t>
  </si>
  <si>
    <t>Upravený rozpočet k 
31. 7. 2021</t>
  </si>
  <si>
    <t>upravený rozpočet k 31.7.2021</t>
  </si>
  <si>
    <t>schválený rozpočet 2021</t>
  </si>
  <si>
    <t xml:space="preserve"> - oblast dopravy, ORJ - 12</t>
  </si>
  <si>
    <t xml:space="preserve"> - oblast školství, ORJ - 10</t>
  </si>
  <si>
    <t>predikce MF 2022</t>
  </si>
  <si>
    <t>Návrh rozpočtu                        na rok 2022</t>
  </si>
  <si>
    <t>skutečnost k 31.8.2021</t>
  </si>
  <si>
    <t>9=8/3</t>
  </si>
  <si>
    <t>Návrh daňových příjmů Olomouckého kraje na rok 2022</t>
  </si>
  <si>
    <t>2. PŘÍJMY OLOMOUCKÉHO KRAJE NA ROK 2022</t>
  </si>
  <si>
    <t>Dětský domov Šance, Olomouc, U Sportovní haly 1a</t>
  </si>
  <si>
    <t>Střední škola, Základní škola a Mateřská škola Přerov, Malá Dlážka 4</t>
  </si>
  <si>
    <t>Střední škola řemesel, Šumperk</t>
  </si>
  <si>
    <t>Střední škola řemesel a Odborné učiliště Lipová - Lázně 458</t>
  </si>
  <si>
    <t>Střední škola gastronomie, farmářství a služeb, Jeseník</t>
  </si>
  <si>
    <t>Odbor investic, ORJ - 50</t>
  </si>
  <si>
    <t xml:space="preserve">Dotace od Města Litovel na úhradu nákladů při realizaci investičních akcí </t>
  </si>
  <si>
    <t>ORJ - 14</t>
  </si>
  <si>
    <t xml:space="preserve">pol. 4216 - Ostatní investiční přijaté transfery ze státního rozpočtu                                 </t>
  </si>
  <si>
    <t>Odbor investic, ORJ - 52</t>
  </si>
  <si>
    <t>2. Dotace na realizovanou akci "SMN a.s. - o.z. Nemocnice Šternberk - Interní pavilon" Projekt byl financování z rozpočtu Olomouckého kraje</t>
  </si>
  <si>
    <t>Odbor strategického rozvoje kraje, ORJ  - 59</t>
  </si>
  <si>
    <t>Ing. Petr Flora</t>
  </si>
  <si>
    <t>1. Dotace na realizovanou akci ZZS OK - výjezdová základna Uničov. Projekt byl financován z rozpočtu Olomouckého kraje</t>
  </si>
  <si>
    <t>1. Dotace na akci Podpora biodiverzity v Olomouckém kraji - péče o vybrané evropsky významné lokality.  Projekt byl financování z rozpočtu Olomouckého kraje</t>
  </si>
  <si>
    <t>očekávaná skutečnost 2021
dle predikce MF
(listopad 2021)</t>
  </si>
  <si>
    <t>Odbor sportu, kultury a památkové péče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</si>
</sst>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K_č_-;\-* #,##0.00\ _K_č_-;_-* &quot;-&quot;??\ _K_č_-;_-@_-"/>
    <numFmt numFmtId="165" formatCode="##,##0"/>
    <numFmt numFmtId="166" formatCode="#,##0_\&quot;tis.Kč&quot;"/>
    <numFmt numFmtId="167" formatCode="#,##0.0"/>
    <numFmt numFmtId="168" formatCode="0.0"/>
    <numFmt numFmtId="169" formatCode="\-\ "/>
    <numFmt numFmtId="170" formatCode="#,##0.000"/>
    <numFmt numFmtId="171" formatCode="#,##0.0_\&quot;tis.Kč&quot;"/>
    <numFmt numFmtId="172" formatCode="0.###_\&quot;tis.Kč&quot;"/>
    <numFmt numFmtId="173" formatCode="#,##0.0\ &quot;Kč&quot;"/>
    <numFmt numFmtId="174" formatCode="\+#,##0"/>
  </numFmts>
  <fonts count="5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8"/>
      <name val="Arial"/>
      <family val="2"/>
      <charset val="238"/>
    </font>
    <font>
      <sz val="11"/>
      <name val="Arial"/>
      <family val="2"/>
      <charset val="238"/>
    </font>
    <font>
      <sz val="12"/>
      <name val="Arial"/>
      <family val="2"/>
      <charset val="238"/>
    </font>
    <font>
      <b/>
      <sz val="11"/>
      <name val="Arial"/>
      <family val="2"/>
      <charset val="238"/>
    </font>
    <font>
      <b/>
      <sz val="12"/>
      <name val="Arial"/>
      <family val="2"/>
      <charset val="238"/>
    </font>
    <font>
      <sz val="8"/>
      <name val="Arial"/>
      <family val="2"/>
      <charset val="238"/>
    </font>
    <font>
      <b/>
      <sz val="16"/>
      <name val="Arial"/>
      <family val="2"/>
      <charset val="238"/>
    </font>
    <font>
      <sz val="10"/>
      <name val="Arial"/>
      <family val="2"/>
      <charset val="238"/>
    </font>
    <font>
      <b/>
      <sz val="10"/>
      <name val="Arial"/>
      <family val="2"/>
      <charset val="238"/>
    </font>
    <font>
      <sz val="9"/>
      <name val="Arial"/>
      <family val="2"/>
      <charset val="238"/>
    </font>
    <font>
      <b/>
      <sz val="14"/>
      <name val="Arial"/>
      <family val="2"/>
      <charset val="238"/>
    </font>
    <font>
      <i/>
      <sz val="10"/>
      <name val="Arial"/>
      <family val="2"/>
      <charset val="238"/>
    </font>
    <font>
      <i/>
      <sz val="10"/>
      <color indexed="19"/>
      <name val="Arial"/>
      <family val="2"/>
      <charset val="238"/>
    </font>
    <font>
      <sz val="16"/>
      <name val="Arial"/>
      <family val="2"/>
      <charset val="238"/>
    </font>
    <font>
      <b/>
      <i/>
      <sz val="11"/>
      <name val="Arial"/>
      <family val="2"/>
      <charset val="238"/>
    </font>
    <font>
      <b/>
      <sz val="13"/>
      <name val="Arial"/>
      <family val="2"/>
      <charset val="238"/>
    </font>
    <font>
      <b/>
      <u/>
      <sz val="14"/>
      <name val="Arial"/>
      <family val="2"/>
      <charset val="238"/>
    </font>
    <font>
      <b/>
      <i/>
      <sz val="12"/>
      <name val="Arial"/>
      <family val="2"/>
      <charset val="238"/>
    </font>
    <font>
      <b/>
      <sz val="10"/>
      <color rgb="FFFF0000"/>
      <name val="Arial"/>
      <family val="2"/>
      <charset val="238"/>
    </font>
    <font>
      <sz val="9"/>
      <color indexed="81"/>
      <name val="Tahoma"/>
      <family val="2"/>
      <charset val="238"/>
    </font>
    <font>
      <b/>
      <sz val="9"/>
      <color indexed="81"/>
      <name val="Tahoma"/>
      <family val="2"/>
      <charset val="238"/>
    </font>
    <font>
      <b/>
      <sz val="11"/>
      <color rgb="FFFF0000"/>
      <name val="Arial"/>
      <family val="2"/>
      <charset val="238"/>
    </font>
    <font>
      <sz val="11"/>
      <color rgb="FFFF0000"/>
      <name val="Arial"/>
      <family val="2"/>
      <charset val="238"/>
    </font>
    <font>
      <b/>
      <sz val="12"/>
      <color rgb="FFFF0000"/>
      <name val="Arial"/>
      <family val="2"/>
      <charset val="238"/>
    </font>
    <font>
      <sz val="10"/>
      <color rgb="FFFF0000"/>
      <name val="Arial"/>
      <family val="2"/>
      <charset val="238"/>
    </font>
    <font>
      <sz val="11"/>
      <color rgb="FFFF0000"/>
      <name val="Calibri"/>
      <family val="2"/>
      <charset val="238"/>
      <scheme val="minor"/>
    </font>
    <font>
      <b/>
      <i/>
      <sz val="11"/>
      <color rgb="FFFF0000"/>
      <name val="Arial"/>
      <family val="2"/>
      <charset val="238"/>
    </font>
    <font>
      <b/>
      <sz val="16"/>
      <color rgb="FFFF0000"/>
      <name val="Arial"/>
      <family val="2"/>
      <charset val="238"/>
    </font>
    <font>
      <sz val="9"/>
      <color rgb="FFFF0000"/>
      <name val="Arial"/>
      <family val="2"/>
      <charset val="238"/>
    </font>
    <font>
      <sz val="13"/>
      <color rgb="FFFF0000"/>
      <name val="Arial"/>
      <family val="2"/>
      <charset val="238"/>
    </font>
    <font>
      <sz val="10"/>
      <color theme="1"/>
      <name val="Arial"/>
      <family val="2"/>
      <charset val="238"/>
    </font>
    <font>
      <sz val="11"/>
      <name val="Calibri"/>
      <family val="2"/>
      <charset val="238"/>
      <scheme val="minor"/>
    </font>
    <font>
      <sz val="10"/>
      <name val="Arial CE"/>
      <charset val="238"/>
    </font>
    <font>
      <sz val="9.5"/>
      <name val="Arial"/>
      <family val="2"/>
      <charset val="238"/>
    </font>
    <font>
      <sz val="13"/>
      <name val="Arial"/>
      <family val="2"/>
      <charset val="238"/>
    </font>
    <font>
      <sz val="10.5"/>
      <name val="Arial"/>
      <family val="2"/>
      <charset val="238"/>
    </font>
    <font>
      <b/>
      <u/>
      <sz val="11"/>
      <name val="Arial"/>
      <family val="2"/>
      <charset val="238"/>
    </font>
    <font>
      <i/>
      <sz val="11"/>
      <name val="Arial"/>
      <family val="2"/>
      <charset val="238"/>
    </font>
    <font>
      <i/>
      <sz val="11"/>
      <color rgb="FFFF0000"/>
      <name val="Arial"/>
      <family val="2"/>
      <charset val="238"/>
    </font>
    <font>
      <b/>
      <i/>
      <sz val="12"/>
      <color rgb="FFFF0000"/>
      <name val="Arial"/>
      <family val="2"/>
      <charset val="238"/>
    </font>
    <font>
      <sz val="12"/>
      <color rgb="FFFF0000"/>
      <name val="Arial"/>
      <family val="2"/>
      <charset val="238"/>
    </font>
    <font>
      <b/>
      <u/>
      <sz val="11"/>
      <color rgb="FFFF0000"/>
      <name val="Arial"/>
      <family val="2"/>
      <charset val="238"/>
    </font>
    <font>
      <sz val="10"/>
      <color rgb="FFFF0000"/>
      <name val="Arial CE"/>
      <charset val="238"/>
    </font>
    <font>
      <vertAlign val="superscript"/>
      <sz val="10"/>
      <color rgb="FFFF0000"/>
      <name val="Arial CE"/>
      <charset val="238"/>
    </font>
    <font>
      <sz val="9"/>
      <color theme="1"/>
      <name val="Arial"/>
      <family val="2"/>
      <charset val="238"/>
    </font>
    <font>
      <b/>
      <sz val="11"/>
      <color theme="1"/>
      <name val="Arial"/>
      <family val="2"/>
      <charset val="238"/>
    </font>
    <font>
      <vertAlign val="superscript"/>
      <sz val="10"/>
      <color theme="1"/>
      <name val="Arial"/>
      <family val="2"/>
      <charset val="238"/>
    </font>
    <font>
      <b/>
      <sz val="10"/>
      <color theme="1"/>
      <name val="Arial"/>
      <family val="2"/>
      <charset val="238"/>
    </font>
    <font>
      <sz val="14"/>
      <name val="Arial"/>
      <family val="2"/>
      <charset val="238"/>
    </font>
    <font>
      <sz val="11"/>
      <color theme="1"/>
      <name val="Arial"/>
      <family val="2"/>
      <charset val="238"/>
    </font>
    <font>
      <b/>
      <sz val="11.5"/>
      <name val="Arial"/>
      <family val="2"/>
      <charset val="23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theme="1"/>
        <bgColor indexed="64"/>
      </patternFill>
    </fill>
    <fill>
      <patternFill patternType="solid">
        <fgColor theme="9" tint="0.79998168889431442"/>
        <bgColor indexed="64"/>
      </patternFill>
    </fill>
  </fills>
  <borders count="72">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double">
        <color indexed="64"/>
      </bottom>
      <diagonal/>
    </border>
  </borders>
  <cellStyleXfs count="7">
    <xf numFmtId="0" fontId="0" fillId="0" borderId="0"/>
    <xf numFmtId="164" fontId="3" fillId="0" borderId="0" applyFont="0" applyFill="0" applyBorder="0" applyAlignment="0" applyProtection="0"/>
    <xf numFmtId="0" fontId="11" fillId="0" borderId="0"/>
    <xf numFmtId="0" fontId="3" fillId="0" borderId="0"/>
    <xf numFmtId="0" fontId="2" fillId="0" borderId="0"/>
    <xf numFmtId="0" fontId="1" fillId="0" borderId="0"/>
    <xf numFmtId="0" fontId="36" fillId="0" borderId="0"/>
  </cellStyleXfs>
  <cellXfs count="799">
    <xf numFmtId="0" fontId="0" fillId="0" borderId="0" xfId="0"/>
    <xf numFmtId="0" fontId="8" fillId="0" borderId="0" xfId="0" applyFont="1"/>
    <xf numFmtId="0" fontId="14" fillId="0" borderId="0" xfId="0" applyFont="1"/>
    <xf numFmtId="168" fontId="0" fillId="0" borderId="0" xfId="0" applyNumberFormat="1" applyAlignment="1">
      <alignment horizontal="center"/>
    </xf>
    <xf numFmtId="0" fontId="12" fillId="0" borderId="8" xfId="0" applyFont="1" applyBorder="1"/>
    <xf numFmtId="0" fontId="12" fillId="0" borderId="9" xfId="0" applyFont="1" applyBorder="1"/>
    <xf numFmtId="0" fontId="12" fillId="0" borderId="0" xfId="0" applyFont="1"/>
    <xf numFmtId="0" fontId="12" fillId="2" borderId="10" xfId="0" applyFont="1" applyFill="1" applyBorder="1"/>
    <xf numFmtId="0" fontId="12" fillId="2" borderId="11" xfId="0" applyFont="1" applyFill="1" applyBorder="1"/>
    <xf numFmtId="0" fontId="15" fillId="0" borderId="10" xfId="0" applyFont="1" applyBorder="1"/>
    <xf numFmtId="0" fontId="15" fillId="0" borderId="11" xfId="0" applyFont="1" applyBorder="1"/>
    <xf numFmtId="0" fontId="15" fillId="0" borderId="0" xfId="0" applyFont="1"/>
    <xf numFmtId="0" fontId="12" fillId="0" borderId="10" xfId="0" applyFont="1" applyBorder="1"/>
    <xf numFmtId="0" fontId="12" fillId="0" borderId="11" xfId="0" applyFont="1" applyBorder="1"/>
    <xf numFmtId="0" fontId="16" fillId="0" borderId="10" xfId="0" applyFont="1" applyBorder="1"/>
    <xf numFmtId="0" fontId="16" fillId="0" borderId="11" xfId="0" applyFont="1" applyBorder="1"/>
    <xf numFmtId="0" fontId="16" fillId="0" borderId="0" xfId="0" applyFont="1"/>
    <xf numFmtId="0" fontId="12" fillId="0" borderId="0" xfId="0" applyFont="1" applyFill="1" applyBorder="1"/>
    <xf numFmtId="168" fontId="0" fillId="0" borderId="10" xfId="0" applyNumberFormat="1" applyBorder="1" applyAlignment="1">
      <alignment horizontal="center"/>
    </xf>
    <xf numFmtId="168" fontId="0" fillId="0" borderId="11" xfId="0" applyNumberFormat="1" applyBorder="1" applyAlignment="1">
      <alignment horizontal="center"/>
    </xf>
    <xf numFmtId="0" fontId="12" fillId="2" borderId="0" xfId="0" applyFont="1" applyFill="1"/>
    <xf numFmtId="0" fontId="8" fillId="0" borderId="0" xfId="0" applyFont="1" applyFill="1"/>
    <xf numFmtId="0" fontId="5" fillId="0" borderId="0" xfId="0" applyFont="1" applyFill="1"/>
    <xf numFmtId="3" fontId="5" fillId="0" borderId="0" xfId="0" applyNumberFormat="1" applyFont="1" applyFill="1"/>
    <xf numFmtId="167" fontId="12" fillId="0" borderId="15" xfId="0" applyNumberFormat="1" applyFont="1" applyBorder="1" applyAlignment="1">
      <alignment horizontal="center"/>
    </xf>
    <xf numFmtId="167" fontId="12" fillId="0" borderId="16" xfId="0" applyNumberFormat="1" applyFont="1" applyBorder="1" applyAlignment="1">
      <alignment horizontal="center"/>
    </xf>
    <xf numFmtId="167" fontId="12" fillId="0" borderId="17" xfId="0" applyNumberFormat="1" applyFont="1" applyBorder="1" applyAlignment="1">
      <alignment horizontal="center"/>
    </xf>
    <xf numFmtId="167" fontId="12" fillId="2" borderId="18" xfId="0" applyNumberFormat="1" applyFont="1" applyFill="1" applyBorder="1" applyAlignment="1">
      <alignment horizontal="center"/>
    </xf>
    <xf numFmtId="167" fontId="12" fillId="2" borderId="2" xfId="0" applyNumberFormat="1" applyFont="1" applyFill="1" applyBorder="1" applyAlignment="1">
      <alignment horizontal="center"/>
    </xf>
    <xf numFmtId="167" fontId="12" fillId="2" borderId="19" xfId="0" applyNumberFormat="1" applyFont="1" applyFill="1" applyBorder="1" applyAlignment="1">
      <alignment horizontal="center"/>
    </xf>
    <xf numFmtId="167" fontId="15" fillId="0" borderId="18" xfId="0" applyNumberFormat="1" applyFont="1" applyBorder="1" applyAlignment="1">
      <alignment horizontal="center"/>
    </xf>
    <xf numFmtId="167" fontId="15" fillId="0" borderId="2" xfId="0" applyNumberFormat="1" applyFont="1" applyBorder="1" applyAlignment="1">
      <alignment horizontal="center"/>
    </xf>
    <xf numFmtId="167" fontId="15" fillId="0" borderId="19" xfId="0" applyNumberFormat="1" applyFont="1" applyBorder="1" applyAlignment="1">
      <alignment horizontal="center"/>
    </xf>
    <xf numFmtId="167" fontId="16" fillId="0" borderId="18" xfId="0" applyNumberFormat="1" applyFont="1" applyBorder="1" applyAlignment="1">
      <alignment horizontal="center"/>
    </xf>
    <xf numFmtId="167" fontId="16" fillId="0" borderId="2" xfId="0" applyNumberFormat="1" applyFont="1" applyBorder="1" applyAlignment="1">
      <alignment horizontal="center"/>
    </xf>
    <xf numFmtId="167" fontId="16" fillId="0" borderId="19" xfId="0" applyNumberFormat="1" applyFont="1" applyBorder="1" applyAlignment="1">
      <alignment horizontal="center"/>
    </xf>
    <xf numFmtId="167" fontId="12" fillId="0" borderId="18" xfId="0" applyNumberFormat="1" applyFont="1" applyBorder="1" applyAlignment="1">
      <alignment horizontal="center"/>
    </xf>
    <xf numFmtId="167" fontId="12" fillId="0" borderId="2" xfId="0" applyNumberFormat="1" applyFont="1" applyBorder="1" applyAlignment="1">
      <alignment horizontal="center"/>
    </xf>
    <xf numFmtId="167" fontId="12" fillId="0" borderId="19" xfId="0" applyNumberFormat="1" applyFont="1" applyBorder="1" applyAlignment="1">
      <alignment horizontal="center"/>
    </xf>
    <xf numFmtId="0" fontId="8" fillId="0" borderId="1" xfId="0" applyFont="1" applyFill="1" applyBorder="1"/>
    <xf numFmtId="1" fontId="5" fillId="3" borderId="0" xfId="0" applyNumberFormat="1" applyFont="1" applyFill="1" applyAlignment="1">
      <alignment horizontal="left"/>
    </xf>
    <xf numFmtId="1" fontId="6" fillId="3" borderId="0" xfId="0" applyNumberFormat="1" applyFont="1" applyFill="1" applyAlignment="1">
      <alignment horizontal="left"/>
    </xf>
    <xf numFmtId="0" fontId="14" fillId="3" borderId="0" xfId="0" applyFont="1" applyFill="1"/>
    <xf numFmtId="0" fontId="7" fillId="3" borderId="0" xfId="0" applyFont="1" applyFill="1"/>
    <xf numFmtId="1" fontId="5" fillId="3" borderId="0" xfId="0" applyNumberFormat="1" applyFont="1" applyFill="1" applyAlignment="1">
      <alignment horizontal="center"/>
    </xf>
    <xf numFmtId="0" fontId="5" fillId="3" borderId="0" xfId="0" applyFont="1" applyFill="1"/>
    <xf numFmtId="3" fontId="5" fillId="3" borderId="0" xfId="0" applyNumberFormat="1" applyFont="1" applyFill="1"/>
    <xf numFmtId="10" fontId="5" fillId="3" borderId="0" xfId="0" applyNumberFormat="1" applyFont="1" applyFill="1"/>
    <xf numFmtId="0" fontId="8" fillId="3" borderId="0" xfId="0" applyFont="1" applyFill="1"/>
    <xf numFmtId="1" fontId="5" fillId="3" borderId="0" xfId="0" applyNumberFormat="1" applyFont="1" applyFill="1" applyBorder="1" applyAlignment="1">
      <alignment wrapText="1"/>
    </xf>
    <xf numFmtId="1" fontId="8" fillId="3" borderId="0" xfId="0" applyNumberFormat="1" applyFont="1" applyFill="1" applyBorder="1" applyAlignment="1">
      <alignment horizontal="left"/>
    </xf>
    <xf numFmtId="166" fontId="8" fillId="3" borderId="0" xfId="0" applyNumberFormat="1" applyFont="1" applyFill="1" applyBorder="1" applyAlignment="1">
      <alignment horizontal="right"/>
    </xf>
    <xf numFmtId="0" fontId="8" fillId="3" borderId="0" xfId="0" applyFont="1" applyFill="1" applyBorder="1"/>
    <xf numFmtId="0" fontId="5" fillId="3" borderId="0" xfId="0" applyFont="1" applyFill="1" applyAlignment="1">
      <alignment horizontal="left"/>
    </xf>
    <xf numFmtId="0" fontId="5" fillId="3" borderId="0" xfId="0" applyFont="1" applyFill="1" applyBorder="1" applyAlignment="1">
      <alignment horizontal="left"/>
    </xf>
    <xf numFmtId="0" fontId="3" fillId="0" borderId="0" xfId="0" applyFont="1" applyAlignment="1"/>
    <xf numFmtId="0" fontId="5" fillId="4" borderId="0" xfId="0" applyFont="1" applyFill="1"/>
    <xf numFmtId="1" fontId="3" fillId="0" borderId="23" xfId="0" applyNumberFormat="1" applyFont="1" applyFill="1" applyBorder="1" applyAlignment="1">
      <alignment horizontal="center"/>
    </xf>
    <xf numFmtId="1" fontId="3" fillId="0" borderId="2" xfId="0" applyNumberFormat="1" applyFont="1" applyFill="1" applyBorder="1" applyAlignment="1">
      <alignment horizontal="center"/>
    </xf>
    <xf numFmtId="3" fontId="5" fillId="0" borderId="2" xfId="0" applyNumberFormat="1" applyFont="1" applyFill="1" applyBorder="1"/>
    <xf numFmtId="4" fontId="5" fillId="0" borderId="22" xfId="0" applyNumberFormat="1" applyFont="1" applyFill="1" applyBorder="1"/>
    <xf numFmtId="0" fontId="3" fillId="0" borderId="0" xfId="0" applyFont="1" applyFill="1" applyBorder="1"/>
    <xf numFmtId="0" fontId="3" fillId="0" borderId="2" xfId="0" applyFont="1" applyFill="1" applyBorder="1"/>
    <xf numFmtId="0" fontId="18" fillId="3" borderId="0" xfId="0" applyFont="1" applyFill="1"/>
    <xf numFmtId="0" fontId="3" fillId="0" borderId="0" xfId="0" applyFont="1" applyFill="1"/>
    <xf numFmtId="1" fontId="5" fillId="0" borderId="0" xfId="0" applyNumberFormat="1" applyFont="1" applyFill="1" applyAlignment="1">
      <alignment horizontal="center"/>
    </xf>
    <xf numFmtId="10" fontId="5" fillId="0" borderId="0" xfId="0" applyNumberFormat="1" applyFont="1" applyFill="1"/>
    <xf numFmtId="0" fontId="3" fillId="0" borderId="23"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vertical="center" wrapText="1"/>
    </xf>
    <xf numFmtId="0" fontId="5" fillId="0" borderId="22" xfId="0" applyNumberFormat="1" applyFont="1" applyFill="1" applyBorder="1" applyAlignment="1">
      <alignment vertical="center"/>
    </xf>
    <xf numFmtId="0" fontId="3" fillId="0" borderId="0" xfId="0" applyNumberFormat="1" applyFont="1" applyFill="1" applyBorder="1" applyAlignment="1">
      <alignment vertical="center"/>
    </xf>
    <xf numFmtId="1" fontId="20" fillId="0" borderId="0" xfId="0" applyNumberFormat="1" applyFont="1" applyFill="1" applyAlignment="1">
      <alignment horizontal="left"/>
    </xf>
    <xf numFmtId="3" fontId="3" fillId="5" borderId="26" xfId="0" applyNumberFormat="1" applyFont="1" applyFill="1" applyBorder="1" applyAlignment="1">
      <alignment horizontal="center" vertical="center" wrapText="1"/>
    </xf>
    <xf numFmtId="0" fontId="13" fillId="5" borderId="26" xfId="0" applyFont="1" applyFill="1" applyBorder="1" applyAlignment="1">
      <alignment horizontal="center" vertical="center" wrapText="1"/>
    </xf>
    <xf numFmtId="0" fontId="8" fillId="5" borderId="35" xfId="0" applyFont="1" applyFill="1" applyBorder="1"/>
    <xf numFmtId="1" fontId="3" fillId="5" borderId="53" xfId="0" applyNumberFormat="1" applyFont="1" applyFill="1" applyBorder="1" applyAlignment="1">
      <alignment horizontal="center"/>
    </xf>
    <xf numFmtId="3" fontId="7" fillId="5" borderId="26" xfId="0" applyNumberFormat="1" applyFont="1" applyFill="1" applyBorder="1"/>
    <xf numFmtId="4" fontId="7" fillId="5" borderId="27" xfId="0" applyNumberFormat="1" applyFont="1" applyFill="1" applyBorder="1"/>
    <xf numFmtId="0" fontId="7" fillId="5" borderId="0" xfId="0" applyFont="1" applyFill="1"/>
    <xf numFmtId="167" fontId="12" fillId="0" borderId="49" xfId="0" applyNumberFormat="1" applyFont="1" applyBorder="1" applyAlignment="1">
      <alignment horizontal="center"/>
    </xf>
    <xf numFmtId="1" fontId="5" fillId="3" borderId="0" xfId="0" applyNumberFormat="1" applyFont="1" applyFill="1" applyAlignment="1">
      <alignment horizontal="left" wrapText="1"/>
    </xf>
    <xf numFmtId="3" fontId="3" fillId="3" borderId="0" xfId="0" applyNumberFormat="1" applyFont="1" applyFill="1"/>
    <xf numFmtId="10" fontId="3" fillId="3" borderId="0" xfId="0" applyNumberFormat="1" applyFont="1" applyFill="1"/>
    <xf numFmtId="0" fontId="3" fillId="3" borderId="0" xfId="0" applyFont="1" applyFill="1"/>
    <xf numFmtId="0" fontId="3" fillId="4" borderId="0" xfId="0" applyFont="1" applyFill="1"/>
    <xf numFmtId="1" fontId="3" fillId="3" borderId="0" xfId="0" applyNumberFormat="1" applyFont="1" applyFill="1" applyAlignment="1">
      <alignment horizontal="center"/>
    </xf>
    <xf numFmtId="1" fontId="3" fillId="5" borderId="25" xfId="0" applyNumberFormat="1" applyFont="1" applyFill="1" applyBorder="1" applyAlignment="1">
      <alignment horizontal="center" vertical="center" wrapText="1"/>
    </xf>
    <xf numFmtId="1" fontId="3" fillId="5" borderId="26" xfId="0" applyNumberFormat="1" applyFont="1" applyFill="1" applyBorder="1" applyAlignment="1">
      <alignment horizontal="center" vertical="center" wrapText="1"/>
    </xf>
    <xf numFmtId="0" fontId="3" fillId="5" borderId="26" xfId="0" applyFont="1" applyFill="1" applyBorder="1" applyAlignment="1">
      <alignment horizontal="center" vertical="center" wrapText="1"/>
    </xf>
    <xf numFmtId="10" fontId="3" fillId="5" borderId="51" xfId="0" applyNumberFormat="1" applyFont="1" applyFill="1" applyBorder="1" applyAlignment="1">
      <alignment horizontal="center" vertical="center" wrapText="1"/>
    </xf>
    <xf numFmtId="1" fontId="3" fillId="5" borderId="30" xfId="0" applyNumberFormat="1" applyFont="1" applyFill="1" applyBorder="1" applyAlignment="1">
      <alignment horizontal="center"/>
    </xf>
    <xf numFmtId="1" fontId="3" fillId="5" borderId="31" xfId="0" applyNumberFormat="1" applyFont="1" applyFill="1" applyBorder="1" applyAlignment="1">
      <alignment horizontal="center"/>
    </xf>
    <xf numFmtId="3" fontId="3" fillId="5" borderId="52" xfId="0" applyNumberFormat="1" applyFont="1" applyFill="1" applyBorder="1" applyAlignment="1">
      <alignment horizontal="center"/>
    </xf>
    <xf numFmtId="3" fontId="5" fillId="3" borderId="2" xfId="0" applyNumberFormat="1" applyFont="1" applyFill="1" applyBorder="1"/>
    <xf numFmtId="1" fontId="3" fillId="3" borderId="23" xfId="0" applyNumberFormat="1" applyFont="1" applyFill="1" applyBorder="1" applyAlignment="1">
      <alignment horizontal="center"/>
    </xf>
    <xf numFmtId="1" fontId="3" fillId="3" borderId="2" xfId="0" applyNumberFormat="1" applyFont="1" applyFill="1" applyBorder="1" applyAlignment="1">
      <alignment horizontal="center"/>
    </xf>
    <xf numFmtId="0" fontId="3" fillId="3" borderId="2" xfId="0" applyFont="1" applyFill="1" applyBorder="1"/>
    <xf numFmtId="0" fontId="3" fillId="4" borderId="0" xfId="0" applyFont="1" applyFill="1" applyBorder="1"/>
    <xf numFmtId="0" fontId="3" fillId="3" borderId="0" xfId="0" applyFont="1" applyFill="1" applyBorder="1" applyAlignment="1">
      <alignment wrapText="1"/>
    </xf>
    <xf numFmtId="0" fontId="7" fillId="3" borderId="0" xfId="0" applyFont="1" applyFill="1" applyAlignment="1">
      <alignment horizontal="left"/>
    </xf>
    <xf numFmtId="166" fontId="5" fillId="3" borderId="0" xfId="0" applyNumberFormat="1" applyFont="1" applyFill="1" applyBorder="1" applyAlignment="1">
      <alignment horizontal="right"/>
    </xf>
    <xf numFmtId="0" fontId="21" fillId="3" borderId="0" xfId="0" applyFont="1" applyFill="1" applyBorder="1"/>
    <xf numFmtId="1" fontId="8" fillId="3" borderId="0" xfId="0" applyNumberFormat="1" applyFont="1" applyFill="1"/>
    <xf numFmtId="0" fontId="3" fillId="3" borderId="0" xfId="0" applyFont="1" applyFill="1" applyAlignment="1">
      <alignment wrapText="1"/>
    </xf>
    <xf numFmtId="1" fontId="3" fillId="4" borderId="0" xfId="0" applyNumberFormat="1" applyFont="1" applyFill="1" applyAlignment="1">
      <alignment horizontal="center"/>
    </xf>
    <xf numFmtId="3" fontId="3" fillId="4" borderId="0" xfId="0" applyNumberFormat="1" applyFont="1" applyFill="1"/>
    <xf numFmtId="10" fontId="3" fillId="4" borderId="0" xfId="0" applyNumberFormat="1" applyFont="1" applyFill="1"/>
    <xf numFmtId="1" fontId="7" fillId="3" borderId="0" xfId="0" applyNumberFormat="1" applyFont="1" applyFill="1" applyAlignment="1">
      <alignment horizontal="left"/>
    </xf>
    <xf numFmtId="1" fontId="7" fillId="3" borderId="1" xfId="0" applyNumberFormat="1" applyFont="1" applyFill="1" applyBorder="1" applyAlignment="1">
      <alignment horizontal="left"/>
    </xf>
    <xf numFmtId="1" fontId="7" fillId="3" borderId="1" xfId="0" applyNumberFormat="1" applyFont="1" applyFill="1" applyBorder="1" applyAlignment="1">
      <alignment horizontal="center"/>
    </xf>
    <xf numFmtId="0" fontId="7" fillId="3" borderId="1" xfId="0" applyFont="1" applyFill="1" applyBorder="1"/>
    <xf numFmtId="0" fontId="3" fillId="0" borderId="2" xfId="0" applyFont="1" applyFill="1" applyBorder="1" applyAlignment="1">
      <alignment wrapText="1"/>
    </xf>
    <xf numFmtId="1" fontId="6" fillId="3" borderId="0" xfId="0" applyNumberFormat="1" applyFont="1" applyFill="1" applyBorder="1" applyAlignment="1">
      <alignment horizontal="left"/>
    </xf>
    <xf numFmtId="166" fontId="5" fillId="3" borderId="0" xfId="0" applyNumberFormat="1" applyFont="1" applyFill="1" applyBorder="1" applyAlignment="1">
      <alignment horizontal="right"/>
    </xf>
    <xf numFmtId="0" fontId="13" fillId="5" borderId="0" xfId="0" applyFont="1" applyFill="1"/>
    <xf numFmtId="0" fontId="7" fillId="5" borderId="37" xfId="0" applyFont="1" applyFill="1" applyBorder="1"/>
    <xf numFmtId="0" fontId="7" fillId="5" borderId="38" xfId="0" applyFont="1" applyFill="1" applyBorder="1"/>
    <xf numFmtId="167" fontId="7" fillId="5" borderId="39" xfId="0" applyNumberFormat="1" applyFont="1" applyFill="1" applyBorder="1" applyAlignment="1">
      <alignment horizontal="center"/>
    </xf>
    <xf numFmtId="167" fontId="7" fillId="5" borderId="40" xfId="0" applyNumberFormat="1" applyFont="1" applyFill="1" applyBorder="1" applyAlignment="1">
      <alignment horizontal="center"/>
    </xf>
    <xf numFmtId="167" fontId="5" fillId="3" borderId="2" xfId="0" applyNumberFormat="1" applyFont="1" applyFill="1" applyBorder="1"/>
    <xf numFmtId="0" fontId="3" fillId="3" borderId="0" xfId="0" applyFont="1" applyFill="1" applyAlignment="1">
      <alignment horizontal="justify" wrapText="1"/>
    </xf>
    <xf numFmtId="0" fontId="3" fillId="3" borderId="0" xfId="0" applyFont="1" applyFill="1" applyAlignment="1">
      <alignment horizontal="justify"/>
    </xf>
    <xf numFmtId="0" fontId="3" fillId="3" borderId="0" xfId="0" applyFont="1" applyFill="1" applyBorder="1"/>
    <xf numFmtId="1" fontId="5" fillId="0" borderId="0" xfId="3" applyNumberFormat="1" applyFont="1" applyBorder="1" applyAlignment="1">
      <alignment horizontal="left" wrapText="1"/>
    </xf>
    <xf numFmtId="1" fontId="5" fillId="0" borderId="0" xfId="3" applyNumberFormat="1" applyFont="1" applyAlignment="1">
      <alignment horizontal="left"/>
    </xf>
    <xf numFmtId="1" fontId="5" fillId="0" borderId="0" xfId="3" applyNumberFormat="1" applyFont="1" applyBorder="1" applyAlignment="1">
      <alignment horizontal="left"/>
    </xf>
    <xf numFmtId="0" fontId="3" fillId="0" borderId="0" xfId="0" applyFont="1" applyAlignment="1">
      <alignment horizontal="justify"/>
    </xf>
    <xf numFmtId="166" fontId="5" fillId="3" borderId="0" xfId="0" applyNumberFormat="1" applyFont="1" applyFill="1" applyBorder="1" applyAlignment="1">
      <alignment horizontal="right"/>
    </xf>
    <xf numFmtId="0" fontId="5" fillId="3" borderId="0" xfId="0" applyFont="1" applyFill="1" applyAlignment="1">
      <alignment horizontal="justify" wrapText="1"/>
    </xf>
    <xf numFmtId="3" fontId="5" fillId="3" borderId="2" xfId="0" applyNumberFormat="1" applyFont="1" applyFill="1" applyBorder="1" applyAlignment="1">
      <alignment vertical="center"/>
    </xf>
    <xf numFmtId="0" fontId="5" fillId="3" borderId="0" xfId="0" applyFont="1" applyFill="1" applyAlignment="1">
      <alignment horizontal="left" vertical="top"/>
    </xf>
    <xf numFmtId="0" fontId="5" fillId="3" borderId="0" xfId="0" applyFont="1" applyFill="1" applyAlignment="1">
      <alignment horizontal="justify"/>
    </xf>
    <xf numFmtId="166" fontId="7" fillId="3" borderId="0" xfId="0" applyNumberFormat="1" applyFont="1" applyFill="1" applyBorder="1" applyAlignment="1">
      <alignment horizontal="left"/>
    </xf>
    <xf numFmtId="3" fontId="5" fillId="3" borderId="0" xfId="0" applyNumberFormat="1" applyFont="1" applyFill="1" applyAlignment="1">
      <alignment horizontal="left" vertical="top"/>
    </xf>
    <xf numFmtId="3" fontId="5" fillId="3" borderId="0" xfId="0" applyNumberFormat="1" applyFont="1" applyFill="1" applyAlignment="1">
      <alignment horizontal="left"/>
    </xf>
    <xf numFmtId="10" fontId="5" fillId="3" borderId="0" xfId="0" applyNumberFormat="1" applyFont="1" applyFill="1" applyAlignment="1">
      <alignment horizontal="left"/>
    </xf>
    <xf numFmtId="1" fontId="5" fillId="3" borderId="0" xfId="3" applyNumberFormat="1" applyFont="1" applyFill="1" applyBorder="1" applyAlignment="1">
      <alignment horizontal="left" wrapText="1"/>
    </xf>
    <xf numFmtId="1" fontId="5" fillId="3" borderId="0" xfId="3" applyNumberFormat="1" applyFont="1" applyFill="1" applyAlignment="1">
      <alignment horizontal="left"/>
    </xf>
    <xf numFmtId="167" fontId="3" fillId="4" borderId="0" xfId="0" applyNumberFormat="1" applyFont="1" applyFill="1"/>
    <xf numFmtId="0" fontId="22" fillId="3" borderId="0" xfId="0" applyFont="1" applyFill="1" applyAlignment="1">
      <alignment horizontal="justify" wrapText="1"/>
    </xf>
    <xf numFmtId="1" fontId="8" fillId="3" borderId="0" xfId="0" applyNumberFormat="1" applyFont="1" applyFill="1" applyBorder="1" applyAlignment="1">
      <alignment horizontal="left" wrapText="1"/>
    </xf>
    <xf numFmtId="0" fontId="3" fillId="0" borderId="0" xfId="0" applyFont="1" applyAlignment="1">
      <alignment wrapText="1"/>
    </xf>
    <xf numFmtId="0" fontId="7" fillId="3" borderId="0" xfId="0" applyNumberFormat="1" applyFont="1" applyFill="1" applyBorder="1" applyAlignment="1">
      <alignment horizontal="left" wrapText="1"/>
    </xf>
    <xf numFmtId="0" fontId="3" fillId="3" borderId="0" xfId="0" applyNumberFormat="1" applyFont="1" applyFill="1" applyBorder="1" applyAlignment="1">
      <alignment wrapText="1"/>
    </xf>
    <xf numFmtId="166" fontId="7" fillId="3" borderId="0" xfId="0" applyNumberFormat="1" applyFont="1" applyFill="1" applyBorder="1" applyAlignment="1">
      <alignment horizontal="right"/>
    </xf>
    <xf numFmtId="0" fontId="3" fillId="0" borderId="0" xfId="0" applyFont="1" applyBorder="1" applyAlignment="1">
      <alignment horizontal="justify"/>
    </xf>
    <xf numFmtId="166" fontId="3" fillId="4" borderId="0" xfId="0" applyNumberFormat="1" applyFont="1" applyFill="1"/>
    <xf numFmtId="174" fontId="3" fillId="4" borderId="0" xfId="0" applyNumberFormat="1" applyFont="1" applyFill="1"/>
    <xf numFmtId="174" fontId="3" fillId="0" borderId="0" xfId="0" applyNumberFormat="1" applyFont="1" applyFill="1"/>
    <xf numFmtId="174" fontId="7" fillId="5" borderId="0" xfId="0" applyNumberFormat="1" applyFont="1" applyFill="1"/>
    <xf numFmtId="0" fontId="3" fillId="3" borderId="0" xfId="4" applyFont="1" applyFill="1"/>
    <xf numFmtId="1" fontId="27" fillId="3" borderId="0" xfId="4" applyNumberFormat="1" applyFont="1" applyFill="1" applyBorder="1" applyAlignment="1">
      <alignment horizontal="left"/>
    </xf>
    <xf numFmtId="1" fontId="26" fillId="3" borderId="0" xfId="4" applyNumberFormat="1" applyFont="1" applyFill="1" applyAlignment="1">
      <alignment horizontal="left"/>
    </xf>
    <xf numFmtId="1" fontId="28" fillId="3" borderId="0" xfId="4" applyNumberFormat="1" applyFont="1" applyFill="1" applyAlignment="1">
      <alignment horizontal="center"/>
    </xf>
    <xf numFmtId="0" fontId="28" fillId="3" borderId="0" xfId="4" applyFont="1" applyFill="1"/>
    <xf numFmtId="3" fontId="28" fillId="3" borderId="0" xfId="4" applyNumberFormat="1" applyFont="1" applyFill="1"/>
    <xf numFmtId="10" fontId="28" fillId="3" borderId="0" xfId="4" applyNumberFormat="1" applyFont="1" applyFill="1"/>
    <xf numFmtId="0" fontId="28" fillId="4" borderId="0" xfId="4" applyFont="1" applyFill="1" applyBorder="1"/>
    <xf numFmtId="0" fontId="28" fillId="4" borderId="0" xfId="4" applyFont="1" applyFill="1"/>
    <xf numFmtId="1" fontId="26" fillId="3" borderId="0" xfId="4" applyNumberFormat="1" applyFont="1" applyFill="1" applyAlignment="1">
      <alignment horizontal="center"/>
    </xf>
    <xf numFmtId="0" fontId="26" fillId="3" borderId="0" xfId="4" applyFont="1" applyFill="1"/>
    <xf numFmtId="3" fontId="26" fillId="3" borderId="0" xfId="4" applyNumberFormat="1" applyFont="1" applyFill="1"/>
    <xf numFmtId="10" fontId="26" fillId="3" borderId="0" xfId="4" applyNumberFormat="1" applyFont="1" applyFill="1"/>
    <xf numFmtId="0" fontId="27" fillId="5" borderId="0" xfId="4" applyFont="1" applyFill="1"/>
    <xf numFmtId="0" fontId="27" fillId="3" borderId="0" xfId="4" applyFont="1" applyFill="1"/>
    <xf numFmtId="1" fontId="27" fillId="3" borderId="0" xfId="4" applyNumberFormat="1" applyFont="1" applyFill="1"/>
    <xf numFmtId="166" fontId="26" fillId="3" borderId="0" xfId="4" applyNumberFormat="1" applyFont="1" applyFill="1"/>
    <xf numFmtId="0" fontId="25" fillId="3" borderId="0" xfId="4" applyFont="1" applyFill="1"/>
    <xf numFmtId="1" fontId="26" fillId="3" borderId="0" xfId="4" applyNumberFormat="1" applyFont="1" applyFill="1" applyBorder="1" applyAlignment="1">
      <alignment wrapText="1"/>
    </xf>
    <xf numFmtId="0" fontId="28" fillId="3" borderId="0" xfId="4" applyFont="1" applyFill="1" applyBorder="1" applyAlignment="1">
      <alignment wrapText="1"/>
    </xf>
    <xf numFmtId="0" fontId="26" fillId="4" borderId="0" xfId="4" applyFont="1" applyFill="1"/>
    <xf numFmtId="0" fontId="25" fillId="4" borderId="0" xfId="4" applyFont="1" applyFill="1"/>
    <xf numFmtId="0" fontId="26" fillId="3" borderId="0" xfId="4" applyFont="1" applyFill="1" applyAlignment="1">
      <alignment horizontal="left" vertical="top"/>
    </xf>
    <xf numFmtId="0" fontId="26" fillId="3" borderId="0" xfId="4" applyFont="1" applyFill="1" applyAlignment="1">
      <alignment horizontal="justify"/>
    </xf>
    <xf numFmtId="166" fontId="27" fillId="3" borderId="0" xfId="4" applyNumberFormat="1" applyFont="1" applyFill="1" applyBorder="1" applyAlignment="1">
      <alignment horizontal="right"/>
    </xf>
    <xf numFmtId="0" fontId="27" fillId="4" borderId="0" xfId="4" applyFont="1" applyFill="1"/>
    <xf numFmtId="0" fontId="30" fillId="3" borderId="0" xfId="4" applyFont="1" applyFill="1"/>
    <xf numFmtId="1" fontId="27" fillId="5" borderId="0" xfId="4" applyNumberFormat="1" applyFont="1" applyFill="1"/>
    <xf numFmtId="0" fontId="29" fillId="3" borderId="0" xfId="4" applyFont="1" applyFill="1" applyAlignment="1">
      <alignment wrapText="1"/>
    </xf>
    <xf numFmtId="1" fontId="27" fillId="3" borderId="0" xfId="4" applyNumberFormat="1" applyFont="1" applyFill="1" applyBorder="1" applyAlignment="1"/>
    <xf numFmtId="0" fontId="29" fillId="3" borderId="0" xfId="4" applyFont="1" applyFill="1" applyAlignment="1">
      <alignment horizontal="left" vertical="top" wrapText="1"/>
    </xf>
    <xf numFmtId="1" fontId="28" fillId="4" borderId="0" xfId="4" applyNumberFormat="1" applyFont="1" applyFill="1" applyAlignment="1">
      <alignment horizontal="center"/>
    </xf>
    <xf numFmtId="3" fontId="28" fillId="4" borderId="0" xfId="4" applyNumberFormat="1" applyFont="1" applyFill="1"/>
    <xf numFmtId="10" fontId="28" fillId="4" borderId="0" xfId="4" applyNumberFormat="1" applyFont="1" applyFill="1"/>
    <xf numFmtId="0" fontId="10" fillId="0" borderId="0" xfId="0" applyFont="1" applyFill="1" applyAlignment="1">
      <alignment horizontal="left"/>
    </xf>
    <xf numFmtId="0" fontId="17" fillId="0" borderId="0" xfId="0" applyFont="1" applyFill="1" applyAlignment="1">
      <alignment horizontal="left"/>
    </xf>
    <xf numFmtId="4" fontId="28" fillId="0" borderId="0" xfId="0" applyNumberFormat="1" applyFont="1" applyFill="1"/>
    <xf numFmtId="0" fontId="28" fillId="0" borderId="0" xfId="0" applyFont="1" applyFill="1"/>
    <xf numFmtId="0" fontId="28" fillId="0" borderId="0" xfId="0" applyFont="1" applyFill="1" applyAlignment="1">
      <alignment horizontal="right"/>
    </xf>
    <xf numFmtId="169" fontId="26" fillId="0" borderId="28" xfId="0" applyNumberFormat="1" applyFont="1" applyFill="1" applyBorder="1" applyAlignment="1">
      <alignment horizontal="center" vertical="center"/>
    </xf>
    <xf numFmtId="0" fontId="26" fillId="0" borderId="0" xfId="0" applyFont="1" applyFill="1" applyAlignment="1">
      <alignment vertical="center"/>
    </xf>
    <xf numFmtId="169" fontId="26" fillId="0" borderId="23" xfId="0" applyNumberFormat="1" applyFont="1" applyFill="1" applyBorder="1" applyAlignment="1">
      <alignment horizontal="center" vertical="center"/>
    </xf>
    <xf numFmtId="0" fontId="26" fillId="0" borderId="0" xfId="0" applyFont="1" applyFill="1"/>
    <xf numFmtId="0" fontId="30" fillId="0" borderId="0" xfId="0" applyFont="1" applyFill="1"/>
    <xf numFmtId="0" fontId="28" fillId="5" borderId="0" xfId="0" applyFont="1" applyFill="1"/>
    <xf numFmtId="3" fontId="28" fillId="0" borderId="0" xfId="0" applyNumberFormat="1" applyFont="1" applyFill="1"/>
    <xf numFmtId="3" fontId="26" fillId="0" borderId="0" xfId="0" applyNumberFormat="1" applyFont="1" applyFill="1"/>
    <xf numFmtId="0" fontId="33" fillId="5" borderId="0" xfId="0" applyFont="1" applyFill="1"/>
    <xf numFmtId="0" fontId="31" fillId="0" borderId="0" xfId="0" applyFont="1" applyFill="1" applyAlignment="1">
      <alignment horizontal="center"/>
    </xf>
    <xf numFmtId="0" fontId="28" fillId="5" borderId="8" xfId="0" applyFont="1" applyFill="1" applyBorder="1"/>
    <xf numFmtId="0" fontId="28" fillId="5" borderId="17" xfId="0" applyFont="1" applyFill="1" applyBorder="1"/>
    <xf numFmtId="0" fontId="28" fillId="0" borderId="0" xfId="0" applyFont="1" applyFill="1" applyAlignment="1">
      <alignment horizontal="center"/>
    </xf>
    <xf numFmtId="0" fontId="32" fillId="0" borderId="0" xfId="0" applyFont="1" applyFill="1" applyAlignment="1">
      <alignment horizontal="center"/>
    </xf>
    <xf numFmtId="1" fontId="25" fillId="3" borderId="0" xfId="4" applyNumberFormat="1" applyFont="1" applyFill="1" applyAlignment="1">
      <alignment horizontal="left"/>
    </xf>
    <xf numFmtId="1" fontId="25" fillId="3" borderId="1" xfId="4" applyNumberFormat="1" applyFont="1" applyFill="1" applyBorder="1" applyAlignment="1">
      <alignment horizontal="left"/>
    </xf>
    <xf numFmtId="1" fontId="25" fillId="3" borderId="1" xfId="4" applyNumberFormat="1" applyFont="1" applyFill="1" applyBorder="1" applyAlignment="1">
      <alignment horizontal="center"/>
    </xf>
    <xf numFmtId="0" fontId="25" fillId="3" borderId="1" xfId="4" applyFont="1" applyFill="1" applyBorder="1"/>
    <xf numFmtId="166" fontId="25" fillId="3" borderId="1" xfId="4" applyNumberFormat="1" applyFont="1" applyFill="1" applyBorder="1" applyAlignment="1">
      <alignment horizontal="right"/>
    </xf>
    <xf numFmtId="1" fontId="26" fillId="3" borderId="0" xfId="4" applyNumberFormat="1" applyFont="1" applyFill="1" applyAlignment="1">
      <alignment horizontal="left" vertical="top"/>
    </xf>
    <xf numFmtId="0" fontId="22" fillId="3" borderId="0" xfId="4" applyFont="1" applyFill="1" applyAlignment="1">
      <alignment horizontal="justify" wrapText="1"/>
    </xf>
    <xf numFmtId="0" fontId="28" fillId="0" borderId="0" xfId="0" applyFont="1" applyFill="1" applyBorder="1"/>
    <xf numFmtId="0" fontId="28" fillId="0" borderId="0" xfId="0" applyFont="1" applyFill="1" applyBorder="1" applyAlignment="1">
      <alignment vertical="center"/>
    </xf>
    <xf numFmtId="3" fontId="28" fillId="0" borderId="0" xfId="0" applyNumberFormat="1" applyFont="1" applyFill="1" applyBorder="1"/>
    <xf numFmtId="3" fontId="26" fillId="0" borderId="49" xfId="0" applyNumberFormat="1" applyFont="1" applyFill="1" applyBorder="1"/>
    <xf numFmtId="3" fontId="26" fillId="0" borderId="0" xfId="0" applyNumberFormat="1" applyFont="1" applyFill="1" applyBorder="1"/>
    <xf numFmtId="0" fontId="26" fillId="5" borderId="0" xfId="0" applyFont="1" applyFill="1"/>
    <xf numFmtId="0" fontId="26" fillId="0" borderId="0" xfId="0" applyFont="1" applyFill="1" applyBorder="1"/>
    <xf numFmtId="0" fontId="26" fillId="5" borderId="0" xfId="0" applyFont="1" applyFill="1" applyBorder="1"/>
    <xf numFmtId="4" fontId="3" fillId="0" borderId="0" xfId="0" applyNumberFormat="1" applyFont="1" applyFill="1"/>
    <xf numFmtId="0" fontId="3" fillId="0" borderId="0" xfId="0" applyFont="1" applyFill="1" applyAlignment="1">
      <alignment horizontal="right"/>
    </xf>
    <xf numFmtId="4" fontId="3" fillId="0" borderId="0" xfId="0" applyNumberFormat="1" applyFont="1" applyFill="1" applyAlignment="1">
      <alignment horizontal="right"/>
    </xf>
    <xf numFmtId="0" fontId="13" fillId="0" borderId="0" xfId="0" applyFont="1" applyFill="1" applyAlignment="1">
      <alignment vertical="center"/>
    </xf>
    <xf numFmtId="0" fontId="13" fillId="0" borderId="0" xfId="0" applyFont="1" applyFill="1" applyAlignment="1">
      <alignment horizontal="center" vertical="center"/>
    </xf>
    <xf numFmtId="1" fontId="5" fillId="3" borderId="23" xfId="4" applyNumberFormat="1" applyFont="1" applyFill="1" applyBorder="1" applyAlignment="1">
      <alignment horizontal="center"/>
    </xf>
    <xf numFmtId="1" fontId="5" fillId="3" borderId="2" xfId="4" applyNumberFormat="1" applyFont="1" applyFill="1" applyBorder="1" applyAlignment="1">
      <alignment horizontal="center"/>
    </xf>
    <xf numFmtId="0" fontId="5" fillId="3" borderId="2" xfId="4" applyFont="1" applyFill="1" applyBorder="1"/>
    <xf numFmtId="3" fontId="5" fillId="3" borderId="2" xfId="4" applyNumberFormat="1" applyFont="1" applyFill="1" applyBorder="1"/>
    <xf numFmtId="1" fontId="5" fillId="3" borderId="23" xfId="4" applyNumberFormat="1" applyFont="1" applyFill="1" applyBorder="1" applyAlignment="1">
      <alignment horizontal="center" vertical="center"/>
    </xf>
    <xf numFmtId="1" fontId="5" fillId="3" borderId="2" xfId="4" applyNumberFormat="1" applyFont="1" applyFill="1" applyBorder="1" applyAlignment="1">
      <alignment horizontal="center" vertical="center"/>
    </xf>
    <xf numFmtId="0" fontId="5" fillId="3" borderId="2" xfId="4" applyFont="1" applyFill="1" applyBorder="1" applyAlignment="1">
      <alignment wrapText="1"/>
    </xf>
    <xf numFmtId="0" fontId="25" fillId="0" borderId="0" xfId="4" applyFont="1" applyFill="1"/>
    <xf numFmtId="0" fontId="26" fillId="0" borderId="0" xfId="4" applyFont="1" applyFill="1"/>
    <xf numFmtId="3" fontId="3" fillId="0" borderId="0" xfId="0" applyNumberFormat="1" applyFont="1" applyFill="1"/>
    <xf numFmtId="0" fontId="3" fillId="0" borderId="0" xfId="0" applyFont="1" applyFill="1" applyAlignment="1"/>
    <xf numFmtId="0" fontId="5" fillId="0" borderId="23" xfId="0" applyFont="1" applyFill="1" applyBorder="1" applyAlignment="1">
      <alignment horizontal="center"/>
    </xf>
    <xf numFmtId="0" fontId="5" fillId="0" borderId="2" xfId="0" applyFont="1" applyFill="1" applyBorder="1" applyAlignment="1">
      <alignment horizontal="center"/>
    </xf>
    <xf numFmtId="0" fontId="5" fillId="0" borderId="2" xfId="0" applyFont="1" applyFill="1" applyBorder="1"/>
    <xf numFmtId="4" fontId="5" fillId="0" borderId="22" xfId="0" applyNumberFormat="1" applyFont="1" applyFill="1" applyBorder="1" applyAlignment="1">
      <alignment vertical="center"/>
    </xf>
    <xf numFmtId="3" fontId="5" fillId="0" borderId="2" xfId="0" applyNumberFormat="1" applyFont="1" applyFill="1" applyBorder="1" applyAlignment="1">
      <alignment vertical="center"/>
    </xf>
    <xf numFmtId="0" fontId="5" fillId="0" borderId="0" xfId="0" applyFont="1" applyFill="1" applyAlignment="1">
      <alignment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3" fontId="8" fillId="5" borderId="26" xfId="0" applyNumberFormat="1" applyFont="1" applyFill="1" applyBorder="1" applyAlignment="1"/>
    <xf numFmtId="4" fontId="7" fillId="5" borderId="27" xfId="0" applyNumberFormat="1" applyFont="1" applyFill="1" applyBorder="1" applyAlignment="1">
      <alignment vertical="center"/>
    </xf>
    <xf numFmtId="0" fontId="3" fillId="5" borderId="0" xfId="0" applyFont="1" applyFill="1"/>
    <xf numFmtId="4" fontId="5" fillId="0" borderId="0" xfId="0" applyNumberFormat="1" applyFont="1" applyFill="1" applyBorder="1" applyAlignment="1">
      <alignment vertical="center"/>
    </xf>
    <xf numFmtId="3" fontId="34" fillId="5" borderId="26" xfId="0" applyNumberFormat="1" applyFont="1" applyFill="1" applyBorder="1" applyAlignment="1">
      <alignment horizontal="center" vertical="center" wrapText="1"/>
    </xf>
    <xf numFmtId="0" fontId="3" fillId="5" borderId="27" xfId="0" applyFont="1" applyFill="1" applyBorder="1" applyAlignment="1">
      <alignment horizontal="center" vertical="center"/>
    </xf>
    <xf numFmtId="3" fontId="9" fillId="5" borderId="26" xfId="0" applyNumberFormat="1" applyFont="1" applyFill="1" applyBorder="1" applyAlignment="1">
      <alignment horizontal="center" wrapText="1"/>
    </xf>
    <xf numFmtId="0" fontId="9" fillId="5" borderId="27" xfId="0" applyFont="1" applyFill="1" applyBorder="1" applyAlignment="1">
      <alignment horizontal="center"/>
    </xf>
    <xf numFmtId="0" fontId="3" fillId="0" borderId="0" xfId="0" applyFont="1" applyFill="1" applyAlignment="1">
      <alignment horizontal="right"/>
    </xf>
    <xf numFmtId="0" fontId="3" fillId="0" borderId="0" xfId="0" applyFont="1" applyFill="1" applyAlignment="1">
      <alignment horizontal="right"/>
    </xf>
    <xf numFmtId="0" fontId="3" fillId="5" borderId="25" xfId="0" applyFont="1" applyFill="1" applyBorder="1" applyAlignment="1">
      <alignment horizontal="center" vertical="center"/>
    </xf>
    <xf numFmtId="0" fontId="3" fillId="5" borderId="26" xfId="0" applyFont="1" applyFill="1" applyBorder="1" applyAlignment="1">
      <alignment horizontal="center" vertical="center"/>
    </xf>
    <xf numFmtId="0" fontId="9" fillId="5" borderId="25" xfId="0" applyFont="1" applyFill="1" applyBorder="1" applyAlignment="1">
      <alignment horizontal="center"/>
    </xf>
    <xf numFmtId="0" fontId="9" fillId="5" borderId="26" xfId="0" applyFont="1" applyFill="1" applyBorder="1" applyAlignment="1">
      <alignment horizontal="center"/>
    </xf>
    <xf numFmtId="0" fontId="14" fillId="0" borderId="0" xfId="0" applyFont="1" applyFill="1" applyAlignment="1">
      <alignment horizontal="center"/>
    </xf>
    <xf numFmtId="0" fontId="5" fillId="0" borderId="0" xfId="0" applyFont="1" applyFill="1" applyAlignment="1">
      <alignment horizontal="left"/>
    </xf>
    <xf numFmtId="0" fontId="10" fillId="0" borderId="0" xfId="0" applyFont="1" applyFill="1" applyAlignment="1">
      <alignment horizontal="center"/>
    </xf>
    <xf numFmtId="0" fontId="8" fillId="0" borderId="0" xfId="0" applyFont="1" applyFill="1" applyAlignment="1">
      <alignment horizontal="center"/>
    </xf>
    <xf numFmtId="0" fontId="5" fillId="0" borderId="42" xfId="0" applyFont="1" applyFill="1" applyBorder="1"/>
    <xf numFmtId="0" fontId="9" fillId="0" borderId="43" xfId="0" applyFont="1" applyFill="1" applyBorder="1" applyAlignment="1">
      <alignment horizontal="center"/>
    </xf>
    <xf numFmtId="0" fontId="3" fillId="5" borderId="10" xfId="0" applyFont="1" applyFill="1" applyBorder="1" applyAlignment="1">
      <alignment horizontal="center" vertical="center"/>
    </xf>
    <xf numFmtId="0" fontId="9" fillId="5" borderId="19" xfId="0" applyFont="1" applyFill="1" applyBorder="1" applyAlignment="1">
      <alignment horizontal="center" vertical="center"/>
    </xf>
    <xf numFmtId="0" fontId="13" fillId="5" borderId="37" xfId="0" applyFont="1" applyFill="1" applyBorder="1" applyAlignment="1">
      <alignment horizontal="center" vertical="center"/>
    </xf>
    <xf numFmtId="0" fontId="13" fillId="5" borderId="70" xfId="0" applyFont="1" applyFill="1" applyBorder="1" applyAlignment="1">
      <alignment horizontal="center" vertical="center"/>
    </xf>
    <xf numFmtId="0" fontId="5" fillId="0" borderId="44" xfId="0" applyFont="1" applyFill="1" applyBorder="1"/>
    <xf numFmtId="0" fontId="9" fillId="0" borderId="45" xfId="0" applyFont="1" applyFill="1" applyBorder="1" applyAlignment="1">
      <alignment horizontal="center"/>
    </xf>
    <xf numFmtId="0" fontId="13" fillId="5" borderId="41" xfId="0" applyFont="1" applyFill="1" applyBorder="1" applyAlignment="1">
      <alignment horizontal="center" vertical="center" wrapText="1"/>
    </xf>
    <xf numFmtId="3" fontId="8" fillId="5" borderId="38" xfId="0" applyNumberFormat="1" applyFont="1" applyFill="1" applyBorder="1" applyAlignment="1">
      <alignment horizontal="right"/>
    </xf>
    <xf numFmtId="0" fontId="13" fillId="5" borderId="41" xfId="0" applyNumberFormat="1" applyFont="1" applyFill="1" applyBorder="1" applyAlignment="1">
      <alignment horizontal="center" vertical="center" wrapText="1"/>
    </xf>
    <xf numFmtId="3" fontId="5" fillId="3" borderId="5" xfId="0" applyNumberFormat="1" applyFont="1" applyFill="1" applyBorder="1"/>
    <xf numFmtId="0" fontId="13" fillId="5" borderId="41" xfId="0" applyFont="1" applyFill="1" applyBorder="1" applyAlignment="1">
      <alignment horizontal="center" wrapText="1"/>
    </xf>
    <xf numFmtId="167" fontId="5" fillId="0" borderId="5" xfId="0" applyNumberFormat="1" applyFont="1" applyFill="1" applyBorder="1"/>
    <xf numFmtId="167" fontId="7" fillId="5" borderId="41" xfId="0" applyNumberFormat="1" applyFont="1" applyFill="1" applyBorder="1"/>
    <xf numFmtId="0" fontId="5" fillId="0" borderId="14" xfId="0" applyFont="1" applyFill="1" applyBorder="1" applyAlignment="1">
      <alignment horizontal="center" vertical="center"/>
    </xf>
    <xf numFmtId="0" fontId="5" fillId="0" borderId="14" xfId="0" applyFont="1" applyFill="1" applyBorder="1" applyAlignment="1">
      <alignment vertical="center" wrapText="1"/>
    </xf>
    <xf numFmtId="3" fontId="5" fillId="0" borderId="14" xfId="0" applyNumberFormat="1" applyFont="1" applyFill="1" applyBorder="1" applyAlignment="1">
      <alignment horizontal="right" vertical="center"/>
    </xf>
    <xf numFmtId="4" fontId="5" fillId="0" borderId="33" xfId="0" applyNumberFormat="1" applyFont="1" applyFill="1" applyBorder="1" applyAlignment="1">
      <alignment vertical="center"/>
    </xf>
    <xf numFmtId="169" fontId="5" fillId="0" borderId="23" xfId="0" applyNumberFormat="1" applyFont="1" applyFill="1" applyBorder="1" applyAlignment="1">
      <alignment horizontal="center" vertical="center"/>
    </xf>
    <xf numFmtId="169" fontId="5" fillId="0" borderId="30" xfId="0" applyNumberFormat="1" applyFont="1" applyFill="1" applyBorder="1" applyAlignment="1">
      <alignment horizontal="center"/>
    </xf>
    <xf numFmtId="0" fontId="5" fillId="0" borderId="31" xfId="0" applyFont="1" applyFill="1" applyBorder="1" applyAlignment="1">
      <alignment horizontal="center"/>
    </xf>
    <xf numFmtId="0" fontId="5" fillId="0" borderId="31" xfId="0" applyFont="1" applyFill="1" applyBorder="1"/>
    <xf numFmtId="3" fontId="5" fillId="0" borderId="31" xfId="0" applyNumberFormat="1" applyFont="1" applyFill="1" applyBorder="1" applyAlignment="1">
      <alignment vertical="center"/>
    </xf>
    <xf numFmtId="3" fontId="18" fillId="5" borderId="31" xfId="0" applyNumberFormat="1" applyFont="1" applyFill="1" applyBorder="1" applyAlignment="1"/>
    <xf numFmtId="169" fontId="18" fillId="5" borderId="25" xfId="0" applyNumberFormat="1" applyFont="1" applyFill="1" applyBorder="1" applyAlignment="1">
      <alignment horizontal="left"/>
    </xf>
    <xf numFmtId="0" fontId="18" fillId="5" borderId="26" xfId="0" applyFont="1" applyFill="1" applyBorder="1" applyAlignment="1">
      <alignment horizontal="center"/>
    </xf>
    <xf numFmtId="0" fontId="18" fillId="5" borderId="26" xfId="0" applyFont="1" applyFill="1" applyBorder="1"/>
    <xf numFmtId="3" fontId="18" fillId="5" borderId="26" xfId="0" applyNumberFormat="1" applyFont="1" applyFill="1" applyBorder="1" applyAlignment="1"/>
    <xf numFmtId="4" fontId="18" fillId="5" borderId="24" xfId="1" applyNumberFormat="1" applyFont="1" applyFill="1" applyBorder="1" applyAlignment="1">
      <alignment vertical="center" shrinkToFit="1"/>
    </xf>
    <xf numFmtId="0" fontId="18" fillId="0" borderId="0" xfId="0" applyFont="1" applyFill="1"/>
    <xf numFmtId="4" fontId="5" fillId="0" borderId="24" xfId="0" applyNumberFormat="1" applyFont="1" applyFill="1" applyBorder="1" applyAlignment="1">
      <alignment vertical="center"/>
    </xf>
    <xf numFmtId="169" fontId="5" fillId="0" borderId="23" xfId="0" applyNumberFormat="1" applyFont="1" applyFill="1" applyBorder="1" applyAlignment="1">
      <alignment horizontal="center"/>
    </xf>
    <xf numFmtId="0" fontId="5" fillId="0" borderId="23" xfId="0" applyFont="1" applyFill="1" applyBorder="1" applyAlignment="1">
      <alignment horizontal="center" vertical="center"/>
    </xf>
    <xf numFmtId="167" fontId="5" fillId="0" borderId="2" xfId="0" applyNumberFormat="1" applyFont="1" applyFill="1" applyBorder="1" applyAlignment="1"/>
    <xf numFmtId="4" fontId="5" fillId="0" borderId="22" xfId="0" applyNumberFormat="1" applyFont="1" applyFill="1" applyBorder="1" applyAlignment="1">
      <alignment vertical="center" shrinkToFit="1"/>
    </xf>
    <xf numFmtId="0" fontId="5" fillId="3" borderId="2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vertical="center" wrapText="1"/>
    </xf>
    <xf numFmtId="167" fontId="5" fillId="3" borderId="2" xfId="0" applyNumberFormat="1" applyFont="1" applyFill="1" applyBorder="1" applyAlignment="1">
      <alignment horizontal="right" vertical="center"/>
    </xf>
    <xf numFmtId="4" fontId="5" fillId="3" borderId="22" xfId="0" applyNumberFormat="1" applyFont="1" applyFill="1" applyBorder="1" applyAlignment="1">
      <alignment vertical="center"/>
    </xf>
    <xf numFmtId="0" fontId="5" fillId="3" borderId="0" xfId="0" applyFont="1" applyFill="1" applyAlignment="1">
      <alignment vertical="center"/>
    </xf>
    <xf numFmtId="173" fontId="5" fillId="3" borderId="0" xfId="0" applyNumberFormat="1" applyFont="1" applyFill="1" applyAlignment="1">
      <alignment vertical="center"/>
    </xf>
    <xf numFmtId="3" fontId="8" fillId="5" borderId="35" xfId="0" applyNumberFormat="1" applyFont="1" applyFill="1" applyBorder="1"/>
    <xf numFmtId="3" fontId="8" fillId="0" borderId="1" xfId="0" applyNumberFormat="1" applyFont="1" applyFill="1" applyBorder="1"/>
    <xf numFmtId="3" fontId="19" fillId="5" borderId="35" xfId="0" applyNumberFormat="1" applyFont="1" applyFill="1" applyBorder="1"/>
    <xf numFmtId="170" fontId="3" fillId="0" borderId="0" xfId="0" applyNumberFormat="1" applyFont="1" applyFill="1" applyAlignment="1">
      <alignment horizontal="right"/>
    </xf>
    <xf numFmtId="4" fontId="7" fillId="0" borderId="1" xfId="0" applyNumberFormat="1" applyFont="1" applyFill="1" applyBorder="1" applyAlignment="1">
      <alignment vertical="center"/>
    </xf>
    <xf numFmtId="4" fontId="5" fillId="0" borderId="36" xfId="0" applyNumberFormat="1" applyFont="1" applyFill="1" applyBorder="1" applyAlignment="1">
      <alignment vertical="center"/>
    </xf>
    <xf numFmtId="4" fontId="7" fillId="5" borderId="35" xfId="0" applyNumberFormat="1" applyFont="1" applyFill="1" applyBorder="1" applyAlignment="1">
      <alignment vertical="center"/>
    </xf>
    <xf numFmtId="0" fontId="38" fillId="5" borderId="0" xfId="0" applyFont="1" applyFill="1"/>
    <xf numFmtId="4" fontId="5" fillId="0" borderId="1" xfId="0" applyNumberFormat="1" applyFont="1" applyFill="1" applyBorder="1" applyAlignment="1">
      <alignment vertical="center"/>
    </xf>
    <xf numFmtId="4" fontId="7" fillId="5" borderId="35" xfId="0" applyNumberFormat="1" applyFont="1" applyFill="1" applyBorder="1" applyAlignment="1"/>
    <xf numFmtId="3" fontId="5" fillId="3" borderId="2" xfId="0" applyNumberFormat="1" applyFont="1" applyFill="1" applyBorder="1" applyAlignment="1">
      <alignment horizontal="right" vertical="center"/>
    </xf>
    <xf numFmtId="0" fontId="5" fillId="3" borderId="2" xfId="4" applyFont="1" applyFill="1" applyBorder="1" applyAlignment="1">
      <alignment vertical="center" wrapText="1"/>
    </xf>
    <xf numFmtId="167" fontId="5" fillId="0" borderId="2" xfId="0" applyNumberFormat="1" applyFont="1" applyFill="1" applyBorder="1" applyAlignment="1">
      <alignment vertical="center"/>
    </xf>
    <xf numFmtId="3" fontId="26" fillId="3" borderId="2" xfId="4" applyNumberFormat="1" applyFont="1" applyFill="1" applyBorder="1"/>
    <xf numFmtId="4" fontId="26" fillId="3" borderId="22" xfId="4" applyNumberFormat="1" applyFont="1" applyFill="1" applyBorder="1"/>
    <xf numFmtId="4" fontId="39" fillId="3" borderId="22" xfId="0" applyNumberFormat="1" applyFont="1" applyFill="1" applyBorder="1" applyAlignment="1">
      <alignment vertical="center"/>
    </xf>
    <xf numFmtId="3" fontId="5" fillId="3" borderId="14" xfId="0" applyNumberFormat="1" applyFont="1" applyFill="1" applyBorder="1" applyAlignment="1">
      <alignment horizontal="right" vertical="center"/>
    </xf>
    <xf numFmtId="0" fontId="29" fillId="3" borderId="0" xfId="4" applyFont="1" applyFill="1" applyBorder="1" applyAlignment="1">
      <alignment horizontal="right"/>
    </xf>
    <xf numFmtId="167" fontId="28" fillId="0" borderId="0" xfId="0" applyNumberFormat="1" applyFont="1" applyFill="1"/>
    <xf numFmtId="3" fontId="26" fillId="3" borderId="49" xfId="0" applyNumberFormat="1" applyFont="1" applyFill="1" applyBorder="1" applyAlignment="1">
      <alignment vertical="center"/>
    </xf>
    <xf numFmtId="0" fontId="28" fillId="3" borderId="0" xfId="0" applyFont="1" applyFill="1" applyBorder="1" applyAlignment="1">
      <alignment vertical="center"/>
    </xf>
    <xf numFmtId="0" fontId="28" fillId="3" borderId="0" xfId="0" applyFont="1" applyFill="1" applyBorder="1"/>
    <xf numFmtId="1" fontId="25" fillId="3" borderId="0" xfId="4" applyNumberFormat="1" applyFont="1" applyFill="1" applyBorder="1" applyAlignment="1">
      <alignment horizontal="left"/>
    </xf>
    <xf numFmtId="0" fontId="28" fillId="3" borderId="0" xfId="4" applyFont="1" applyFill="1" applyBorder="1" applyAlignment="1">
      <alignment horizontal="justify" wrapText="1"/>
    </xf>
    <xf numFmtId="1" fontId="40" fillId="3" borderId="0" xfId="4" applyNumberFormat="1" applyFont="1" applyFill="1" applyAlignment="1">
      <alignment horizontal="left"/>
    </xf>
    <xf numFmtId="1" fontId="5" fillId="3" borderId="0" xfId="4" applyNumberFormat="1" applyFont="1" applyFill="1" applyAlignment="1">
      <alignment horizontal="left"/>
    </xf>
    <xf numFmtId="0" fontId="14" fillId="3" borderId="0" xfId="4" applyFont="1" applyFill="1"/>
    <xf numFmtId="1" fontId="4" fillId="3" borderId="0" xfId="4" applyNumberFormat="1" applyFont="1" applyFill="1" applyAlignment="1"/>
    <xf numFmtId="1" fontId="3" fillId="3" borderId="0" xfId="4" applyNumberFormat="1" applyFont="1" applyFill="1" applyAlignment="1">
      <alignment horizontal="center"/>
    </xf>
    <xf numFmtId="1" fontId="6" fillId="3" borderId="0" xfId="4" applyNumberFormat="1" applyFont="1" applyFill="1" applyAlignment="1">
      <alignment horizontal="left"/>
    </xf>
    <xf numFmtId="10" fontId="3" fillId="3" borderId="0" xfId="4" applyNumberFormat="1" applyFont="1" applyFill="1" applyAlignment="1">
      <alignment horizontal="right"/>
    </xf>
    <xf numFmtId="167" fontId="5" fillId="3" borderId="2" xfId="4" applyNumberFormat="1" applyFont="1" applyFill="1" applyBorder="1"/>
    <xf numFmtId="0" fontId="14" fillId="0" borderId="0" xfId="0" applyFont="1" applyFill="1" applyAlignment="1">
      <alignment horizontal="left"/>
    </xf>
    <xf numFmtId="3" fontId="8" fillId="5" borderId="41" xfId="0" applyNumberFormat="1" applyFont="1" applyFill="1" applyBorder="1" applyAlignment="1">
      <alignment horizontal="right"/>
    </xf>
    <xf numFmtId="0" fontId="32" fillId="5" borderId="41" xfId="0" applyNumberFormat="1" applyFont="1" applyFill="1" applyBorder="1" applyAlignment="1">
      <alignment horizontal="center" vertical="center" wrapText="1"/>
    </xf>
    <xf numFmtId="3" fontId="42" fillId="3" borderId="5" xfId="0" applyNumberFormat="1" applyFont="1" applyFill="1" applyBorder="1"/>
    <xf numFmtId="3" fontId="43" fillId="5" borderId="41" xfId="0" applyNumberFormat="1" applyFont="1" applyFill="1" applyBorder="1" applyAlignment="1">
      <alignment horizontal="right"/>
    </xf>
    <xf numFmtId="4" fontId="42" fillId="3" borderId="5" xfId="0" applyNumberFormat="1" applyFont="1" applyFill="1" applyBorder="1"/>
    <xf numFmtId="4" fontId="43" fillId="5" borderId="41" xfId="0" applyNumberFormat="1" applyFont="1" applyFill="1" applyBorder="1" applyAlignment="1">
      <alignment horizontal="right"/>
    </xf>
    <xf numFmtId="167" fontId="5" fillId="3" borderId="2" xfId="0" applyNumberFormat="1" applyFont="1" applyFill="1" applyBorder="1" applyAlignment="1">
      <alignment vertical="center"/>
    </xf>
    <xf numFmtId="167" fontId="5" fillId="3" borderId="2" xfId="0" applyNumberFormat="1" applyFont="1" applyFill="1" applyBorder="1" applyAlignment="1"/>
    <xf numFmtId="0" fontId="12" fillId="0" borderId="0" xfId="0" applyFont="1" applyFill="1"/>
    <xf numFmtId="3" fontId="26" fillId="0" borderId="49" xfId="0" applyNumberFormat="1" applyFont="1" applyFill="1" applyBorder="1" applyAlignment="1">
      <alignment vertical="center"/>
    </xf>
    <xf numFmtId="3" fontId="28" fillId="0" borderId="0" xfId="0" applyNumberFormat="1" applyFont="1" applyFill="1" applyBorder="1" applyAlignment="1">
      <alignment vertical="center"/>
    </xf>
    <xf numFmtId="0" fontId="3" fillId="3" borderId="0" xfId="4" applyFont="1" applyFill="1" applyAlignment="1">
      <alignment horizontal="justify" wrapText="1"/>
    </xf>
    <xf numFmtId="166" fontId="26" fillId="3" borderId="0" xfId="4" applyNumberFormat="1" applyFont="1" applyFill="1" applyBorder="1" applyAlignment="1">
      <alignment horizontal="right"/>
    </xf>
    <xf numFmtId="166" fontId="25" fillId="3" borderId="0" xfId="4" applyNumberFormat="1" applyFont="1" applyFill="1" applyBorder="1" applyAlignment="1">
      <alignment horizontal="right"/>
    </xf>
    <xf numFmtId="1" fontId="26" fillId="3" borderId="0" xfId="4" applyNumberFormat="1" applyFont="1" applyFill="1" applyAlignment="1">
      <alignment horizontal="justify" wrapText="1"/>
    </xf>
    <xf numFmtId="0" fontId="28" fillId="3" borderId="0" xfId="4" applyFont="1" applyFill="1" applyAlignment="1">
      <alignment horizontal="justify" wrapText="1"/>
    </xf>
    <xf numFmtId="0" fontId="29" fillId="3" borderId="0" xfId="4" applyFont="1" applyFill="1" applyAlignment="1">
      <alignment horizontal="justify" wrapText="1"/>
    </xf>
    <xf numFmtId="0" fontId="26" fillId="3" borderId="0" xfId="4" applyFont="1" applyFill="1" applyAlignment="1">
      <alignment horizontal="justify" wrapText="1"/>
    </xf>
    <xf numFmtId="1" fontId="26" fillId="3" borderId="0" xfId="4" applyNumberFormat="1" applyFont="1" applyFill="1" applyBorder="1" applyAlignment="1">
      <alignment horizontal="justify" wrapText="1"/>
    </xf>
    <xf numFmtId="166" fontId="25" fillId="3" borderId="0" xfId="4" applyNumberFormat="1" applyFont="1" applyFill="1" applyBorder="1" applyAlignment="1">
      <alignment horizontal="right"/>
    </xf>
    <xf numFmtId="0" fontId="5" fillId="3" borderId="0" xfId="4" applyFont="1" applyFill="1" applyAlignment="1">
      <alignment horizontal="justify" wrapText="1"/>
    </xf>
    <xf numFmtId="0" fontId="3" fillId="0" borderId="0" xfId="0" applyFont="1" applyAlignment="1">
      <alignment wrapText="1"/>
    </xf>
    <xf numFmtId="0" fontId="3" fillId="3" borderId="0" xfId="4" applyFont="1" applyFill="1" applyAlignment="1">
      <alignment horizontal="justify" wrapText="1"/>
    </xf>
    <xf numFmtId="1" fontId="44" fillId="3" borderId="0" xfId="4" applyNumberFormat="1" applyFont="1" applyFill="1" applyAlignment="1">
      <alignment horizontal="left"/>
    </xf>
    <xf numFmtId="1" fontId="45" fillId="3" borderId="0" xfId="4" applyNumberFormat="1" applyFont="1" applyFill="1" applyAlignment="1">
      <alignment horizontal="left"/>
    </xf>
    <xf numFmtId="166" fontId="26" fillId="4" borderId="0" xfId="4" applyNumberFormat="1" applyFont="1" applyFill="1"/>
    <xf numFmtId="0" fontId="28" fillId="0" borderId="0" xfId="4" applyFont="1" applyFill="1" applyAlignment="1">
      <alignment horizontal="justify" wrapText="1"/>
    </xf>
    <xf numFmtId="0" fontId="28" fillId="4" borderId="0" xfId="4" applyFont="1" applyFill="1" applyAlignment="1">
      <alignment horizontal="justify" wrapText="1"/>
    </xf>
    <xf numFmtId="0" fontId="28" fillId="0" borderId="0" xfId="0" applyFont="1" applyAlignment="1">
      <alignment wrapText="1"/>
    </xf>
    <xf numFmtId="166" fontId="26" fillId="0" borderId="0" xfId="4" applyNumberFormat="1" applyFont="1" applyFill="1"/>
    <xf numFmtId="171" fontId="26" fillId="4" borderId="0" xfId="4" applyNumberFormat="1" applyFont="1" applyFill="1"/>
    <xf numFmtId="167" fontId="26" fillId="4" borderId="0" xfId="4" applyNumberFormat="1" applyFont="1" applyFill="1"/>
    <xf numFmtId="1" fontId="27" fillId="0" borderId="0" xfId="4" applyNumberFormat="1" applyFont="1" applyFill="1" applyBorder="1"/>
    <xf numFmtId="0" fontId="27" fillId="0" borderId="0" xfId="4" applyFont="1" applyFill="1" applyBorder="1"/>
    <xf numFmtId="0" fontId="28" fillId="3" borderId="0" xfId="4" applyFont="1" applyFill="1" applyBorder="1"/>
    <xf numFmtId="0" fontId="27" fillId="5" borderId="0" xfId="4" applyFont="1" applyFill="1" applyBorder="1"/>
    <xf numFmtId="166" fontId="27" fillId="5" borderId="0" xfId="4" applyNumberFormat="1" applyFont="1" applyFill="1"/>
    <xf numFmtId="1" fontId="25" fillId="4" borderId="0" xfId="4" applyNumberFormat="1" applyFont="1" applyFill="1" applyBorder="1" applyAlignment="1">
      <alignment horizontal="left"/>
    </xf>
    <xf numFmtId="1" fontId="27" fillId="4" borderId="0" xfId="4" applyNumberFormat="1" applyFont="1" applyFill="1" applyBorder="1" applyAlignment="1">
      <alignment horizontal="left"/>
    </xf>
    <xf numFmtId="0" fontId="5" fillId="3" borderId="0" xfId="4" applyFont="1" applyFill="1" applyAlignment="1">
      <alignment horizontal="left" wrapText="1"/>
    </xf>
    <xf numFmtId="0" fontId="7" fillId="3" borderId="0" xfId="4" applyNumberFormat="1" applyFont="1" applyFill="1" applyBorder="1" applyAlignment="1">
      <alignment horizontal="left" wrapText="1"/>
    </xf>
    <xf numFmtId="0" fontId="3" fillId="3" borderId="0" xfId="4" applyNumberFormat="1" applyFont="1" applyFill="1" applyBorder="1" applyAlignment="1">
      <alignment wrapText="1"/>
    </xf>
    <xf numFmtId="166" fontId="25" fillId="3" borderId="34" xfId="4" applyNumberFormat="1" applyFont="1" applyFill="1" applyBorder="1" applyAlignment="1">
      <alignment horizontal="right"/>
    </xf>
    <xf numFmtId="0" fontId="29" fillId="3" borderId="34" xfId="4" applyFont="1" applyFill="1" applyBorder="1" applyAlignment="1">
      <alignment horizontal="right"/>
    </xf>
    <xf numFmtId="166" fontId="7" fillId="0" borderId="0" xfId="4" applyNumberFormat="1" applyFont="1" applyFill="1" applyBorder="1" applyAlignment="1">
      <alignment horizontal="right"/>
    </xf>
    <xf numFmtId="0" fontId="5" fillId="3" borderId="0" xfId="4" applyFont="1" applyFill="1"/>
    <xf numFmtId="0" fontId="7" fillId="3" borderId="0" xfId="4" applyFont="1" applyFill="1"/>
    <xf numFmtId="1" fontId="7" fillId="3" borderId="0" xfId="4" applyNumberFormat="1" applyFont="1" applyFill="1" applyBorder="1" applyAlignment="1">
      <alignment horizontal="left"/>
    </xf>
    <xf numFmtId="1" fontId="8" fillId="3" borderId="0" xfId="4" applyNumberFormat="1" applyFont="1" applyFill="1" applyBorder="1" applyAlignment="1">
      <alignment horizontal="left"/>
    </xf>
    <xf numFmtId="1" fontId="8" fillId="0" borderId="0" xfId="4" applyNumberFormat="1" applyFont="1" applyFill="1" applyBorder="1" applyAlignment="1">
      <alignment horizontal="left"/>
    </xf>
    <xf numFmtId="1" fontId="5" fillId="3" borderId="0" xfId="4" applyNumberFormat="1" applyFont="1" applyFill="1" applyAlignment="1">
      <alignment horizontal="center"/>
    </xf>
    <xf numFmtId="3" fontId="5" fillId="3" borderId="0" xfId="4" applyNumberFormat="1" applyFont="1" applyFill="1"/>
    <xf numFmtId="4" fontId="3" fillId="5" borderId="46" xfId="4" applyNumberFormat="1" applyFont="1" applyFill="1" applyBorder="1"/>
    <xf numFmtId="0" fontId="8" fillId="5" borderId="0" xfId="4" applyFont="1" applyFill="1"/>
    <xf numFmtId="49" fontId="35" fillId="3" borderId="0" xfId="4" applyNumberFormat="1" applyFont="1" applyFill="1" applyAlignment="1">
      <alignment vertical="top" wrapText="1"/>
    </xf>
    <xf numFmtId="1" fontId="28" fillId="3" borderId="0" xfId="0" applyNumberFormat="1" applyFont="1" applyFill="1" applyAlignment="1">
      <alignment horizontal="center"/>
    </xf>
    <xf numFmtId="165" fontId="28" fillId="3" borderId="0" xfId="0" applyNumberFormat="1" applyFont="1" applyFill="1" applyAlignment="1"/>
    <xf numFmtId="165" fontId="28" fillId="3" borderId="0" xfId="0" applyNumberFormat="1" applyFont="1" applyFill="1" applyAlignment="1">
      <alignment wrapText="1"/>
    </xf>
    <xf numFmtId="165" fontId="28" fillId="3" borderId="0" xfId="0" applyNumberFormat="1" applyFont="1" applyFill="1"/>
    <xf numFmtId="0" fontId="28" fillId="3" borderId="0" xfId="0" applyFont="1" applyFill="1"/>
    <xf numFmtId="165" fontId="28" fillId="3" borderId="46" xfId="0" applyNumberFormat="1" applyFont="1" applyFill="1" applyBorder="1" applyAlignment="1">
      <alignment wrapText="1"/>
    </xf>
    <xf numFmtId="1" fontId="28" fillId="0" borderId="28" xfId="0" applyNumberFormat="1" applyFont="1" applyFill="1" applyBorder="1" applyAlignment="1">
      <alignment horizontal="center"/>
    </xf>
    <xf numFmtId="1" fontId="28" fillId="0" borderId="2" xfId="0" applyNumberFormat="1" applyFont="1" applyFill="1" applyBorder="1" applyAlignment="1">
      <alignment horizontal="center"/>
    </xf>
    <xf numFmtId="165" fontId="28" fillId="0" borderId="14" xfId="0" applyNumberFormat="1" applyFont="1" applyFill="1" applyBorder="1" applyAlignment="1"/>
    <xf numFmtId="0" fontId="46" fillId="0" borderId="0" xfId="0" applyFont="1" applyFill="1" applyBorder="1" applyAlignment="1" applyProtection="1">
      <alignment wrapText="1" shrinkToFit="1"/>
    </xf>
    <xf numFmtId="165" fontId="28" fillId="0" borderId="2" xfId="0" applyNumberFormat="1" applyFont="1" applyFill="1" applyBorder="1"/>
    <xf numFmtId="0" fontId="28" fillId="0" borderId="2" xfId="0" applyFont="1" applyFill="1" applyBorder="1"/>
    <xf numFmtId="3" fontId="28" fillId="0" borderId="33" xfId="0" applyNumberFormat="1" applyFont="1" applyFill="1" applyBorder="1" applyProtection="1"/>
    <xf numFmtId="1" fontId="28" fillId="3" borderId="46" xfId="0" applyNumberFormat="1" applyFont="1" applyFill="1" applyBorder="1" applyAlignment="1">
      <alignment horizontal="center"/>
    </xf>
    <xf numFmtId="165" fontId="28" fillId="3" borderId="46" xfId="0" applyNumberFormat="1" applyFont="1" applyFill="1" applyBorder="1" applyAlignment="1"/>
    <xf numFmtId="165" fontId="28" fillId="3" borderId="46" xfId="0" applyNumberFormat="1" applyFont="1" applyFill="1" applyBorder="1"/>
    <xf numFmtId="0" fontId="25" fillId="5" borderId="26" xfId="0" applyFont="1" applyFill="1" applyBorder="1"/>
    <xf numFmtId="1" fontId="25" fillId="0" borderId="20" xfId="0" applyNumberFormat="1" applyFont="1" applyFill="1" applyBorder="1" applyAlignment="1">
      <alignment horizontal="left" vertical="center"/>
    </xf>
    <xf numFmtId="165" fontId="28" fillId="0" borderId="2" xfId="0" applyNumberFormat="1" applyFont="1" applyFill="1" applyBorder="1" applyAlignment="1"/>
    <xf numFmtId="1" fontId="25" fillId="5" borderId="26" xfId="0" applyNumberFormat="1" applyFont="1" applyFill="1" applyBorder="1" applyAlignment="1">
      <alignment horizontal="center"/>
    </xf>
    <xf numFmtId="165" fontId="25" fillId="5" borderId="26" xfId="0" applyNumberFormat="1" applyFont="1" applyFill="1" applyBorder="1" applyAlignment="1"/>
    <xf numFmtId="165" fontId="25" fillId="5" borderId="26" xfId="0" applyNumberFormat="1" applyFont="1" applyFill="1" applyBorder="1" applyAlignment="1">
      <alignment wrapText="1"/>
    </xf>
    <xf numFmtId="3" fontId="25" fillId="5" borderId="65" xfId="0" applyNumberFormat="1" applyFont="1" applyFill="1" applyBorder="1"/>
    <xf numFmtId="0" fontId="28" fillId="0" borderId="14" xfId="0" applyFont="1" applyFill="1" applyBorder="1" applyAlignment="1">
      <alignment horizontal="left"/>
    </xf>
    <xf numFmtId="0" fontId="28" fillId="0" borderId="14" xfId="0" applyFont="1" applyFill="1" applyBorder="1" applyAlignment="1">
      <alignment horizontal="left" vertical="center" wrapText="1"/>
    </xf>
    <xf numFmtId="0" fontId="28" fillId="0" borderId="14" xfId="0" applyFont="1" applyFill="1" applyBorder="1" applyAlignment="1">
      <alignment horizontal="center" vertical="center" wrapText="1"/>
    </xf>
    <xf numFmtId="0" fontId="28" fillId="0" borderId="34" xfId="0" applyFont="1" applyFill="1" applyBorder="1" applyAlignment="1">
      <alignment horizontal="left" vertical="center"/>
    </xf>
    <xf numFmtId="0" fontId="28" fillId="0" borderId="67" xfId="0" applyFont="1" applyFill="1" applyBorder="1" applyAlignment="1">
      <alignment horizontal="left" vertical="center"/>
    </xf>
    <xf numFmtId="0" fontId="32" fillId="0" borderId="21" xfId="0" applyFont="1" applyFill="1" applyBorder="1" applyAlignment="1">
      <alignment horizontal="center" vertical="center" wrapText="1"/>
    </xf>
    <xf numFmtId="1" fontId="28" fillId="0" borderId="23" xfId="0" applyNumberFormat="1" applyFont="1" applyFill="1" applyBorder="1" applyAlignment="1">
      <alignment horizontal="center"/>
    </xf>
    <xf numFmtId="0" fontId="25" fillId="5" borderId="25" xfId="0" applyFont="1" applyFill="1" applyBorder="1"/>
    <xf numFmtId="165" fontId="25" fillId="5" borderId="68" xfId="0" applyNumberFormat="1" applyFont="1" applyFill="1" applyBorder="1"/>
    <xf numFmtId="165" fontId="28" fillId="0" borderId="2" xfId="0" applyNumberFormat="1" applyFont="1" applyFill="1" applyBorder="1" applyAlignment="1">
      <alignment wrapText="1"/>
    </xf>
    <xf numFmtId="165" fontId="28" fillId="0" borderId="49" xfId="0" applyNumberFormat="1" applyFont="1" applyFill="1" applyBorder="1"/>
    <xf numFmtId="3" fontId="28" fillId="0" borderId="29" xfId="0" applyNumberFormat="1" applyFont="1" applyFill="1" applyBorder="1"/>
    <xf numFmtId="0" fontId="28" fillId="3" borderId="46" xfId="0" applyFont="1" applyFill="1" applyBorder="1"/>
    <xf numFmtId="0" fontId="28" fillId="0" borderId="0" xfId="0" applyFont="1" applyFill="1" applyAlignment="1"/>
    <xf numFmtId="0" fontId="28" fillId="0" borderId="0" xfId="0" applyFont="1" applyFill="1" applyAlignment="1">
      <alignment wrapText="1"/>
    </xf>
    <xf numFmtId="1" fontId="28" fillId="0" borderId="0" xfId="0" applyNumberFormat="1" applyFont="1" applyFill="1" applyAlignment="1">
      <alignment horizontal="center"/>
    </xf>
    <xf numFmtId="165" fontId="28" fillId="0" borderId="0" xfId="0" applyNumberFormat="1" applyFont="1" applyFill="1" applyAlignment="1"/>
    <xf numFmtId="165" fontId="28" fillId="0" borderId="0" xfId="0" applyNumberFormat="1" applyFont="1" applyFill="1" applyAlignment="1">
      <alignment wrapText="1"/>
    </xf>
    <xf numFmtId="165" fontId="28" fillId="0" borderId="0" xfId="0" applyNumberFormat="1" applyFont="1" applyFill="1"/>
    <xf numFmtId="1" fontId="34" fillId="5" borderId="25" xfId="0" applyNumberFormat="1" applyFont="1" applyFill="1" applyBorder="1" applyAlignment="1">
      <alignment horizontal="center" vertical="center" wrapText="1"/>
    </xf>
    <xf numFmtId="1" fontId="34" fillId="5" borderId="26" xfId="0" applyNumberFormat="1" applyFont="1" applyFill="1" applyBorder="1" applyAlignment="1">
      <alignment horizontal="center" vertical="center" wrapText="1"/>
    </xf>
    <xf numFmtId="165" fontId="34" fillId="5" borderId="26" xfId="0" applyNumberFormat="1" applyFont="1" applyFill="1" applyBorder="1" applyAlignment="1">
      <alignment horizontal="center" vertical="center" wrapText="1"/>
    </xf>
    <xf numFmtId="0" fontId="34" fillId="5" borderId="26" xfId="0" applyFont="1" applyFill="1" applyBorder="1" applyAlignment="1">
      <alignment horizontal="center" vertical="center" wrapText="1"/>
    </xf>
    <xf numFmtId="0" fontId="48" fillId="5" borderId="27" xfId="0" applyFont="1" applyFill="1" applyBorder="1" applyAlignment="1">
      <alignment horizontal="center" vertical="center" wrapText="1"/>
    </xf>
    <xf numFmtId="0" fontId="34" fillId="0" borderId="0" xfId="0" applyFont="1" applyFill="1" applyBorder="1"/>
    <xf numFmtId="0" fontId="34" fillId="0" borderId="0" xfId="0" applyFont="1" applyFill="1"/>
    <xf numFmtId="0" fontId="34" fillId="5" borderId="0" xfId="0" applyFont="1" applyFill="1"/>
    <xf numFmtId="1" fontId="49" fillId="3" borderId="20" xfId="0" applyNumberFormat="1" applyFont="1" applyFill="1" applyBorder="1" applyAlignment="1">
      <alignment horizontal="left" vertical="center"/>
    </xf>
    <xf numFmtId="0" fontId="34" fillId="3" borderId="34" xfId="0" applyFont="1" applyFill="1" applyBorder="1" applyAlignment="1">
      <alignment horizontal="left" vertical="center"/>
    </xf>
    <xf numFmtId="0" fontId="34" fillId="3" borderId="14" xfId="0" applyFont="1" applyFill="1" applyBorder="1" applyAlignment="1">
      <alignment horizontal="left"/>
    </xf>
    <xf numFmtId="0" fontId="34" fillId="3" borderId="14" xfId="0" applyFont="1" applyFill="1" applyBorder="1" applyAlignment="1">
      <alignment horizontal="left" vertical="center" wrapText="1"/>
    </xf>
    <xf numFmtId="0" fontId="34" fillId="3" borderId="67" xfId="0" applyFont="1" applyFill="1" applyBorder="1" applyAlignment="1">
      <alignment horizontal="left" vertical="center"/>
    </xf>
    <xf numFmtId="0" fontId="34" fillId="3" borderId="14" xfId="0" applyFont="1" applyFill="1" applyBorder="1" applyAlignment="1">
      <alignment horizontal="center" vertical="center" wrapText="1"/>
    </xf>
    <xf numFmtId="0" fontId="48" fillId="3" borderId="21" xfId="0" applyFont="1" applyFill="1" applyBorder="1" applyAlignment="1">
      <alignment horizontal="center" vertical="center" wrapText="1"/>
    </xf>
    <xf numFmtId="1" fontId="34" fillId="3" borderId="23" xfId="0" applyNumberFormat="1" applyFont="1" applyFill="1" applyBorder="1" applyAlignment="1">
      <alignment horizontal="center"/>
    </xf>
    <xf numFmtId="1" fontId="34" fillId="3" borderId="2" xfId="0" applyNumberFormat="1" applyFont="1" applyFill="1" applyBorder="1" applyAlignment="1">
      <alignment horizontal="center"/>
    </xf>
    <xf numFmtId="165" fontId="34" fillId="3" borderId="2" xfId="0" applyNumberFormat="1" applyFont="1" applyFill="1" applyBorder="1" applyAlignment="1"/>
    <xf numFmtId="165" fontId="34" fillId="3" borderId="2" xfId="0" applyNumberFormat="1" applyFont="1" applyFill="1" applyBorder="1" applyAlignment="1">
      <alignment wrapText="1"/>
    </xf>
    <xf numFmtId="165" fontId="34" fillId="3" borderId="49" xfId="0" applyNumberFormat="1" applyFont="1" applyFill="1" applyBorder="1"/>
    <xf numFmtId="0" fontId="34" fillId="3" borderId="2" xfId="0" applyFont="1" applyFill="1" applyBorder="1"/>
    <xf numFmtId="165" fontId="34" fillId="3" borderId="49" xfId="0" applyNumberFormat="1" applyFont="1" applyFill="1" applyBorder="1" applyAlignment="1"/>
    <xf numFmtId="0" fontId="34" fillId="3" borderId="2" xfId="2" applyFont="1" applyFill="1" applyBorder="1" applyAlignment="1" applyProtection="1">
      <alignment wrapText="1"/>
      <protection hidden="1"/>
    </xf>
    <xf numFmtId="1" fontId="34" fillId="3" borderId="30" xfId="0" applyNumberFormat="1" applyFont="1" applyFill="1" applyBorder="1" applyAlignment="1">
      <alignment horizontal="center" vertical="center"/>
    </xf>
    <xf numFmtId="1" fontId="34" fillId="3" borderId="31" xfId="0" applyNumberFormat="1" applyFont="1" applyFill="1" applyBorder="1" applyAlignment="1">
      <alignment horizontal="center" vertical="center"/>
    </xf>
    <xf numFmtId="165" fontId="34" fillId="3" borderId="31" xfId="0" applyNumberFormat="1" applyFont="1" applyFill="1" applyBorder="1" applyAlignment="1">
      <alignment vertical="center"/>
    </xf>
    <xf numFmtId="165" fontId="34" fillId="3" borderId="31" xfId="0" applyNumberFormat="1" applyFont="1" applyFill="1" applyBorder="1" applyAlignment="1">
      <alignment vertical="center" wrapText="1"/>
    </xf>
    <xf numFmtId="165" fontId="34" fillId="3" borderId="69" xfId="0" applyNumberFormat="1" applyFont="1" applyFill="1" applyBorder="1" applyAlignment="1">
      <alignment vertical="center"/>
    </xf>
    <xf numFmtId="0" fontId="34" fillId="3" borderId="31" xfId="0" applyFont="1" applyFill="1" applyBorder="1" applyAlignment="1">
      <alignment vertical="center"/>
    </xf>
    <xf numFmtId="0" fontId="34" fillId="0" borderId="0" xfId="0" applyFont="1" applyFill="1" applyBorder="1" applyAlignment="1">
      <alignment vertical="center"/>
    </xf>
    <xf numFmtId="0" fontId="49" fillId="5" borderId="48" xfId="0" applyFont="1" applyFill="1" applyBorder="1"/>
    <xf numFmtId="1" fontId="51" fillId="5" borderId="31" xfId="0" applyNumberFormat="1" applyFont="1" applyFill="1" applyBorder="1" applyAlignment="1">
      <alignment horizontal="center"/>
    </xf>
    <xf numFmtId="165" fontId="51" fillId="5" borderId="31" xfId="0" applyNumberFormat="1" applyFont="1" applyFill="1" applyBorder="1" applyAlignment="1"/>
    <xf numFmtId="165" fontId="51" fillId="5" borderId="31" xfId="0" applyNumberFormat="1" applyFont="1" applyFill="1" applyBorder="1" applyAlignment="1">
      <alignment wrapText="1"/>
    </xf>
    <xf numFmtId="165" fontId="51" fillId="5" borderId="69" xfId="0" applyNumberFormat="1" applyFont="1" applyFill="1" applyBorder="1"/>
    <xf numFmtId="0" fontId="51" fillId="5" borderId="31" xfId="0" applyFont="1" applyFill="1" applyBorder="1"/>
    <xf numFmtId="3" fontId="49" fillId="5" borderId="32" xfId="0" applyNumberFormat="1" applyFont="1" applyFill="1" applyBorder="1"/>
    <xf numFmtId="0" fontId="34" fillId="5" borderId="0" xfId="0" applyFont="1" applyFill="1" applyBorder="1"/>
    <xf numFmtId="165" fontId="3" fillId="3" borderId="2" xfId="0" applyNumberFormat="1" applyFont="1" applyFill="1" applyBorder="1" applyAlignment="1"/>
    <xf numFmtId="167" fontId="3" fillId="3" borderId="0" xfId="0" applyNumberFormat="1" applyFont="1" applyFill="1" applyBorder="1" applyAlignment="1" applyProtection="1">
      <alignment horizontal="left" wrapText="1"/>
      <protection hidden="1"/>
    </xf>
    <xf numFmtId="165" fontId="3" fillId="3" borderId="49" xfId="0" applyNumberFormat="1" applyFont="1" applyFill="1" applyBorder="1"/>
    <xf numFmtId="3" fontId="3" fillId="3" borderId="29" xfId="0" applyNumberFormat="1" applyFont="1" applyFill="1" applyBorder="1"/>
    <xf numFmtId="1" fontId="3" fillId="3" borderId="23"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167" fontId="3" fillId="3" borderId="0" xfId="0" applyNumberFormat="1" applyFont="1" applyFill="1" applyBorder="1" applyAlignment="1" applyProtection="1">
      <alignment horizontal="left" vertical="center" wrapText="1"/>
      <protection hidden="1"/>
    </xf>
    <xf numFmtId="165" fontId="3" fillId="3" borderId="49" xfId="0" applyNumberFormat="1" applyFont="1" applyFill="1" applyBorder="1" applyAlignment="1">
      <alignment vertical="center"/>
    </xf>
    <xf numFmtId="0" fontId="3" fillId="3" borderId="2" xfId="0" applyFont="1" applyFill="1" applyBorder="1" applyAlignment="1">
      <alignment vertical="center"/>
    </xf>
    <xf numFmtId="165" fontId="3" fillId="3" borderId="2" xfId="0" applyNumberFormat="1" applyFont="1" applyFill="1" applyBorder="1" applyAlignment="1">
      <alignment vertical="center"/>
    </xf>
    <xf numFmtId="3" fontId="3" fillId="3" borderId="29" xfId="0" applyNumberFormat="1" applyFont="1" applyFill="1" applyBorder="1" applyAlignment="1">
      <alignment vertical="center"/>
    </xf>
    <xf numFmtId="167" fontId="3" fillId="3" borderId="0" xfId="0" applyNumberFormat="1" applyFont="1" applyFill="1" applyBorder="1" applyAlignment="1" applyProtection="1">
      <alignment horizontal="left" wrapText="1"/>
      <protection locked="0"/>
    </xf>
    <xf numFmtId="167" fontId="3" fillId="3" borderId="0" xfId="0" applyNumberFormat="1" applyFont="1" applyFill="1" applyBorder="1" applyAlignment="1" applyProtection="1">
      <alignment horizontal="left" wrapText="1" shrinkToFit="1"/>
      <protection hidden="1"/>
    </xf>
    <xf numFmtId="167" fontId="3" fillId="3" borderId="2" xfId="0" applyNumberFormat="1" applyFont="1" applyFill="1" applyBorder="1" applyAlignment="1" applyProtection="1">
      <alignment horizontal="left" wrapText="1" shrinkToFit="1"/>
      <protection hidden="1"/>
    </xf>
    <xf numFmtId="1" fontId="3" fillId="3" borderId="30" xfId="0" applyNumberFormat="1" applyFont="1" applyFill="1" applyBorder="1" applyAlignment="1">
      <alignment horizontal="center"/>
    </xf>
    <xf numFmtId="1" fontId="3" fillId="3" borderId="31" xfId="0" applyNumberFormat="1" applyFont="1" applyFill="1" applyBorder="1" applyAlignment="1">
      <alignment horizontal="center"/>
    </xf>
    <xf numFmtId="165" fontId="3" fillId="3" borderId="31" xfId="0" applyNumberFormat="1" applyFont="1" applyFill="1" applyBorder="1" applyAlignment="1"/>
    <xf numFmtId="167" fontId="3" fillId="3" borderId="31" xfId="0" applyNumberFormat="1" applyFont="1" applyFill="1" applyBorder="1" applyAlignment="1" applyProtection="1">
      <alignment horizontal="left" wrapText="1" shrinkToFit="1"/>
      <protection hidden="1"/>
    </xf>
    <xf numFmtId="165" fontId="3" fillId="3" borderId="31" xfId="0" applyNumberFormat="1" applyFont="1" applyFill="1" applyBorder="1"/>
    <xf numFmtId="0" fontId="3" fillId="3" borderId="31" xfId="0" applyFont="1" applyFill="1" applyBorder="1"/>
    <xf numFmtId="3" fontId="3" fillId="3" borderId="24" xfId="0" applyNumberFormat="1" applyFont="1" applyFill="1" applyBorder="1"/>
    <xf numFmtId="0" fontId="7" fillId="5" borderId="50" xfId="0" applyFont="1" applyFill="1" applyBorder="1"/>
    <xf numFmtId="1" fontId="7" fillId="5" borderId="26" xfId="0" applyNumberFormat="1" applyFont="1" applyFill="1" applyBorder="1" applyAlignment="1">
      <alignment horizontal="center"/>
    </xf>
    <xf numFmtId="165" fontId="7" fillId="5" borderId="26" xfId="0" applyNumberFormat="1" applyFont="1" applyFill="1" applyBorder="1" applyAlignment="1"/>
    <xf numFmtId="165" fontId="7" fillId="5" borderId="26" xfId="0" applyNumberFormat="1" applyFont="1" applyFill="1" applyBorder="1" applyAlignment="1">
      <alignment wrapText="1"/>
    </xf>
    <xf numFmtId="165" fontId="7" fillId="5" borderId="68" xfId="0" applyNumberFormat="1" applyFont="1" applyFill="1" applyBorder="1"/>
    <xf numFmtId="0" fontId="7" fillId="5" borderId="26" xfId="0" applyFont="1" applyFill="1" applyBorder="1"/>
    <xf numFmtId="3" fontId="7" fillId="5" borderId="65" xfId="0" applyNumberFormat="1" applyFont="1" applyFill="1" applyBorder="1"/>
    <xf numFmtId="0" fontId="5" fillId="0" borderId="0" xfId="0" applyFont="1" applyFill="1" applyBorder="1"/>
    <xf numFmtId="4" fontId="3" fillId="3" borderId="0" xfId="4" applyNumberFormat="1" applyFont="1" applyFill="1"/>
    <xf numFmtId="1" fontId="7" fillId="3" borderId="0" xfId="4" applyNumberFormat="1" applyFont="1" applyFill="1" applyAlignment="1">
      <alignment horizontal="left"/>
    </xf>
    <xf numFmtId="1" fontId="5" fillId="3" borderId="0" xfId="0" applyNumberFormat="1" applyFont="1" applyFill="1" applyAlignment="1">
      <alignment horizontal="left" wrapText="1"/>
    </xf>
    <xf numFmtId="1" fontId="4" fillId="3" borderId="0" xfId="0" applyNumberFormat="1" applyFont="1" applyFill="1" applyAlignment="1">
      <alignment horizontal="left"/>
    </xf>
    <xf numFmtId="165" fontId="3" fillId="3" borderId="2" xfId="0" applyNumberFormat="1" applyFont="1" applyFill="1" applyBorder="1" applyAlignment="1">
      <alignment wrapText="1"/>
    </xf>
    <xf numFmtId="165" fontId="3" fillId="3" borderId="2" xfId="0" applyNumberFormat="1" applyFont="1" applyFill="1" applyBorder="1" applyAlignment="1">
      <alignment wrapText="1" shrinkToFit="1"/>
    </xf>
    <xf numFmtId="0" fontId="7" fillId="5" borderId="25" xfId="0" applyFont="1" applyFill="1" applyBorder="1"/>
    <xf numFmtId="3" fontId="5" fillId="0" borderId="0" xfId="0" applyNumberFormat="1" applyFont="1" applyFill="1" applyBorder="1"/>
    <xf numFmtId="0" fontId="5" fillId="5" borderId="0" xfId="0" applyFont="1" applyFill="1" applyBorder="1"/>
    <xf numFmtId="1" fontId="7" fillId="3" borderId="1" xfId="4" applyNumberFormat="1" applyFont="1" applyFill="1" applyBorder="1" applyAlignment="1">
      <alignment horizontal="left"/>
    </xf>
    <xf numFmtId="1" fontId="14" fillId="3" borderId="0" xfId="0" applyNumberFormat="1" applyFont="1" applyFill="1" applyAlignment="1">
      <alignment horizontal="left"/>
    </xf>
    <xf numFmtId="1" fontId="4" fillId="3" borderId="0" xfId="0" applyNumberFormat="1" applyFont="1" applyFill="1" applyAlignment="1">
      <alignment horizontal="left" wrapText="1"/>
    </xf>
    <xf numFmtId="0" fontId="13" fillId="5" borderId="27" xfId="0" applyFont="1" applyFill="1" applyBorder="1" applyAlignment="1">
      <alignment horizontal="center" vertical="center" wrapText="1"/>
    </xf>
    <xf numFmtId="0" fontId="25" fillId="3" borderId="0" xfId="0" applyFont="1" applyFill="1" applyBorder="1"/>
    <xf numFmtId="3" fontId="26" fillId="3" borderId="0" xfId="0" applyNumberFormat="1" applyFont="1" applyFill="1" applyBorder="1"/>
    <xf numFmtId="0" fontId="26" fillId="3" borderId="0" xfId="0" applyFont="1" applyFill="1" applyBorder="1"/>
    <xf numFmtId="1" fontId="25" fillId="3" borderId="0" xfId="0" applyNumberFormat="1" applyFont="1" applyFill="1" applyBorder="1" applyAlignment="1">
      <alignment horizontal="center"/>
    </xf>
    <xf numFmtId="165" fontId="25" fillId="3" borderId="0" xfId="0" applyNumberFormat="1" applyFont="1" applyFill="1" applyBorder="1" applyAlignment="1"/>
    <xf numFmtId="165" fontId="25" fillId="3" borderId="0" xfId="0" applyNumberFormat="1" applyFont="1" applyFill="1" applyBorder="1" applyAlignment="1">
      <alignment wrapText="1"/>
    </xf>
    <xf numFmtId="165" fontId="25" fillId="3" borderId="0" xfId="0" applyNumberFormat="1" applyFont="1" applyFill="1" applyBorder="1"/>
    <xf numFmtId="3" fontId="25" fillId="3" borderId="0" xfId="0" applyNumberFormat="1" applyFont="1" applyFill="1" applyBorder="1"/>
    <xf numFmtId="10" fontId="3" fillId="3" borderId="0" xfId="0" applyNumberFormat="1" applyFont="1" applyFill="1" applyAlignment="1">
      <alignment horizontal="right"/>
    </xf>
    <xf numFmtId="0" fontId="3" fillId="3" borderId="23" xfId="0" applyNumberFormat="1" applyFont="1" applyFill="1" applyBorder="1" applyAlignment="1">
      <alignment horizontal="center"/>
    </xf>
    <xf numFmtId="0" fontId="3" fillId="3" borderId="2" xfId="0" applyNumberFormat="1" applyFont="1" applyFill="1" applyBorder="1" applyAlignment="1">
      <alignment horizontal="center"/>
    </xf>
    <xf numFmtId="0" fontId="36" fillId="3" borderId="0" xfId="0" applyFont="1" applyFill="1" applyBorder="1" applyAlignment="1" applyProtection="1">
      <alignment wrapText="1"/>
    </xf>
    <xf numFmtId="165" fontId="3" fillId="3" borderId="2" xfId="0" applyNumberFormat="1" applyFont="1" applyFill="1" applyBorder="1"/>
    <xf numFmtId="0" fontId="36" fillId="3" borderId="0" xfId="0" applyFont="1" applyFill="1" applyBorder="1" applyAlignment="1" applyProtection="1">
      <alignment vertical="center" wrapText="1"/>
    </xf>
    <xf numFmtId="0" fontId="36" fillId="3" borderId="2" xfId="0" applyFont="1" applyFill="1" applyBorder="1" applyAlignment="1" applyProtection="1">
      <alignment wrapText="1"/>
    </xf>
    <xf numFmtId="0" fontId="36" fillId="3" borderId="0" xfId="0" applyFont="1" applyFill="1" applyBorder="1" applyAlignment="1" applyProtection="1">
      <alignment wrapText="1" shrinkToFit="1"/>
    </xf>
    <xf numFmtId="0" fontId="36" fillId="3" borderId="0" xfId="0" applyFont="1" applyFill="1" applyBorder="1" applyAlignment="1" applyProtection="1">
      <alignment vertical="center" wrapText="1" shrinkToFit="1"/>
    </xf>
    <xf numFmtId="0" fontId="36" fillId="3" borderId="46" xfId="0" applyFont="1" applyFill="1" applyBorder="1" applyAlignment="1" applyProtection="1">
      <alignment wrapText="1" shrinkToFit="1"/>
    </xf>
    <xf numFmtId="3" fontId="3" fillId="3" borderId="22" xfId="0" applyNumberFormat="1" applyFont="1" applyFill="1" applyBorder="1"/>
    <xf numFmtId="3" fontId="3" fillId="3" borderId="32" xfId="0" applyNumberFormat="1" applyFont="1" applyFill="1" applyBorder="1"/>
    <xf numFmtId="1" fontId="3" fillId="3" borderId="0" xfId="0" applyNumberFormat="1" applyFont="1" applyFill="1" applyBorder="1" applyAlignment="1">
      <alignment horizontal="center"/>
    </xf>
    <xf numFmtId="165" fontId="3" fillId="3" borderId="0" xfId="0" applyNumberFormat="1" applyFont="1" applyFill="1" applyBorder="1" applyAlignment="1"/>
    <xf numFmtId="165" fontId="3" fillId="3" borderId="0" xfId="0" applyNumberFormat="1" applyFont="1" applyFill="1" applyBorder="1"/>
    <xf numFmtId="165" fontId="3" fillId="3" borderId="34" xfId="0" applyNumberFormat="1" applyFont="1" applyFill="1" applyBorder="1" applyAlignment="1"/>
    <xf numFmtId="0" fontId="36" fillId="3" borderId="34" xfId="0" applyFont="1" applyFill="1" applyBorder="1" applyAlignment="1" applyProtection="1">
      <alignment wrapText="1" shrinkToFit="1"/>
    </xf>
    <xf numFmtId="165" fontId="3" fillId="3" borderId="34" xfId="0" applyNumberFormat="1" applyFont="1" applyFill="1" applyBorder="1"/>
    <xf numFmtId="0" fontId="3" fillId="3" borderId="34" xfId="0" applyFont="1" applyFill="1" applyBorder="1"/>
    <xf numFmtId="3" fontId="3" fillId="3" borderId="34" xfId="0" applyNumberFormat="1" applyFont="1" applyFill="1" applyBorder="1"/>
    <xf numFmtId="3" fontId="3" fillId="3" borderId="0" xfId="0" applyNumberFormat="1" applyFont="1" applyFill="1" applyBorder="1"/>
    <xf numFmtId="165" fontId="3" fillId="3" borderId="0" xfId="0" applyNumberFormat="1" applyFont="1" applyFill="1" applyAlignment="1"/>
    <xf numFmtId="165" fontId="3" fillId="3" borderId="46" xfId="0" applyNumberFormat="1" applyFont="1" applyFill="1" applyBorder="1" applyAlignment="1">
      <alignment wrapText="1"/>
    </xf>
    <xf numFmtId="165" fontId="3" fillId="3" borderId="0" xfId="0" applyNumberFormat="1" applyFont="1" applyFill="1"/>
    <xf numFmtId="10" fontId="3" fillId="3" borderId="46" xfId="0" applyNumberFormat="1" applyFont="1" applyFill="1" applyBorder="1" applyAlignment="1">
      <alignment horizontal="right"/>
    </xf>
    <xf numFmtId="165" fontId="3" fillId="5" borderId="26" xfId="0" applyNumberFormat="1" applyFont="1" applyFill="1" applyBorder="1" applyAlignment="1">
      <alignment horizontal="center" vertical="center" wrapText="1"/>
    </xf>
    <xf numFmtId="0" fontId="36" fillId="3" borderId="2" xfId="0" applyFont="1" applyFill="1" applyBorder="1" applyAlignment="1" applyProtection="1">
      <alignment wrapText="1" shrinkToFit="1"/>
    </xf>
    <xf numFmtId="0" fontId="3" fillId="0" borderId="0" xfId="0" applyFont="1" applyFill="1" applyBorder="1" applyAlignment="1">
      <alignment vertical="center"/>
    </xf>
    <xf numFmtId="3" fontId="5" fillId="3" borderId="49" xfId="0" applyNumberFormat="1" applyFont="1" applyFill="1" applyBorder="1"/>
    <xf numFmtId="1" fontId="3" fillId="3" borderId="48" xfId="0" applyNumberFormat="1" applyFont="1" applyFill="1" applyBorder="1" applyAlignment="1">
      <alignment horizontal="center"/>
    </xf>
    <xf numFmtId="0" fontId="36" fillId="3" borderId="46" xfId="0" applyFont="1" applyFill="1" applyBorder="1" applyAlignment="1" applyProtection="1">
      <alignment shrinkToFit="1"/>
    </xf>
    <xf numFmtId="1" fontId="7" fillId="5" borderId="71" xfId="0" applyNumberFormat="1" applyFont="1" applyFill="1" applyBorder="1" applyAlignment="1">
      <alignment horizontal="center"/>
    </xf>
    <xf numFmtId="165" fontId="7" fillId="5" borderId="26" xfId="0" applyNumberFormat="1" applyFont="1" applyFill="1" applyBorder="1"/>
    <xf numFmtId="0" fontId="5" fillId="0" borderId="0" xfId="0" applyFont="1" applyAlignment="1">
      <alignment horizontal="left"/>
    </xf>
    <xf numFmtId="1" fontId="3" fillId="3" borderId="47" xfId="0" applyNumberFormat="1" applyFont="1" applyFill="1" applyBorder="1" applyAlignment="1">
      <alignment horizontal="center" vertical="center"/>
    </xf>
    <xf numFmtId="165" fontId="3" fillId="3" borderId="2" xfId="0" applyNumberFormat="1" applyFont="1" applyFill="1" applyBorder="1" applyAlignment="1">
      <alignment vertical="center" wrapText="1" shrinkToFit="1"/>
    </xf>
    <xf numFmtId="165" fontId="32" fillId="0" borderId="0" xfId="0" applyNumberFormat="1" applyFont="1" applyFill="1" applyAlignment="1">
      <alignment wrapText="1"/>
    </xf>
    <xf numFmtId="166" fontId="5" fillId="3" borderId="0" xfId="4" applyNumberFormat="1" applyFont="1" applyFill="1" applyBorder="1" applyAlignment="1">
      <alignment horizontal="right"/>
    </xf>
    <xf numFmtId="3" fontId="7" fillId="5" borderId="32" xfId="0" applyNumberFormat="1" applyFont="1" applyFill="1" applyBorder="1"/>
    <xf numFmtId="0" fontId="3" fillId="5" borderId="0" xfId="0" applyFont="1" applyFill="1" applyBorder="1"/>
    <xf numFmtId="10" fontId="5" fillId="3" borderId="0" xfId="4" applyNumberFormat="1" applyFont="1" applyFill="1"/>
    <xf numFmtId="1" fontId="7" fillId="3" borderId="1" xfId="4" applyNumberFormat="1" applyFont="1" applyFill="1" applyBorder="1" applyAlignment="1">
      <alignment horizontal="center"/>
    </xf>
    <xf numFmtId="0" fontId="7" fillId="3" borderId="1" xfId="4" applyFont="1" applyFill="1" applyBorder="1"/>
    <xf numFmtId="166" fontId="7" fillId="3" borderId="1" xfId="4" applyNumberFormat="1" applyFont="1" applyFill="1" applyBorder="1" applyAlignment="1">
      <alignment horizontal="right"/>
    </xf>
    <xf numFmtId="4" fontId="3" fillId="3" borderId="0" xfId="4" applyNumberFormat="1" applyFont="1" applyFill="1" applyAlignment="1">
      <alignment horizontal="center"/>
    </xf>
    <xf numFmtId="4" fontId="3" fillId="4" borderId="0" xfId="4" applyNumberFormat="1" applyFont="1" applyFill="1" applyBorder="1"/>
    <xf numFmtId="4" fontId="3" fillId="3" borderId="0" xfId="4" applyNumberFormat="1" applyFont="1" applyFill="1" applyBorder="1"/>
    <xf numFmtId="4" fontId="3" fillId="4" borderId="0" xfId="4" applyNumberFormat="1" applyFont="1" applyFill="1"/>
    <xf numFmtId="4" fontId="3" fillId="4" borderId="0" xfId="4" applyNumberFormat="1" applyFont="1" applyFill="1" applyAlignment="1">
      <alignment vertical="center"/>
    </xf>
    <xf numFmtId="4" fontId="3" fillId="5" borderId="0" xfId="4" applyNumberFormat="1" applyFont="1" applyFill="1"/>
    <xf numFmtId="4" fontId="3" fillId="3" borderId="0" xfId="4" applyNumberFormat="1" applyFont="1" applyFill="1" applyAlignment="1"/>
    <xf numFmtId="4" fontId="3" fillId="3" borderId="46" xfId="4" applyNumberFormat="1" applyFont="1" applyFill="1" applyBorder="1"/>
    <xf numFmtId="4" fontId="3" fillId="0" borderId="0" xfId="4" applyNumberFormat="1" applyFont="1" applyFill="1"/>
    <xf numFmtId="4" fontId="3" fillId="0" borderId="0" xfId="4" applyNumberFormat="1" applyFont="1" applyFill="1" applyBorder="1"/>
    <xf numFmtId="4" fontId="3" fillId="6" borderId="0" xfId="4" applyNumberFormat="1" applyFont="1" applyFill="1"/>
    <xf numFmtId="4" fontId="3" fillId="3" borderId="0" xfId="4" applyNumberFormat="1" applyFont="1" applyFill="1" applyBorder="1" applyAlignment="1">
      <alignment horizontal="right"/>
    </xf>
    <xf numFmtId="4" fontId="3" fillId="3" borderId="0" xfId="4" applyNumberFormat="1" applyFont="1" applyFill="1" applyBorder="1" applyAlignment="1">
      <alignment horizontal="justify"/>
    </xf>
    <xf numFmtId="0" fontId="3" fillId="5" borderId="0" xfId="4" applyFont="1" applyFill="1"/>
    <xf numFmtId="0" fontId="5" fillId="3" borderId="0" xfId="4" applyNumberFormat="1" applyFont="1" applyFill="1" applyBorder="1" applyAlignment="1">
      <alignment vertical="top" wrapText="1"/>
    </xf>
    <xf numFmtId="0" fontId="3" fillId="0" borderId="0" xfId="0" applyFont="1" applyAlignment="1">
      <alignment wrapText="1"/>
    </xf>
    <xf numFmtId="3" fontId="7" fillId="3" borderId="5" xfId="0" applyNumberFormat="1" applyFont="1" applyFill="1" applyBorder="1" applyAlignment="1">
      <alignment horizontal="right"/>
    </xf>
    <xf numFmtId="3" fontId="7" fillId="3" borderId="6" xfId="0" applyNumberFormat="1" applyFont="1" applyFill="1" applyBorder="1" applyAlignment="1">
      <alignment horizontal="right"/>
    </xf>
    <xf numFmtId="3" fontId="7" fillId="3" borderId="7" xfId="0" applyNumberFormat="1" applyFont="1" applyFill="1" applyBorder="1" applyAlignment="1">
      <alignment horizontal="right"/>
    </xf>
    <xf numFmtId="3" fontId="5" fillId="3" borderId="4" xfId="0" applyNumberFormat="1" applyFont="1" applyFill="1" applyBorder="1" applyAlignment="1">
      <alignment horizontal="right"/>
    </xf>
    <xf numFmtId="3" fontId="41" fillId="7" borderId="5" xfId="0" applyNumberFormat="1" applyFont="1" applyFill="1" applyBorder="1"/>
    <xf numFmtId="1" fontId="53" fillId="3" borderId="23" xfId="4" applyNumberFormat="1" applyFont="1" applyFill="1" applyBorder="1" applyAlignment="1">
      <alignment horizontal="center"/>
    </xf>
    <xf numFmtId="1" fontId="53" fillId="3" borderId="2" xfId="4" applyNumberFormat="1" applyFont="1" applyFill="1" applyBorder="1" applyAlignment="1">
      <alignment horizontal="center"/>
    </xf>
    <xf numFmtId="0" fontId="53" fillId="3" borderId="2" xfId="4" applyFont="1" applyFill="1" applyBorder="1"/>
    <xf numFmtId="3" fontId="53" fillId="3" borderId="2" xfId="4" applyNumberFormat="1" applyFont="1" applyFill="1" applyBorder="1"/>
    <xf numFmtId="4" fontId="53" fillId="3" borderId="22" xfId="4" applyNumberFormat="1" applyFont="1" applyFill="1" applyBorder="1"/>
    <xf numFmtId="4" fontId="34" fillId="4" borderId="0" xfId="4" applyNumberFormat="1" applyFont="1" applyFill="1" applyBorder="1"/>
    <xf numFmtId="0" fontId="34" fillId="4" borderId="0" xfId="4" applyFont="1" applyFill="1" applyBorder="1"/>
    <xf numFmtId="4" fontId="5" fillId="3" borderId="22" xfId="4" applyNumberFormat="1" applyFont="1" applyFill="1" applyBorder="1"/>
    <xf numFmtId="0" fontId="3" fillId="4" borderId="0" xfId="4" applyFont="1" applyFill="1" applyBorder="1"/>
    <xf numFmtId="167" fontId="5" fillId="3" borderId="2" xfId="4" applyNumberFormat="1" applyFont="1" applyFill="1" applyBorder="1" applyAlignment="1">
      <alignment vertical="center"/>
    </xf>
    <xf numFmtId="4" fontId="5" fillId="3" borderId="22" xfId="4" applyNumberFormat="1" applyFont="1" applyFill="1" applyBorder="1" applyAlignment="1">
      <alignment vertical="center"/>
    </xf>
    <xf numFmtId="3" fontId="5" fillId="3" borderId="2" xfId="4" applyNumberFormat="1" applyFont="1" applyFill="1" applyBorder="1" applyAlignment="1">
      <alignment vertical="center"/>
    </xf>
    <xf numFmtId="4" fontId="5" fillId="0" borderId="22" xfId="0" applyNumberFormat="1" applyFont="1" applyFill="1" applyBorder="1" applyAlignment="1"/>
    <xf numFmtId="1" fontId="28" fillId="3" borderId="0" xfId="4" applyNumberFormat="1" applyFont="1" applyFill="1" applyBorder="1" applyAlignment="1">
      <alignment horizontal="left"/>
    </xf>
    <xf numFmtId="0" fontId="3" fillId="4" borderId="0" xfId="4" applyFont="1" applyFill="1"/>
    <xf numFmtId="0" fontId="3" fillId="4" borderId="0" xfId="4" applyFont="1" applyFill="1" applyAlignment="1">
      <alignment vertical="center"/>
    </xf>
    <xf numFmtId="3" fontId="3" fillId="3" borderId="0" xfId="4" applyNumberFormat="1" applyFont="1" applyFill="1"/>
    <xf numFmtId="10" fontId="3" fillId="3" borderId="0" xfId="4" applyNumberFormat="1" applyFont="1" applyFill="1"/>
    <xf numFmtId="1" fontId="3" fillId="3" borderId="23" xfId="4" applyNumberFormat="1" applyFont="1" applyFill="1" applyBorder="1" applyAlignment="1">
      <alignment horizontal="center"/>
    </xf>
    <xf numFmtId="167" fontId="7" fillId="5" borderId="26" xfId="4" applyNumberFormat="1" applyFont="1" applyFill="1" applyBorder="1"/>
    <xf numFmtId="4" fontId="7" fillId="5" borderId="27" xfId="4" applyNumberFormat="1" applyFont="1" applyFill="1" applyBorder="1"/>
    <xf numFmtId="167" fontId="7" fillId="5" borderId="0" xfId="4" applyNumberFormat="1" applyFont="1" applyFill="1"/>
    <xf numFmtId="0" fontId="7" fillId="5" borderId="0" xfId="4" applyFont="1" applyFill="1"/>
    <xf numFmtId="167" fontId="8" fillId="5" borderId="26" xfId="0" applyNumberFormat="1" applyFont="1" applyFill="1" applyBorder="1" applyAlignment="1"/>
    <xf numFmtId="167" fontId="5" fillId="0" borderId="2" xfId="0" applyNumberFormat="1" applyFont="1" applyFill="1" applyBorder="1" applyAlignment="1">
      <alignment horizontal="right" vertical="center"/>
    </xf>
    <xf numFmtId="3" fontId="34" fillId="0" borderId="29" xfId="0" applyNumberFormat="1" applyFont="1" applyFill="1" applyBorder="1"/>
    <xf numFmtId="3" fontId="34" fillId="0" borderId="32" xfId="0" applyNumberFormat="1" applyFont="1" applyFill="1" applyBorder="1" applyAlignment="1">
      <alignment vertical="center"/>
    </xf>
    <xf numFmtId="4" fontId="3" fillId="4" borderId="46" xfId="4" applyNumberFormat="1" applyFont="1" applyFill="1" applyBorder="1"/>
    <xf numFmtId="0" fontId="13" fillId="5" borderId="25" xfId="0" applyFont="1" applyFill="1" applyBorder="1" applyAlignment="1">
      <alignment horizontal="center" vertical="center"/>
    </xf>
    <xf numFmtId="0" fontId="13" fillId="5" borderId="26" xfId="0" applyFont="1" applyFill="1" applyBorder="1" applyAlignment="1">
      <alignment vertical="center"/>
    </xf>
    <xf numFmtId="0" fontId="13" fillId="5" borderId="26" xfId="0" applyFont="1" applyFill="1" applyBorder="1" applyAlignment="1">
      <alignment horizontal="center" vertical="center"/>
    </xf>
    <xf numFmtId="3" fontId="5" fillId="0" borderId="2" xfId="0" applyNumberFormat="1" applyFont="1" applyFill="1" applyBorder="1" applyAlignment="1">
      <alignment horizontal="right" vertical="center"/>
    </xf>
    <xf numFmtId="49" fontId="5" fillId="0" borderId="23" xfId="0" applyNumberFormat="1" applyFont="1" applyFill="1" applyBorder="1" applyAlignment="1">
      <alignment horizontal="center" vertical="center"/>
    </xf>
    <xf numFmtId="0" fontId="5" fillId="0" borderId="28"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xf numFmtId="3" fontId="5" fillId="0" borderId="14" xfId="0" applyNumberFormat="1" applyFont="1" applyFill="1" applyBorder="1" applyAlignment="1">
      <alignment vertical="center"/>
    </xf>
    <xf numFmtId="1" fontId="5" fillId="0" borderId="23" xfId="0" applyNumberFormat="1" applyFont="1" applyFill="1" applyBorder="1" applyAlignment="1">
      <alignment horizontal="center" vertical="center"/>
    </xf>
    <xf numFmtId="3" fontId="3" fillId="5" borderId="0" xfId="0" applyNumberFormat="1" applyFont="1" applyFill="1"/>
    <xf numFmtId="0" fontId="37" fillId="0" borderId="0" xfId="0" applyFont="1" applyFill="1" applyAlignment="1">
      <alignment horizontal="left" vertical="center" wrapText="1"/>
    </xf>
    <xf numFmtId="1" fontId="36" fillId="0" borderId="34" xfId="0" applyNumberFormat="1" applyFont="1" applyFill="1" applyBorder="1" applyAlignment="1">
      <alignment horizontal="left" wrapText="1"/>
    </xf>
    <xf numFmtId="0" fontId="10" fillId="0" borderId="0" xfId="0" applyFont="1" applyFill="1" applyAlignment="1">
      <alignment horizontal="left"/>
    </xf>
    <xf numFmtId="0" fontId="17" fillId="0" borderId="0" xfId="0" applyFont="1" applyFill="1" applyAlignment="1">
      <alignment horizontal="left"/>
    </xf>
    <xf numFmtId="0" fontId="8" fillId="5" borderId="25" xfId="0" applyFont="1" applyFill="1" applyBorder="1" applyAlignment="1"/>
    <xf numFmtId="0" fontId="8" fillId="5" borderId="26" xfId="0" applyFont="1" applyFill="1" applyBorder="1" applyAlignment="1"/>
    <xf numFmtId="0" fontId="19" fillId="5" borderId="35" xfId="0" applyFont="1" applyFill="1" applyBorder="1" applyAlignment="1">
      <alignment shrinkToFit="1"/>
    </xf>
    <xf numFmtId="0" fontId="54" fillId="0" borderId="46" xfId="0" applyFont="1" applyFill="1" applyBorder="1" applyAlignment="1">
      <alignment horizontal="left" wrapText="1"/>
    </xf>
    <xf numFmtId="0" fontId="12" fillId="5" borderId="62" xfId="0" applyNumberFormat="1" applyFont="1" applyFill="1" applyBorder="1" applyAlignment="1">
      <alignment horizontal="center" vertical="center" wrapText="1"/>
    </xf>
    <xf numFmtId="0" fontId="12" fillId="5" borderId="63" xfId="0" applyNumberFormat="1" applyFont="1" applyFill="1" applyBorder="1" applyAlignment="1">
      <alignment horizontal="center" vertical="center" wrapText="1"/>
    </xf>
    <xf numFmtId="0" fontId="3" fillId="5" borderId="62" xfId="0" applyNumberFormat="1" applyFont="1" applyFill="1" applyBorder="1" applyAlignment="1">
      <alignment horizontal="center" vertical="center" wrapText="1"/>
    </xf>
    <xf numFmtId="0" fontId="3" fillId="5" borderId="63" xfId="0" applyNumberFormat="1" applyFont="1" applyFill="1" applyBorder="1" applyAlignment="1">
      <alignment horizontal="center" vertical="center" wrapText="1"/>
    </xf>
    <xf numFmtId="0" fontId="3" fillId="5" borderId="60" xfId="0" applyFont="1" applyFill="1" applyBorder="1" applyAlignment="1">
      <alignment horizontal="center" vertical="center" wrapText="1"/>
    </xf>
    <xf numFmtId="0" fontId="3" fillId="5" borderId="61" xfId="0" applyFont="1" applyFill="1" applyBorder="1" applyAlignment="1">
      <alignment horizontal="center" vertical="center" wrapText="1"/>
    </xf>
    <xf numFmtId="0" fontId="7" fillId="5" borderId="37" xfId="0" applyFont="1" applyFill="1" applyBorder="1" applyAlignment="1"/>
    <xf numFmtId="0" fontId="3" fillId="5" borderId="38" xfId="0" applyFont="1" applyFill="1" applyBorder="1" applyAlignment="1"/>
    <xf numFmtId="0" fontId="14" fillId="0" borderId="0" xfId="0" applyFont="1" applyFill="1" applyAlignment="1">
      <alignment horizontal="left"/>
    </xf>
    <xf numFmtId="0" fontId="7" fillId="0" borderId="0" xfId="0" applyFont="1" applyFill="1" applyAlignment="1">
      <alignment horizontal="center"/>
    </xf>
    <xf numFmtId="0" fontId="5" fillId="0" borderId="0" xfId="0" applyFont="1" applyFill="1" applyAlignment="1"/>
    <xf numFmtId="0" fontId="3" fillId="5" borderId="62"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66" xfId="0" applyNumberFormat="1" applyFont="1" applyFill="1" applyBorder="1" applyAlignment="1">
      <alignment horizontal="center" vertical="center" wrapText="1"/>
    </xf>
    <xf numFmtId="0" fontId="28" fillId="5" borderId="62" xfId="0" applyNumberFormat="1" applyFont="1" applyFill="1" applyBorder="1" applyAlignment="1">
      <alignment horizontal="center" vertical="center" wrapText="1"/>
    </xf>
    <xf numFmtId="0" fontId="28" fillId="5" borderId="63" xfId="0" applyNumberFormat="1" applyFont="1" applyFill="1" applyBorder="1" applyAlignment="1">
      <alignment horizontal="center" vertical="center" wrapText="1"/>
    </xf>
    <xf numFmtId="166" fontId="25" fillId="3" borderId="34" xfId="4" applyNumberFormat="1" applyFont="1" applyFill="1" applyBorder="1" applyAlignment="1">
      <alignment horizontal="right"/>
    </xf>
    <xf numFmtId="0" fontId="29" fillId="3" borderId="34" xfId="4" applyFont="1" applyFill="1" applyBorder="1" applyAlignment="1">
      <alignment horizontal="right"/>
    </xf>
    <xf numFmtId="0" fontId="7" fillId="3" borderId="0" xfId="4" applyNumberFormat="1" applyFont="1" applyFill="1" applyBorder="1" applyAlignment="1">
      <alignment horizontal="left" wrapText="1"/>
    </xf>
    <xf numFmtId="0" fontId="3" fillId="3" borderId="0" xfId="4" applyNumberFormat="1" applyFont="1" applyFill="1" applyBorder="1" applyAlignment="1">
      <alignment wrapText="1"/>
    </xf>
    <xf numFmtId="166" fontId="7" fillId="3" borderId="0" xfId="4" applyNumberFormat="1" applyFont="1" applyFill="1" applyBorder="1" applyAlignment="1">
      <alignment horizontal="right"/>
    </xf>
    <xf numFmtId="1" fontId="5" fillId="3" borderId="0" xfId="4" applyNumberFormat="1" applyFont="1" applyFill="1" applyAlignment="1">
      <alignment horizontal="justify" wrapText="1"/>
    </xf>
    <xf numFmtId="166" fontId="5" fillId="3" borderId="0" xfId="4" applyNumberFormat="1" applyFont="1" applyFill="1" applyBorder="1" applyAlignment="1">
      <alignment horizontal="right"/>
    </xf>
    <xf numFmtId="1" fontId="8" fillId="5" borderId="46" xfId="4" applyNumberFormat="1" applyFont="1" applyFill="1" applyBorder="1" applyAlignment="1">
      <alignment horizontal="left"/>
    </xf>
    <xf numFmtId="166" fontId="8" fillId="5" borderId="46" xfId="4" applyNumberFormat="1" applyFont="1" applyFill="1" applyBorder="1" applyAlignment="1">
      <alignment horizontal="right"/>
    </xf>
    <xf numFmtId="166" fontId="7" fillId="0" borderId="0" xfId="4" applyNumberFormat="1" applyFont="1" applyFill="1" applyBorder="1" applyAlignment="1">
      <alignment horizontal="right"/>
    </xf>
    <xf numFmtId="1" fontId="5" fillId="3" borderId="0" xfId="4" applyNumberFormat="1" applyFont="1" applyFill="1" applyAlignment="1">
      <alignment horizontal="justify" vertical="center" wrapText="1"/>
    </xf>
    <xf numFmtId="166" fontId="5" fillId="3" borderId="0" xfId="4" applyNumberFormat="1" applyFont="1" applyFill="1" applyBorder="1" applyAlignment="1">
      <alignment horizontal="right" vertical="center"/>
    </xf>
    <xf numFmtId="0" fontId="35" fillId="0" borderId="0" xfId="4" applyFont="1" applyFill="1" applyBorder="1" applyAlignment="1">
      <alignment horizontal="right"/>
    </xf>
    <xf numFmtId="171" fontId="8" fillId="5" borderId="46" xfId="4" applyNumberFormat="1" applyFont="1" applyFill="1" applyBorder="1" applyAlignment="1">
      <alignment horizontal="right"/>
    </xf>
    <xf numFmtId="1" fontId="5" fillId="3" borderId="0" xfId="4" applyNumberFormat="1" applyFont="1" applyFill="1" applyAlignment="1">
      <alignment horizontal="justify" vertical="top" wrapText="1"/>
    </xf>
    <xf numFmtId="0" fontId="3" fillId="0" borderId="0" xfId="0" applyFont="1" applyAlignment="1">
      <alignment horizontal="justify" vertical="top" wrapText="1"/>
    </xf>
    <xf numFmtId="0" fontId="5" fillId="3" borderId="0" xfId="4" applyFont="1" applyFill="1" applyAlignment="1">
      <alignment horizontal="justify" vertical="top" wrapText="1"/>
    </xf>
    <xf numFmtId="1" fontId="8" fillId="5" borderId="46" xfId="4" applyNumberFormat="1" applyFont="1" applyFill="1" applyBorder="1" applyAlignment="1">
      <alignment horizontal="left" wrapText="1"/>
    </xf>
    <xf numFmtId="0" fontId="7" fillId="3" borderId="34" xfId="4" applyNumberFormat="1" applyFont="1" applyFill="1" applyBorder="1" applyAlignment="1">
      <alignment horizontal="left" wrapText="1"/>
    </xf>
    <xf numFmtId="0" fontId="35" fillId="3" borderId="34" xfId="4" applyFont="1" applyFill="1" applyBorder="1" applyAlignment="1">
      <alignment wrapText="1"/>
    </xf>
    <xf numFmtId="0" fontId="26" fillId="3" borderId="0" xfId="4" applyFont="1" applyFill="1" applyBorder="1" applyAlignment="1">
      <alignment horizontal="justify" wrapText="1"/>
    </xf>
    <xf numFmtId="0" fontId="29" fillId="3" borderId="0" xfId="4" applyFont="1" applyFill="1" applyBorder="1" applyAlignment="1">
      <alignment horizontal="justify" wrapText="1"/>
    </xf>
    <xf numFmtId="0" fontId="29" fillId="3" borderId="0" xfId="4" applyFont="1" applyFill="1" applyAlignment="1">
      <alignment horizontal="justify" wrapText="1"/>
    </xf>
    <xf numFmtId="0" fontId="3" fillId="3" borderId="0" xfId="4" applyFont="1" applyFill="1" applyAlignment="1">
      <alignment horizontal="justify" wrapText="1"/>
    </xf>
    <xf numFmtId="0" fontId="5" fillId="3" borderId="0" xfId="4" applyFont="1" applyFill="1" applyAlignment="1">
      <alignment horizontal="justify" wrapText="1"/>
    </xf>
    <xf numFmtId="3" fontId="5" fillId="3" borderId="0" xfId="4" applyNumberFormat="1" applyFont="1" applyFill="1" applyAlignment="1">
      <alignment horizontal="justify" vertical="top" wrapText="1"/>
    </xf>
    <xf numFmtId="3" fontId="5" fillId="3" borderId="0" xfId="4" applyNumberFormat="1" applyFont="1" applyFill="1" applyAlignment="1">
      <alignment horizontal="left" vertical="top" wrapText="1"/>
    </xf>
    <xf numFmtId="0" fontId="5" fillId="3" borderId="0" xfId="4" applyFont="1" applyFill="1" applyBorder="1" applyAlignment="1">
      <alignment horizontal="justify" wrapText="1"/>
    </xf>
    <xf numFmtId="0" fontId="35" fillId="3" borderId="0" xfId="4" applyFont="1" applyFill="1" applyBorder="1" applyAlignment="1">
      <alignment horizontal="justify" wrapText="1"/>
    </xf>
    <xf numFmtId="0" fontId="35" fillId="3" borderId="0" xfId="4" applyFont="1" applyFill="1" applyAlignment="1">
      <alignment horizontal="justify" wrapText="1"/>
    </xf>
    <xf numFmtId="0" fontId="3" fillId="3" borderId="34" xfId="4" applyNumberFormat="1" applyFont="1" applyFill="1" applyBorder="1" applyAlignment="1">
      <alignment wrapText="1"/>
    </xf>
    <xf numFmtId="166" fontId="7" fillId="0" borderId="34" xfId="4" applyNumberFormat="1" applyFont="1" applyFill="1" applyBorder="1" applyAlignment="1">
      <alignment horizontal="right"/>
    </xf>
    <xf numFmtId="171" fontId="5" fillId="3" borderId="0" xfId="4" applyNumberFormat="1" applyFont="1" applyFill="1" applyBorder="1" applyAlignment="1">
      <alignment horizontal="right" vertical="center"/>
    </xf>
    <xf numFmtId="1" fontId="7" fillId="5" borderId="25" xfId="4" applyNumberFormat="1" applyFont="1" applyFill="1" applyBorder="1" applyAlignment="1">
      <alignment horizontal="left"/>
    </xf>
    <xf numFmtId="1" fontId="7" fillId="5" borderId="26" xfId="4" applyNumberFormat="1" applyFont="1" applyFill="1" applyBorder="1" applyAlignment="1">
      <alignment horizontal="left"/>
    </xf>
    <xf numFmtId="1" fontId="27" fillId="5" borderId="46" xfId="4" applyNumberFormat="1" applyFont="1" applyFill="1" applyBorder="1" applyAlignment="1">
      <alignment horizontal="left"/>
    </xf>
    <xf numFmtId="166" fontId="27" fillId="5" borderId="46" xfId="4" applyNumberFormat="1" applyFont="1" applyFill="1" applyBorder="1" applyAlignment="1">
      <alignment horizontal="right"/>
    </xf>
    <xf numFmtId="0" fontId="25" fillId="3" borderId="0" xfId="4" applyNumberFormat="1" applyFont="1" applyFill="1" applyBorder="1" applyAlignment="1">
      <alignment horizontal="left" wrapText="1"/>
    </xf>
    <xf numFmtId="0" fontId="28" fillId="3" borderId="0" xfId="4" applyNumberFormat="1" applyFont="1" applyFill="1" applyBorder="1" applyAlignment="1">
      <alignment wrapText="1"/>
    </xf>
    <xf numFmtId="166" fontId="25" fillId="3" borderId="0" xfId="4" applyNumberFormat="1" applyFont="1" applyFill="1" applyBorder="1" applyAlignment="1">
      <alignment horizontal="right"/>
    </xf>
    <xf numFmtId="0" fontId="26" fillId="3" borderId="0" xfId="4" applyFont="1" applyFill="1" applyAlignment="1">
      <alignment horizontal="justify" vertical="top" wrapText="1"/>
    </xf>
    <xf numFmtId="0" fontId="5" fillId="3" borderId="0" xfId="4" applyFont="1" applyFill="1" applyAlignment="1">
      <alignment wrapText="1"/>
    </xf>
    <xf numFmtId="0" fontId="3" fillId="0" borderId="0" xfId="0" applyFont="1" applyAlignment="1">
      <alignment wrapText="1"/>
    </xf>
    <xf numFmtId="0" fontId="3" fillId="3" borderId="0" xfId="4" applyFont="1" applyFill="1" applyAlignment="1">
      <alignment horizontal="justify" vertical="top" wrapText="1"/>
    </xf>
    <xf numFmtId="0" fontId="5" fillId="3" borderId="0" xfId="4" applyFont="1" applyFill="1" applyBorder="1" applyAlignment="1">
      <alignment wrapText="1"/>
    </xf>
    <xf numFmtId="0" fontId="5" fillId="3" borderId="0" xfId="4" applyFont="1" applyFill="1" applyBorder="1" applyAlignment="1">
      <alignment horizontal="left" wrapText="1"/>
    </xf>
    <xf numFmtId="1" fontId="26" fillId="3" borderId="0" xfId="4" applyNumberFormat="1" applyFont="1" applyFill="1" applyBorder="1" applyAlignment="1">
      <alignment horizontal="justify" wrapText="1"/>
    </xf>
    <xf numFmtId="0" fontId="28" fillId="4" borderId="0" xfId="4" applyFont="1" applyFill="1" applyAlignment="1">
      <alignment horizontal="justify" wrapText="1"/>
    </xf>
    <xf numFmtId="0" fontId="5" fillId="3" borderId="0" xfId="4" applyFont="1" applyFill="1" applyAlignment="1">
      <alignment vertical="top" wrapText="1"/>
    </xf>
    <xf numFmtId="0" fontId="35" fillId="3" borderId="0" xfId="4" applyFont="1" applyFill="1" applyAlignment="1">
      <alignment vertical="top" wrapText="1"/>
    </xf>
    <xf numFmtId="171" fontId="7" fillId="0" borderId="34" xfId="4" applyNumberFormat="1" applyFont="1" applyFill="1" applyBorder="1" applyAlignment="1">
      <alignment horizontal="right"/>
    </xf>
    <xf numFmtId="166" fontId="7" fillId="0" borderId="0" xfId="4" applyNumberFormat="1" applyFont="1" applyFill="1" applyAlignment="1">
      <alignment horizontal="right"/>
    </xf>
    <xf numFmtId="0" fontId="3" fillId="3" borderId="0" xfId="0" applyFont="1" applyFill="1" applyAlignment="1">
      <alignment horizontal="justify" wrapText="1"/>
    </xf>
    <xf numFmtId="0" fontId="3" fillId="3" borderId="0" xfId="4" applyFont="1" applyFill="1" applyAlignment="1">
      <alignment wrapText="1"/>
    </xf>
    <xf numFmtId="166" fontId="5" fillId="3" borderId="0" xfId="4" applyNumberFormat="1" applyFont="1" applyFill="1" applyAlignment="1"/>
    <xf numFmtId="166" fontId="3" fillId="3" borderId="0" xfId="0" applyNumberFormat="1" applyFont="1" applyFill="1" applyAlignment="1"/>
    <xf numFmtId="166" fontId="7" fillId="3" borderId="1" xfId="4" applyNumberFormat="1" applyFont="1" applyFill="1" applyBorder="1" applyAlignment="1"/>
    <xf numFmtId="166" fontId="12" fillId="3" borderId="1" xfId="0" applyNumberFormat="1" applyFont="1" applyFill="1" applyBorder="1" applyAlignment="1"/>
    <xf numFmtId="166" fontId="26" fillId="3" borderId="0" xfId="4" applyNumberFormat="1" applyFont="1" applyFill="1" applyAlignment="1"/>
    <xf numFmtId="166" fontId="28" fillId="0" borderId="0" xfId="0" applyNumberFormat="1" applyFont="1" applyAlignment="1"/>
    <xf numFmtId="166" fontId="25" fillId="3" borderId="1" xfId="4" applyNumberFormat="1" applyFont="1" applyFill="1" applyBorder="1" applyAlignment="1"/>
    <xf numFmtId="166" fontId="22" fillId="0" borderId="1" xfId="0" applyNumberFormat="1" applyFont="1" applyBorder="1" applyAlignment="1"/>
    <xf numFmtId="166" fontId="26" fillId="3" borderId="0" xfId="4" applyNumberFormat="1" applyFont="1" applyFill="1" applyBorder="1" applyAlignment="1">
      <alignment horizontal="right"/>
    </xf>
    <xf numFmtId="0" fontId="35" fillId="3" borderId="0" xfId="4" applyFont="1" applyFill="1" applyAlignment="1">
      <alignment horizontal="justify" vertical="top" wrapText="1"/>
    </xf>
    <xf numFmtId="1" fontId="5" fillId="3" borderId="0" xfId="4" applyNumberFormat="1" applyFont="1" applyFill="1" applyBorder="1" applyAlignment="1">
      <alignment horizontal="justify" vertical="top" wrapText="1"/>
    </xf>
    <xf numFmtId="171" fontId="7" fillId="0" borderId="0" xfId="4" applyNumberFormat="1" applyFont="1" applyFill="1" applyBorder="1" applyAlignment="1">
      <alignment horizontal="right"/>
    </xf>
    <xf numFmtId="0" fontId="26" fillId="4" borderId="0" xfId="4" applyFont="1" applyFill="1" applyBorder="1" applyAlignment="1">
      <alignment horizontal="justify" wrapText="1"/>
    </xf>
    <xf numFmtId="166" fontId="25" fillId="4" borderId="34" xfId="4" applyNumberFormat="1" applyFont="1" applyFill="1" applyBorder="1" applyAlignment="1">
      <alignment horizontal="right"/>
    </xf>
    <xf numFmtId="171" fontId="27" fillId="5" borderId="46" xfId="4" applyNumberFormat="1" applyFont="1" applyFill="1" applyBorder="1" applyAlignment="1">
      <alignment horizontal="right"/>
    </xf>
    <xf numFmtId="0" fontId="25" fillId="3" borderId="34" xfId="4" applyNumberFormat="1" applyFont="1" applyFill="1" applyBorder="1" applyAlignment="1">
      <alignment horizontal="left" wrapText="1"/>
    </xf>
    <xf numFmtId="0" fontId="28" fillId="3" borderId="34" xfId="4" applyNumberFormat="1" applyFont="1" applyFill="1" applyBorder="1" applyAlignment="1">
      <alignment wrapText="1"/>
    </xf>
    <xf numFmtId="172" fontId="25" fillId="3" borderId="0" xfId="4" applyNumberFormat="1" applyFont="1" applyFill="1" applyBorder="1" applyAlignment="1">
      <alignment horizontal="right"/>
    </xf>
    <xf numFmtId="166" fontId="5" fillId="3" borderId="0" xfId="4" applyNumberFormat="1" applyFont="1" applyFill="1" applyAlignment="1">
      <alignment horizontal="right"/>
    </xf>
    <xf numFmtId="166" fontId="35" fillId="3" borderId="0" xfId="4" applyNumberFormat="1" applyFont="1" applyFill="1" applyAlignment="1">
      <alignment horizontal="right"/>
    </xf>
    <xf numFmtId="2" fontId="5" fillId="3" borderId="0" xfId="4" applyNumberFormat="1" applyFont="1" applyFill="1" applyAlignment="1">
      <alignment horizontal="justify" vertical="top" wrapText="1"/>
    </xf>
    <xf numFmtId="2" fontId="35" fillId="3" borderId="0" xfId="4" applyNumberFormat="1" applyFont="1" applyFill="1" applyAlignment="1">
      <alignment horizontal="justify" vertical="top" wrapText="1"/>
    </xf>
    <xf numFmtId="166" fontId="5" fillId="0" borderId="0" xfId="4" applyNumberFormat="1" applyFont="1" applyFill="1" applyBorder="1" applyAlignment="1">
      <alignment horizontal="right"/>
    </xf>
    <xf numFmtId="49" fontId="5" fillId="3" borderId="0" xfId="4" applyNumberFormat="1" applyFont="1" applyFill="1" applyAlignment="1">
      <alignment horizontal="left" vertical="top" wrapText="1"/>
    </xf>
    <xf numFmtId="166" fontId="5" fillId="0" borderId="0" xfId="4" applyNumberFormat="1" applyFont="1" applyFill="1" applyBorder="1" applyAlignment="1">
      <alignment horizontal="right" vertical="center"/>
    </xf>
    <xf numFmtId="0" fontId="5" fillId="3" borderId="0" xfId="4" applyNumberFormat="1" applyFont="1" applyFill="1" applyBorder="1" applyAlignment="1">
      <alignment vertical="top" wrapText="1"/>
    </xf>
    <xf numFmtId="1" fontId="5" fillId="0" borderId="0" xfId="4" applyNumberFormat="1" applyFont="1" applyFill="1" applyAlignment="1">
      <alignment horizontal="justify" wrapText="1"/>
    </xf>
    <xf numFmtId="1" fontId="5" fillId="3" borderId="0" xfId="4" applyNumberFormat="1" applyFont="1" applyFill="1" applyBorder="1" applyAlignment="1">
      <alignment horizontal="justify" wrapText="1"/>
    </xf>
    <xf numFmtId="0" fontId="3" fillId="3" borderId="0" xfId="4" applyFont="1" applyFill="1" applyBorder="1" applyAlignment="1">
      <alignment horizontal="justify" wrapText="1"/>
    </xf>
    <xf numFmtId="171" fontId="7" fillId="3" borderId="0" xfId="4" applyNumberFormat="1" applyFont="1" applyFill="1" applyBorder="1" applyAlignment="1">
      <alignment horizontal="right"/>
    </xf>
    <xf numFmtId="0" fontId="5" fillId="3" borderId="0" xfId="4" applyFont="1" applyFill="1" applyAlignment="1">
      <alignment horizontal="left" wrapText="1"/>
    </xf>
    <xf numFmtId="0" fontId="5" fillId="3" borderId="0" xfId="4" applyNumberFormat="1" applyFont="1" applyFill="1" applyBorder="1" applyAlignment="1">
      <alignment horizontal="left" wrapText="1"/>
    </xf>
    <xf numFmtId="1" fontId="5" fillId="0" borderId="0" xfId="3" applyNumberFormat="1" applyFont="1" applyAlignment="1">
      <alignment horizontal="left" wrapText="1"/>
    </xf>
    <xf numFmtId="166" fontId="5" fillId="3" borderId="0" xfId="0" applyNumberFormat="1" applyFont="1" applyFill="1" applyBorder="1" applyAlignment="1">
      <alignment horizontal="right"/>
    </xf>
    <xf numFmtId="0" fontId="7" fillId="3" borderId="0" xfId="0" applyNumberFormat="1" applyFont="1" applyFill="1" applyBorder="1" applyAlignment="1">
      <alignment horizontal="left" wrapText="1"/>
    </xf>
    <xf numFmtId="0" fontId="3" fillId="3" borderId="0" xfId="0" applyNumberFormat="1" applyFont="1" applyFill="1" applyBorder="1" applyAlignment="1">
      <alignment wrapText="1"/>
    </xf>
    <xf numFmtId="166" fontId="7" fillId="3" borderId="0" xfId="0" applyNumberFormat="1" applyFont="1" applyFill="1" applyBorder="1" applyAlignment="1">
      <alignment horizontal="right"/>
    </xf>
    <xf numFmtId="0" fontId="5" fillId="0" borderId="0" xfId="0" applyFont="1" applyAlignment="1">
      <alignment horizontal="left" vertical="top" wrapText="1"/>
    </xf>
    <xf numFmtId="0" fontId="5" fillId="0" borderId="0" xfId="0" applyFont="1" applyAlignment="1">
      <alignment wrapText="1"/>
    </xf>
    <xf numFmtId="0" fontId="5" fillId="3" borderId="0" xfId="0" applyFont="1" applyFill="1" applyAlignment="1">
      <alignment horizontal="justify" wrapText="1"/>
    </xf>
    <xf numFmtId="0" fontId="3" fillId="0" borderId="0" xfId="0" applyFont="1" applyAlignment="1">
      <alignment horizontal="justify" wrapText="1"/>
    </xf>
    <xf numFmtId="0" fontId="7" fillId="3" borderId="34" xfId="0" applyNumberFormat="1" applyFont="1" applyFill="1" applyBorder="1" applyAlignment="1">
      <alignment horizontal="left" wrapText="1"/>
    </xf>
    <xf numFmtId="0" fontId="3" fillId="3" borderId="34" xfId="0" applyNumberFormat="1" applyFont="1" applyFill="1" applyBorder="1" applyAlignment="1">
      <alignment wrapText="1"/>
    </xf>
    <xf numFmtId="166" fontId="7" fillId="3" borderId="34" xfId="0" applyNumberFormat="1" applyFont="1" applyFill="1" applyBorder="1" applyAlignment="1">
      <alignment horizontal="right"/>
    </xf>
    <xf numFmtId="1" fontId="8" fillId="3" borderId="46" xfId="0" applyNumberFormat="1" applyFont="1" applyFill="1" applyBorder="1" applyAlignment="1">
      <alignment horizontal="left"/>
    </xf>
    <xf numFmtId="166" fontId="8" fillId="3" borderId="46" xfId="0" applyNumberFormat="1" applyFont="1" applyFill="1" applyBorder="1" applyAlignment="1">
      <alignment horizontal="right"/>
    </xf>
    <xf numFmtId="1" fontId="5" fillId="0" borderId="0" xfId="3" applyNumberFormat="1" applyFont="1" applyBorder="1" applyAlignment="1">
      <alignment horizontal="left" wrapText="1"/>
    </xf>
    <xf numFmtId="0" fontId="3" fillId="0" borderId="0" xfId="0" applyFont="1" applyBorder="1" applyAlignment="1">
      <alignment horizontal="left" wrapText="1"/>
    </xf>
    <xf numFmtId="0" fontId="3" fillId="0" borderId="0" xfId="0" applyFont="1" applyAlignment="1">
      <alignment horizontal="left" wrapText="1"/>
    </xf>
    <xf numFmtId="1" fontId="5" fillId="3" borderId="0" xfId="0" applyNumberFormat="1" applyFont="1" applyFill="1" applyAlignment="1">
      <alignment horizontal="justify" wrapText="1"/>
    </xf>
    <xf numFmtId="166" fontId="8" fillId="0" borderId="46" xfId="0" applyNumberFormat="1" applyFont="1" applyFill="1" applyBorder="1" applyAlignment="1">
      <alignment horizontal="right"/>
    </xf>
    <xf numFmtId="1" fontId="8" fillId="0" borderId="46" xfId="0" applyNumberFormat="1" applyFont="1" applyFill="1" applyBorder="1" applyAlignment="1">
      <alignment horizontal="left"/>
    </xf>
    <xf numFmtId="172" fontId="7" fillId="3" borderId="0" xfId="0" applyNumberFormat="1" applyFont="1" applyFill="1" applyBorder="1" applyAlignment="1">
      <alignment horizontal="right"/>
    </xf>
    <xf numFmtId="171" fontId="8" fillId="3" borderId="46" xfId="0" applyNumberFormat="1" applyFont="1" applyFill="1" applyBorder="1" applyAlignment="1">
      <alignment horizontal="right"/>
    </xf>
    <xf numFmtId="0" fontId="5" fillId="3" borderId="0" xfId="0" applyNumberFormat="1" applyFont="1" applyFill="1" applyBorder="1" applyAlignment="1">
      <alignment horizontal="left" wrapText="1"/>
    </xf>
    <xf numFmtId="0" fontId="5" fillId="3" borderId="0" xfId="0" applyFont="1" applyFill="1" applyAlignment="1">
      <alignment horizontal="left" wrapText="1"/>
    </xf>
    <xf numFmtId="166" fontId="7" fillId="3" borderId="1" xfId="0" applyNumberFormat="1" applyFont="1" applyFill="1" applyBorder="1" applyAlignment="1">
      <alignment horizontal="right"/>
    </xf>
    <xf numFmtId="1" fontId="4" fillId="3" borderId="0" xfId="0" applyNumberFormat="1" applyFont="1" applyFill="1" applyAlignment="1">
      <alignment horizontal="left"/>
    </xf>
    <xf numFmtId="1" fontId="7" fillId="5" borderId="25" xfId="0" applyNumberFormat="1" applyFont="1" applyFill="1" applyBorder="1" applyAlignment="1">
      <alignment horizontal="left"/>
    </xf>
    <xf numFmtId="1" fontId="7" fillId="5" borderId="26" xfId="0" applyNumberFormat="1" applyFont="1" applyFill="1" applyBorder="1" applyAlignment="1">
      <alignment horizontal="left"/>
    </xf>
    <xf numFmtId="0" fontId="5" fillId="3" borderId="0" xfId="0" applyFont="1" applyFill="1" applyBorder="1" applyAlignment="1">
      <alignment wrapText="1"/>
    </xf>
    <xf numFmtId="1" fontId="5" fillId="3" borderId="0" xfId="0" applyNumberFormat="1" applyFont="1" applyFill="1" applyBorder="1" applyAlignment="1">
      <alignment horizontal="justify" wrapText="1"/>
    </xf>
    <xf numFmtId="0" fontId="3" fillId="3" borderId="0" xfId="0" applyFont="1" applyFill="1" applyBorder="1" applyAlignment="1">
      <alignment horizontal="justify" wrapText="1"/>
    </xf>
    <xf numFmtId="0" fontId="3" fillId="3" borderId="0" xfId="0" applyFont="1" applyFill="1" applyAlignment="1">
      <alignment wrapText="1"/>
    </xf>
    <xf numFmtId="0" fontId="5" fillId="3" borderId="0" xfId="0" applyFont="1" applyFill="1" applyAlignment="1">
      <alignment wrapText="1"/>
    </xf>
    <xf numFmtId="0" fontId="3" fillId="3" borderId="0" xfId="0" applyFont="1" applyFill="1" applyBorder="1" applyAlignment="1">
      <alignment horizontal="left" wrapText="1"/>
    </xf>
    <xf numFmtId="1" fontId="5" fillId="3" borderId="0" xfId="0" applyNumberFormat="1" applyFont="1" applyFill="1" applyAlignment="1">
      <alignment horizontal="left" wrapText="1"/>
    </xf>
    <xf numFmtId="1" fontId="5" fillId="0" borderId="0" xfId="0" applyNumberFormat="1" applyFont="1" applyBorder="1" applyAlignment="1">
      <alignment horizontal="left" wrapText="1"/>
    </xf>
    <xf numFmtId="0" fontId="3" fillId="0" borderId="0" xfId="0" applyFont="1" applyBorder="1" applyAlignment="1">
      <alignment wrapText="1"/>
    </xf>
    <xf numFmtId="1" fontId="8" fillId="3" borderId="46" xfId="0" applyNumberFormat="1" applyFont="1" applyFill="1" applyBorder="1" applyAlignment="1">
      <alignment horizontal="left" wrapText="1"/>
    </xf>
    <xf numFmtId="0" fontId="5" fillId="3" borderId="0" xfId="0" applyNumberFormat="1" applyFont="1" applyFill="1" applyBorder="1" applyAlignment="1">
      <alignment vertical="top" wrapText="1"/>
    </xf>
    <xf numFmtId="3" fontId="14" fillId="3" borderId="0" xfId="0" applyNumberFormat="1" applyFont="1" applyFill="1" applyAlignment="1">
      <alignment horizontal="right"/>
    </xf>
    <xf numFmtId="0" fontId="52" fillId="3" borderId="0" xfId="0" applyFont="1" applyFill="1" applyAlignment="1">
      <alignment horizontal="right"/>
    </xf>
    <xf numFmtId="0" fontId="14" fillId="3" borderId="0" xfId="0" applyFont="1" applyFill="1" applyAlignment="1">
      <alignment shrinkToFit="1"/>
    </xf>
    <xf numFmtId="0" fontId="3" fillId="3" borderId="0" xfId="0" applyFont="1" applyFill="1" applyAlignment="1">
      <alignment shrinkToFit="1"/>
    </xf>
    <xf numFmtId="1" fontId="7" fillId="5" borderId="48" xfId="0" applyNumberFormat="1" applyFont="1" applyFill="1" applyBorder="1" applyAlignment="1">
      <alignment horizontal="left" shrinkToFit="1"/>
    </xf>
    <xf numFmtId="0" fontId="7" fillId="5" borderId="46" xfId="0" applyFont="1" applyFill="1" applyBorder="1" applyAlignment="1">
      <alignment horizontal="left" shrinkToFit="1"/>
    </xf>
    <xf numFmtId="0" fontId="7" fillId="5" borderId="64" xfId="0" applyFont="1" applyFill="1" applyBorder="1" applyAlignment="1">
      <alignment horizontal="left" shrinkToFit="1"/>
    </xf>
    <xf numFmtId="165" fontId="32" fillId="0" borderId="0" xfId="0" applyNumberFormat="1" applyFont="1" applyFill="1" applyAlignment="1">
      <alignment horizontal="justify" vertical="justify" wrapText="1"/>
    </xf>
    <xf numFmtId="0" fontId="32" fillId="0" borderId="0" xfId="0" applyFont="1" applyAlignment="1">
      <alignment horizontal="justify" vertical="justify" wrapText="1"/>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168" fontId="13" fillId="5" borderId="54" xfId="0" applyNumberFormat="1" applyFont="1" applyFill="1" applyBorder="1" applyAlignment="1">
      <alignment horizontal="center"/>
    </xf>
    <xf numFmtId="168" fontId="13" fillId="5" borderId="55" xfId="0" applyNumberFormat="1" applyFont="1" applyFill="1" applyBorder="1" applyAlignment="1">
      <alignment horizontal="center"/>
    </xf>
    <xf numFmtId="168" fontId="13" fillId="5" borderId="56" xfId="0" applyNumberFormat="1" applyFont="1" applyFill="1" applyBorder="1" applyAlignment="1">
      <alignment horizontal="center"/>
    </xf>
    <xf numFmtId="168" fontId="13" fillId="5" borderId="45" xfId="0" applyNumberFormat="1" applyFont="1" applyFill="1" applyBorder="1" applyAlignment="1">
      <alignment horizontal="center" vertical="center"/>
    </xf>
    <xf numFmtId="168" fontId="13" fillId="5" borderId="57" xfId="0" applyNumberFormat="1" applyFont="1" applyFill="1" applyBorder="1" applyAlignment="1">
      <alignment horizontal="center" vertical="center"/>
    </xf>
    <xf numFmtId="168" fontId="13" fillId="5" borderId="44" xfId="0" applyNumberFormat="1" applyFont="1" applyFill="1" applyBorder="1" applyAlignment="1">
      <alignment horizontal="center" vertical="center"/>
    </xf>
    <xf numFmtId="168" fontId="13" fillId="5" borderId="58" xfId="0" applyNumberFormat="1" applyFont="1" applyFill="1" applyBorder="1" applyAlignment="1">
      <alignment horizontal="center" vertical="center"/>
    </xf>
    <xf numFmtId="168" fontId="13" fillId="5" borderId="3" xfId="0" applyNumberFormat="1" applyFont="1" applyFill="1" applyBorder="1" applyAlignment="1">
      <alignment horizontal="center" vertical="center"/>
    </xf>
    <xf numFmtId="168" fontId="13" fillId="5" borderId="59" xfId="0" applyNumberFormat="1" applyFont="1" applyFill="1" applyBorder="1" applyAlignment="1">
      <alignment horizontal="center" vertical="center"/>
    </xf>
  </cellXfs>
  <cellStyles count="7">
    <cellStyle name="Čárka" xfId="1" builtinId="3"/>
    <cellStyle name="Normální" xfId="0" builtinId="0"/>
    <cellStyle name="Normální 2" xfId="3"/>
    <cellStyle name="Normální 2 2" xfId="6"/>
    <cellStyle name="Normální 3" xfId="4"/>
    <cellStyle name="Normální 4" xfId="5"/>
    <cellStyle name="normální_Zdravotnictví-návrh rozp.2005-po opr.2.11.2004"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2714625</xdr:colOff>
      <xdr:row>14</xdr:row>
      <xdr:rowOff>142875</xdr:rowOff>
    </xdr:from>
    <xdr:to>
      <xdr:col>0</xdr:col>
      <xdr:colOff>2790825</xdr:colOff>
      <xdr:row>15</xdr:row>
      <xdr:rowOff>38100</xdr:rowOff>
    </xdr:to>
    <xdr:sp macro="" textlink="">
      <xdr:nvSpPr>
        <xdr:cNvPr id="1058" name="Text Box 1"/>
        <xdr:cNvSpPr txBox="1">
          <a:spLocks noChangeArrowheads="1"/>
        </xdr:cNvSpPr>
      </xdr:nvSpPr>
      <xdr:spPr bwMode="auto">
        <a:xfrm>
          <a:off x="2714625" y="3533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CCFFFF"/>
  </sheetPr>
  <dimension ref="A1:J81"/>
  <sheetViews>
    <sheetView showGridLines="0" view="pageBreakPreview" zoomScaleNormal="100" zoomScaleSheetLayoutView="100" workbookViewId="0">
      <selection activeCell="L45" sqref="L45"/>
    </sheetView>
  </sheetViews>
  <sheetFormatPr defaultColWidth="9.140625" defaultRowHeight="12.75" x14ac:dyDescent="0.2"/>
  <cols>
    <col min="1" max="1" width="5.7109375" style="188" customWidth="1"/>
    <col min="2" max="2" width="6.42578125" style="188" customWidth="1"/>
    <col min="3" max="3" width="49" style="188" customWidth="1"/>
    <col min="4" max="4" width="16.5703125" style="188" customWidth="1"/>
    <col min="5" max="5" width="17.7109375" style="188" customWidth="1"/>
    <col min="6" max="6" width="16.85546875" style="189" customWidth="1"/>
    <col min="7" max="7" width="9" style="187" customWidth="1"/>
    <col min="8" max="8" width="8" style="188" customWidth="1"/>
    <col min="9" max="9" width="17.28515625" style="188" customWidth="1"/>
    <col min="10" max="16384" width="9.140625" style="188"/>
  </cols>
  <sheetData>
    <row r="1" spans="1:8" s="64" customFormat="1" ht="20.25" x14ac:dyDescent="0.3">
      <c r="A1" s="628" t="s">
        <v>469</v>
      </c>
      <c r="B1" s="629"/>
      <c r="C1" s="629"/>
      <c r="D1" s="629"/>
      <c r="E1" s="629"/>
      <c r="F1" s="629"/>
      <c r="G1" s="219"/>
    </row>
    <row r="2" spans="1:8" s="64" customFormat="1" ht="9.75" customHeight="1" x14ac:dyDescent="0.3">
      <c r="A2" s="185"/>
      <c r="B2" s="186"/>
      <c r="C2" s="186"/>
      <c r="D2" s="186"/>
      <c r="E2" s="186"/>
      <c r="F2" s="186"/>
      <c r="G2" s="219"/>
    </row>
    <row r="3" spans="1:8" s="64" customFormat="1" ht="9.75" customHeight="1" x14ac:dyDescent="0.3">
      <c r="A3" s="185"/>
      <c r="B3" s="186"/>
      <c r="C3" s="186"/>
      <c r="D3" s="186"/>
      <c r="E3" s="186"/>
      <c r="F3" s="186"/>
      <c r="G3" s="219"/>
    </row>
    <row r="4" spans="1:8" s="64" customFormat="1" ht="16.5" thickBot="1" x14ac:dyDescent="0.3">
      <c r="A4" s="21" t="s">
        <v>55</v>
      </c>
      <c r="F4" s="220"/>
      <c r="G4" s="221" t="s">
        <v>2</v>
      </c>
    </row>
    <row r="5" spans="1:8" s="222" customFormat="1" ht="40.5" customHeight="1" thickTop="1" thickBot="1" x14ac:dyDescent="0.25">
      <c r="A5" s="253" t="s">
        <v>3</v>
      </c>
      <c r="B5" s="89" t="s">
        <v>374</v>
      </c>
      <c r="C5" s="254" t="s">
        <v>370</v>
      </c>
      <c r="D5" s="73" t="s">
        <v>417</v>
      </c>
      <c r="E5" s="247" t="s">
        <v>459</v>
      </c>
      <c r="F5" s="73" t="s">
        <v>418</v>
      </c>
      <c r="G5" s="248" t="s">
        <v>7</v>
      </c>
    </row>
    <row r="6" spans="1:8" s="223" customFormat="1" ht="13.5" thickTop="1" thickBot="1" x14ac:dyDescent="0.25">
      <c r="A6" s="255">
        <v>1</v>
      </c>
      <c r="B6" s="256">
        <v>2</v>
      </c>
      <c r="C6" s="256">
        <v>3</v>
      </c>
      <c r="D6" s="249">
        <v>4</v>
      </c>
      <c r="E6" s="249">
        <v>5</v>
      </c>
      <c r="F6" s="249">
        <v>6</v>
      </c>
      <c r="G6" s="250" t="s">
        <v>145</v>
      </c>
    </row>
    <row r="7" spans="1:8" s="191" customFormat="1" ht="27.75" customHeight="1" thickTop="1" x14ac:dyDescent="0.2">
      <c r="A7" s="190"/>
      <c r="B7" s="276">
        <v>1111</v>
      </c>
      <c r="C7" s="277" t="s">
        <v>371</v>
      </c>
      <c r="D7" s="278">
        <f>SUM(daně!C10)</f>
        <v>1350341</v>
      </c>
      <c r="E7" s="278">
        <f>daně!D10</f>
        <v>714534</v>
      </c>
      <c r="F7" s="320">
        <f>SUM(daně!J10)</f>
        <v>858841</v>
      </c>
      <c r="G7" s="279">
        <f>F7/D7*100</f>
        <v>63.601786511703338</v>
      </c>
    </row>
    <row r="8" spans="1:8" s="191" customFormat="1" ht="25.5" customHeight="1" x14ac:dyDescent="0.2">
      <c r="A8" s="192"/>
      <c r="B8" s="241">
        <v>1112</v>
      </c>
      <c r="C8" s="242" t="s">
        <v>372</v>
      </c>
      <c r="D8" s="239">
        <f>SUM(daně!C11)</f>
        <v>20255</v>
      </c>
      <c r="E8" s="239">
        <f>daně!D11</f>
        <v>27000</v>
      </c>
      <c r="F8" s="314">
        <f>SUM(daně!J11)</f>
        <v>30000</v>
      </c>
      <c r="G8" s="238">
        <f t="shared" ref="G8:G11" si="0">F8/D8*100</f>
        <v>148.1115773882992</v>
      </c>
    </row>
    <row r="9" spans="1:8" s="191" customFormat="1" ht="21" customHeight="1" x14ac:dyDescent="0.2">
      <c r="A9" s="280"/>
      <c r="B9" s="241">
        <v>1113</v>
      </c>
      <c r="C9" s="242" t="s">
        <v>373</v>
      </c>
      <c r="D9" s="239">
        <f>SUM(daně!C12)</f>
        <v>128283</v>
      </c>
      <c r="E9" s="239">
        <f>daně!D12</f>
        <v>135000</v>
      </c>
      <c r="F9" s="314">
        <f>SUM(daně!J12)</f>
        <v>120000</v>
      </c>
      <c r="G9" s="238">
        <f t="shared" si="0"/>
        <v>93.543181871331342</v>
      </c>
    </row>
    <row r="10" spans="1:8" s="191" customFormat="1" ht="28.5" customHeight="1" x14ac:dyDescent="0.2">
      <c r="A10" s="280"/>
      <c r="B10" s="241">
        <v>1121</v>
      </c>
      <c r="C10" s="242" t="s">
        <v>133</v>
      </c>
      <c r="D10" s="239">
        <f>SUM(daně!C13)</f>
        <v>796701</v>
      </c>
      <c r="E10" s="239">
        <f>daně!D13</f>
        <v>857470</v>
      </c>
      <c r="F10" s="314">
        <f>SUM(daně!J13)</f>
        <v>1100000</v>
      </c>
      <c r="G10" s="238">
        <f t="shared" si="0"/>
        <v>138.06936353788936</v>
      </c>
    </row>
    <row r="11" spans="1:8" s="193" customFormat="1" ht="17.100000000000001" customHeight="1" thickBot="1" x14ac:dyDescent="0.25">
      <c r="A11" s="281"/>
      <c r="B11" s="282">
        <v>1211</v>
      </c>
      <c r="C11" s="283" t="s">
        <v>134</v>
      </c>
      <c r="D11" s="284">
        <f>SUM(daně!C14)</f>
        <v>2666924</v>
      </c>
      <c r="E11" s="284">
        <f>daně!D14</f>
        <v>2950500</v>
      </c>
      <c r="F11" s="314">
        <f>SUM(daně!J14)</f>
        <v>3100000</v>
      </c>
      <c r="G11" s="292">
        <f t="shared" si="0"/>
        <v>116.23878295744461</v>
      </c>
    </row>
    <row r="12" spans="1:8" s="194" customFormat="1" ht="17.100000000000001" customHeight="1" thickTop="1" thickBot="1" x14ac:dyDescent="0.25">
      <c r="A12" s="286" t="s">
        <v>56</v>
      </c>
      <c r="B12" s="287"/>
      <c r="C12" s="288"/>
      <c r="D12" s="285">
        <f>SUM(D7:D11)</f>
        <v>4962504</v>
      </c>
      <c r="E12" s="285">
        <f>SUM(E7:E11)</f>
        <v>4684504</v>
      </c>
      <c r="F12" s="289">
        <f>SUM(F7:F11)</f>
        <v>5208841</v>
      </c>
      <c r="G12" s="290">
        <f>F12/D12*100</f>
        <v>104.96396577211826</v>
      </c>
      <c r="H12" s="291"/>
    </row>
    <row r="13" spans="1:8" s="22" customFormat="1" ht="17.100000000000001" customHeight="1" thickTop="1" x14ac:dyDescent="0.2">
      <c r="A13" s="293" t="s">
        <v>75</v>
      </c>
      <c r="B13" s="236">
        <v>1361</v>
      </c>
      <c r="C13" s="237" t="s">
        <v>57</v>
      </c>
      <c r="D13" s="295">
        <f>SUM(odbory!D7)</f>
        <v>1185</v>
      </c>
      <c r="E13" s="344">
        <f>SUM(odbory!E7)</f>
        <v>1185</v>
      </c>
      <c r="F13" s="344">
        <f>SUM(odbory!F7)</f>
        <v>1165</v>
      </c>
      <c r="G13" s="238">
        <f t="shared" ref="G13" si="1">F13/D13*100</f>
        <v>98.312236286919827</v>
      </c>
    </row>
    <row r="14" spans="1:8" s="22" customFormat="1" ht="17.100000000000001" customHeight="1" x14ac:dyDescent="0.2">
      <c r="A14" s="235">
        <v>6409</v>
      </c>
      <c r="B14" s="236">
        <v>2111</v>
      </c>
      <c r="C14" s="237" t="s">
        <v>188</v>
      </c>
      <c r="D14" s="295">
        <f>SUM(odbory!D8)</f>
        <v>1420</v>
      </c>
      <c r="E14" s="344">
        <f>SUM(odbory!E8)</f>
        <v>1541</v>
      </c>
      <c r="F14" s="344">
        <f>SUM(odbory!F8)</f>
        <v>1540</v>
      </c>
      <c r="G14" s="238">
        <f t="shared" ref="G14:G21" si="2">F14/D14*100</f>
        <v>108.45070422535213</v>
      </c>
    </row>
    <row r="15" spans="1:8" s="22" customFormat="1" ht="17.100000000000001" customHeight="1" x14ac:dyDescent="0.2">
      <c r="A15" s="235">
        <v>6172</v>
      </c>
      <c r="B15" s="236">
        <v>2119</v>
      </c>
      <c r="C15" s="237" t="s">
        <v>298</v>
      </c>
      <c r="D15" s="295">
        <f>SUM(odbory!D9)</f>
        <v>160</v>
      </c>
      <c r="E15" s="344">
        <f>SUM(odbory!E9)</f>
        <v>160</v>
      </c>
      <c r="F15" s="344">
        <f>SUM(odbory!F9)</f>
        <v>160</v>
      </c>
      <c r="G15" s="238">
        <f t="shared" si="2"/>
        <v>100</v>
      </c>
    </row>
    <row r="16" spans="1:8" s="22" customFormat="1" ht="17.100000000000001" customHeight="1" x14ac:dyDescent="0.2">
      <c r="A16" s="235">
        <v>6172</v>
      </c>
      <c r="B16" s="236">
        <v>2122</v>
      </c>
      <c r="C16" s="237" t="s">
        <v>58</v>
      </c>
      <c r="D16" s="295">
        <f>SUM(odbory!D10)</f>
        <v>283803</v>
      </c>
      <c r="E16" s="344">
        <f>odbory!E10</f>
        <v>284283</v>
      </c>
      <c r="F16" s="344">
        <f>SUM(odbory!F10)</f>
        <v>248807</v>
      </c>
      <c r="G16" s="238">
        <f t="shared" si="2"/>
        <v>87.668911181347625</v>
      </c>
    </row>
    <row r="17" spans="1:8" s="22" customFormat="1" ht="17.100000000000001" customHeight="1" x14ac:dyDescent="0.2">
      <c r="A17" s="235">
        <v>1032</v>
      </c>
      <c r="B17" s="236">
        <v>2131</v>
      </c>
      <c r="C17" s="237" t="s">
        <v>59</v>
      </c>
      <c r="D17" s="295">
        <f>SUM(odbory!D11)</f>
        <v>25</v>
      </c>
      <c r="E17" s="295">
        <f>SUM(odbory!E11)</f>
        <v>25</v>
      </c>
      <c r="F17" s="344">
        <f>SUM(odbory!F11)</f>
        <v>25</v>
      </c>
      <c r="G17" s="238">
        <f t="shared" si="2"/>
        <v>100</v>
      </c>
      <c r="H17" s="23"/>
    </row>
    <row r="18" spans="1:8" s="22" customFormat="1" ht="17.100000000000001" customHeight="1" x14ac:dyDescent="0.2">
      <c r="A18" s="235">
        <v>6172</v>
      </c>
      <c r="B18" s="236">
        <v>2131</v>
      </c>
      <c r="C18" s="237" t="s">
        <v>59</v>
      </c>
      <c r="D18" s="295">
        <f>SUM(odbory!D12)</f>
        <v>223</v>
      </c>
      <c r="E18" s="295">
        <f>SUM(odbory!E12)</f>
        <v>223</v>
      </c>
      <c r="F18" s="344">
        <f>SUM(odbory!F12)</f>
        <v>223.3</v>
      </c>
      <c r="G18" s="238">
        <f t="shared" si="2"/>
        <v>100.13452914798206</v>
      </c>
    </row>
    <row r="19" spans="1:8" s="240" customFormat="1" ht="30" customHeight="1" x14ac:dyDescent="0.2">
      <c r="A19" s="294">
        <v>6172</v>
      </c>
      <c r="B19" s="241">
        <v>2132</v>
      </c>
      <c r="C19" s="242" t="s">
        <v>60</v>
      </c>
      <c r="D19" s="316">
        <f>SUM(odbory!D13)</f>
        <v>32868.1</v>
      </c>
      <c r="E19" s="316">
        <f>SUM(odbory!E13)</f>
        <v>33062</v>
      </c>
      <c r="F19" s="343">
        <f>SUM(odbory!F13)</f>
        <v>33165.1</v>
      </c>
      <c r="G19" s="238">
        <f t="shared" si="2"/>
        <v>100.90361170861716</v>
      </c>
    </row>
    <row r="20" spans="1:8" s="240" customFormat="1" ht="16.5" customHeight="1" x14ac:dyDescent="0.2">
      <c r="A20" s="294">
        <v>6172</v>
      </c>
      <c r="B20" s="241">
        <v>2133</v>
      </c>
      <c r="C20" s="237" t="s">
        <v>61</v>
      </c>
      <c r="D20" s="295">
        <f>SUM(odbory!D14)</f>
        <v>142.19999999999999</v>
      </c>
      <c r="E20" s="295">
        <f>odbory!E14</f>
        <v>142.19999999999999</v>
      </c>
      <c r="F20" s="344">
        <f>SUM(odbory!F14)</f>
        <v>142</v>
      </c>
      <c r="G20" s="238">
        <f t="shared" si="2"/>
        <v>99.859353023909989</v>
      </c>
    </row>
    <row r="21" spans="1:8" s="240" customFormat="1" ht="16.5" customHeight="1" x14ac:dyDescent="0.2">
      <c r="A21" s="294">
        <v>6172</v>
      </c>
      <c r="B21" s="241">
        <v>2211</v>
      </c>
      <c r="C21" s="237" t="s">
        <v>187</v>
      </c>
      <c r="D21" s="295">
        <f>SUM(odbory!D15)</f>
        <v>800</v>
      </c>
      <c r="E21" s="295">
        <f>odbory!E15</f>
        <v>800</v>
      </c>
      <c r="F21" s="344">
        <f>SUM(odbory!F15)</f>
        <v>1000</v>
      </c>
      <c r="G21" s="238">
        <f t="shared" si="2"/>
        <v>125</v>
      </c>
    </row>
    <row r="22" spans="1:8" s="240" customFormat="1" ht="16.5" customHeight="1" x14ac:dyDescent="0.2">
      <c r="A22" s="294">
        <v>6172</v>
      </c>
      <c r="B22" s="241">
        <v>2212</v>
      </c>
      <c r="C22" s="237" t="s">
        <v>93</v>
      </c>
      <c r="D22" s="295">
        <f>SUM(odbory!D16)</f>
        <v>2120</v>
      </c>
      <c r="E22" s="295">
        <f>odbory!E16</f>
        <v>2174</v>
      </c>
      <c r="F22" s="344">
        <f>SUM(odbory!F16)</f>
        <v>2210.2999999999997</v>
      </c>
      <c r="G22" s="238">
        <f>F22/D22*100</f>
        <v>104.25943396226414</v>
      </c>
    </row>
    <row r="23" spans="1:8" s="240" customFormat="1" ht="28.5" customHeight="1" x14ac:dyDescent="0.2">
      <c r="A23" s="224">
        <v>6172</v>
      </c>
      <c r="B23" s="225">
        <v>2222</v>
      </c>
      <c r="C23" s="230" t="s">
        <v>390</v>
      </c>
      <c r="D23" s="295">
        <f>SUM(odbory!D17)</f>
        <v>1598</v>
      </c>
      <c r="E23" s="295">
        <f>SUM(odbory!E17)</f>
        <v>1598</v>
      </c>
      <c r="F23" s="344"/>
      <c r="G23" s="238"/>
    </row>
    <row r="24" spans="1:8" s="240" customFormat="1" ht="27" customHeight="1" x14ac:dyDescent="0.2">
      <c r="A24" s="228">
        <v>6172</v>
      </c>
      <c r="B24" s="229">
        <v>2310</v>
      </c>
      <c r="C24" s="315" t="s">
        <v>385</v>
      </c>
      <c r="D24" s="295">
        <f>odbory!D18</f>
        <v>5</v>
      </c>
      <c r="E24" s="295">
        <f>odbory!E18</f>
        <v>5</v>
      </c>
      <c r="F24" s="344">
        <f>odbory!F18</f>
        <v>5</v>
      </c>
      <c r="G24" s="599">
        <f t="shared" ref="G24" si="3">F24/D24*100</f>
        <v>100</v>
      </c>
    </row>
    <row r="25" spans="1:8" s="22" customFormat="1" ht="16.5" customHeight="1" x14ac:dyDescent="0.2">
      <c r="A25" s="294">
        <v>2221</v>
      </c>
      <c r="B25" s="241">
        <v>2324</v>
      </c>
      <c r="C25" s="237" t="s">
        <v>99</v>
      </c>
      <c r="D25" s="295">
        <f>SUM(odbory!D19)</f>
        <v>164292</v>
      </c>
      <c r="E25" s="295">
        <f>odbory!E19</f>
        <v>164292</v>
      </c>
      <c r="F25" s="344">
        <f>SUM(odbory!F19)</f>
        <v>180780</v>
      </c>
      <c r="G25" s="238">
        <f>F25/D25*100</f>
        <v>110.03578993499379</v>
      </c>
    </row>
    <row r="26" spans="1:8" s="22" customFormat="1" ht="16.5" customHeight="1" x14ac:dyDescent="0.2">
      <c r="A26" s="294">
        <v>3635</v>
      </c>
      <c r="B26" s="241">
        <v>2324</v>
      </c>
      <c r="C26" s="237" t="s">
        <v>99</v>
      </c>
      <c r="D26" s="295">
        <f>SUM(odbory!D20)</f>
        <v>0</v>
      </c>
      <c r="E26" s="295">
        <f>SUM(odbory!E20)</f>
        <v>0</v>
      </c>
      <c r="F26" s="295">
        <f>SUM(odbory!F20)</f>
        <v>1597.2</v>
      </c>
      <c r="G26" s="238"/>
    </row>
    <row r="27" spans="1:8" s="240" customFormat="1" ht="16.5" customHeight="1" x14ac:dyDescent="0.2">
      <c r="A27" s="294">
        <v>6172</v>
      </c>
      <c r="B27" s="241">
        <v>2324</v>
      </c>
      <c r="C27" s="237" t="s">
        <v>99</v>
      </c>
      <c r="D27" s="295">
        <f>SUM(odbory!D21)</f>
        <v>680</v>
      </c>
      <c r="E27" s="295">
        <f>odbory!E21</f>
        <v>1437</v>
      </c>
      <c r="F27" s="344">
        <f>SUM(odbory!F21)</f>
        <v>2040.2999999999997</v>
      </c>
      <c r="G27" s="238">
        <f>F27/D27*100</f>
        <v>300.04411764705878</v>
      </c>
    </row>
    <row r="28" spans="1:8" s="240" customFormat="1" ht="16.5" customHeight="1" x14ac:dyDescent="0.2">
      <c r="A28" s="224">
        <v>6172</v>
      </c>
      <c r="B28" s="225">
        <v>2329</v>
      </c>
      <c r="C28" s="226" t="s">
        <v>206</v>
      </c>
      <c r="D28" s="335">
        <f>SUM(odbory!D22)</f>
        <v>1</v>
      </c>
      <c r="E28" s="295">
        <f>odbory!E22</f>
        <v>1</v>
      </c>
      <c r="F28" s="335">
        <f>odbory!F22</f>
        <v>1</v>
      </c>
      <c r="G28" s="238">
        <f>F28/D28*100</f>
        <v>100</v>
      </c>
    </row>
    <row r="29" spans="1:8" s="240" customFormat="1" ht="30.75" customHeight="1" x14ac:dyDescent="0.2">
      <c r="A29" s="294"/>
      <c r="B29" s="241">
        <v>2420</v>
      </c>
      <c r="C29" s="242" t="s">
        <v>76</v>
      </c>
      <c r="D29" s="316">
        <v>300</v>
      </c>
      <c r="E29" s="316">
        <v>150</v>
      </c>
      <c r="F29" s="343"/>
      <c r="G29" s="238">
        <f t="shared" ref="G29" si="4">F29/D29*100</f>
        <v>0</v>
      </c>
    </row>
    <row r="30" spans="1:8" s="22" customFormat="1" ht="16.5" customHeight="1" x14ac:dyDescent="0.2">
      <c r="A30" s="294">
        <v>6172</v>
      </c>
      <c r="B30" s="241">
        <v>3111</v>
      </c>
      <c r="C30" s="237" t="s">
        <v>62</v>
      </c>
      <c r="D30" s="295">
        <f>SUM(odbory!D23)</f>
        <v>1150</v>
      </c>
      <c r="E30" s="316">
        <f>odbory!E23</f>
        <v>1150</v>
      </c>
      <c r="F30" s="344">
        <f>SUM(odbory!F23)</f>
        <v>2500</v>
      </c>
      <c r="G30" s="296">
        <f t="shared" ref="G30:G37" si="5">F30/D30*100</f>
        <v>217.39130434782606</v>
      </c>
    </row>
    <row r="31" spans="1:8" s="240" customFormat="1" ht="16.5" customHeight="1" x14ac:dyDescent="0.2">
      <c r="A31" s="294">
        <v>6172</v>
      </c>
      <c r="B31" s="241">
        <v>3112</v>
      </c>
      <c r="C31" s="237" t="s">
        <v>63</v>
      </c>
      <c r="D31" s="295">
        <f>SUM(odbory!D24)</f>
        <v>7200</v>
      </c>
      <c r="E31" s="316">
        <f>odbory!E24</f>
        <v>7200</v>
      </c>
      <c r="F31" s="344">
        <f>SUM(odbory!F24)</f>
        <v>6500</v>
      </c>
      <c r="G31" s="238">
        <f t="shared" si="5"/>
        <v>90.277777777777786</v>
      </c>
    </row>
    <row r="32" spans="1:8" s="240" customFormat="1" ht="27.75" customHeight="1" x14ac:dyDescent="0.2">
      <c r="A32" s="228">
        <v>6172</v>
      </c>
      <c r="B32" s="229">
        <v>3113</v>
      </c>
      <c r="C32" s="315" t="s">
        <v>386</v>
      </c>
      <c r="D32" s="316">
        <f>odbory!D25</f>
        <v>5</v>
      </c>
      <c r="E32" s="316">
        <f>odbory!E25</f>
        <v>5</v>
      </c>
      <c r="F32" s="343">
        <f>odbory!F25</f>
        <v>5</v>
      </c>
      <c r="G32" s="238">
        <f t="shared" si="5"/>
        <v>100</v>
      </c>
    </row>
    <row r="33" spans="1:10" s="22" customFormat="1" ht="16.5" customHeight="1" x14ac:dyDescent="0.2">
      <c r="A33" s="294">
        <v>6310</v>
      </c>
      <c r="B33" s="241">
        <v>2141</v>
      </c>
      <c r="C33" s="237" t="s">
        <v>64</v>
      </c>
      <c r="D33" s="295">
        <f>SUM(odbory!D26)</f>
        <v>500.3</v>
      </c>
      <c r="E33" s="316">
        <f>odbory!E26</f>
        <v>500</v>
      </c>
      <c r="F33" s="344">
        <f>SUM(odbory!F26)</f>
        <v>1000.6</v>
      </c>
      <c r="G33" s="238">
        <f t="shared" si="5"/>
        <v>200</v>
      </c>
      <c r="I33" s="23"/>
    </row>
    <row r="34" spans="1:10" s="302" customFormat="1" ht="27.75" customHeight="1" x14ac:dyDescent="0.2">
      <c r="A34" s="297"/>
      <c r="B34" s="298">
        <v>4112</v>
      </c>
      <c r="C34" s="299" t="s">
        <v>65</v>
      </c>
      <c r="D34" s="300">
        <v>122749.4</v>
      </c>
      <c r="E34" s="300">
        <v>122749</v>
      </c>
      <c r="F34" s="300">
        <v>128384.2</v>
      </c>
      <c r="G34" s="301">
        <f t="shared" si="5"/>
        <v>104.59049087001648</v>
      </c>
      <c r="I34" s="303"/>
    </row>
    <row r="35" spans="1:10" s="302" customFormat="1" ht="27.75" customHeight="1" x14ac:dyDescent="0.2">
      <c r="A35" s="297"/>
      <c r="B35" s="298">
        <v>4216</v>
      </c>
      <c r="C35" s="299" t="s">
        <v>397</v>
      </c>
      <c r="D35" s="300">
        <v>212215</v>
      </c>
      <c r="E35" s="300">
        <v>307579</v>
      </c>
      <c r="F35" s="611">
        <f>16000+3875+35000</f>
        <v>54875</v>
      </c>
      <c r="G35" s="301">
        <f t="shared" si="5"/>
        <v>25.858209834366093</v>
      </c>
      <c r="I35" s="303"/>
    </row>
    <row r="36" spans="1:10" s="302" customFormat="1" ht="20.25" customHeight="1" thickBot="1" x14ac:dyDescent="0.25">
      <c r="A36" s="297"/>
      <c r="B36" s="298">
        <v>4221</v>
      </c>
      <c r="C36" s="299" t="s">
        <v>376</v>
      </c>
      <c r="D36" s="300">
        <f>odbory!D28</f>
        <v>26142</v>
      </c>
      <c r="E36" s="300">
        <f>odbory!E28</f>
        <v>29444</v>
      </c>
      <c r="F36" s="300">
        <f>SUM(odbory!F28)</f>
        <v>1575</v>
      </c>
      <c r="G36" s="319">
        <f t="shared" si="5"/>
        <v>6.0247876979573105</v>
      </c>
      <c r="I36" s="303"/>
    </row>
    <row r="37" spans="1:10" ht="18.75" customHeight="1" thickTop="1" thickBot="1" x14ac:dyDescent="0.3">
      <c r="A37" s="630" t="s">
        <v>67</v>
      </c>
      <c r="B37" s="631"/>
      <c r="C37" s="631"/>
      <c r="D37" s="243">
        <f>SUM(D12:D36)</f>
        <v>5822088</v>
      </c>
      <c r="E37" s="243">
        <f>SUM(E12:E36)</f>
        <v>5644209.2000000002</v>
      </c>
      <c r="F37" s="610">
        <f>SUM(F12:F36)</f>
        <v>5876541.9999999991</v>
      </c>
      <c r="G37" s="244">
        <f t="shared" si="5"/>
        <v>100.93530018783639</v>
      </c>
      <c r="H37" s="64"/>
      <c r="I37" s="322"/>
      <c r="J37" s="322"/>
    </row>
    <row r="38" spans="1:10" ht="15" thickTop="1" x14ac:dyDescent="0.2">
      <c r="F38" s="252"/>
      <c r="G38" s="246"/>
      <c r="H38" s="64"/>
    </row>
    <row r="39" spans="1:10" s="64" customFormat="1" ht="16.5" thickBot="1" x14ac:dyDescent="0.3">
      <c r="A39" s="21" t="s">
        <v>68</v>
      </c>
      <c r="F39" s="252"/>
      <c r="G39" s="221" t="s">
        <v>2</v>
      </c>
    </row>
    <row r="40" spans="1:10" s="222" customFormat="1" ht="39.75" thickTop="1" thickBot="1" x14ac:dyDescent="0.25">
      <c r="A40" s="615" t="s">
        <v>3</v>
      </c>
      <c r="B40" s="616" t="s">
        <v>317</v>
      </c>
      <c r="C40" s="617" t="s">
        <v>316</v>
      </c>
      <c r="D40" s="73" t="s">
        <v>417</v>
      </c>
      <c r="E40" s="73" t="s">
        <v>459</v>
      </c>
      <c r="F40" s="73" t="s">
        <v>418</v>
      </c>
      <c r="G40" s="248" t="s">
        <v>7</v>
      </c>
    </row>
    <row r="41" spans="1:10" s="223" customFormat="1" ht="13.5" thickTop="1" thickBot="1" x14ac:dyDescent="0.25">
      <c r="A41" s="615">
        <v>1</v>
      </c>
      <c r="B41" s="617">
        <v>2</v>
      </c>
      <c r="C41" s="617">
        <v>3</v>
      </c>
      <c r="D41" s="249">
        <v>4</v>
      </c>
      <c r="E41" s="249">
        <v>5</v>
      </c>
      <c r="F41" s="249">
        <v>6</v>
      </c>
      <c r="G41" s="250" t="s">
        <v>145</v>
      </c>
    </row>
    <row r="42" spans="1:10" s="240" customFormat="1" ht="15" thickTop="1" x14ac:dyDescent="0.2">
      <c r="A42" s="235">
        <v>6310</v>
      </c>
      <c r="B42" s="236">
        <v>2141</v>
      </c>
      <c r="C42" s="237" t="s">
        <v>64</v>
      </c>
      <c r="D42" s="618">
        <v>2</v>
      </c>
      <c r="E42" s="239">
        <v>2</v>
      </c>
      <c r="F42" s="618">
        <v>2</v>
      </c>
      <c r="G42" s="238">
        <f>F42/D42*100</f>
        <v>100</v>
      </c>
    </row>
    <row r="43" spans="1:10" s="240" customFormat="1" ht="14.25" x14ac:dyDescent="0.2">
      <c r="A43" s="235">
        <v>6113</v>
      </c>
      <c r="B43" s="236">
        <v>2324</v>
      </c>
      <c r="C43" s="237" t="s">
        <v>99</v>
      </c>
      <c r="D43" s="618">
        <v>1</v>
      </c>
      <c r="E43" s="239">
        <v>1</v>
      </c>
      <c r="F43" s="618">
        <v>1</v>
      </c>
      <c r="G43" s="238">
        <f>F43/D43*100</f>
        <v>100</v>
      </c>
    </row>
    <row r="44" spans="1:10" s="240" customFormat="1" ht="14.25" x14ac:dyDescent="0.2">
      <c r="A44" s="235">
        <v>6172</v>
      </c>
      <c r="B44" s="236">
        <v>2324</v>
      </c>
      <c r="C44" s="237" t="s">
        <v>99</v>
      </c>
      <c r="D44" s="618">
        <v>1</v>
      </c>
      <c r="E44" s="239">
        <v>1</v>
      </c>
      <c r="F44" s="618">
        <v>10</v>
      </c>
      <c r="G44" s="238">
        <f t="shared" ref="G44" si="6">F44/D44*100</f>
        <v>1000</v>
      </c>
    </row>
    <row r="45" spans="1:10" s="240" customFormat="1" ht="15" thickBot="1" x14ac:dyDescent="0.25">
      <c r="A45" s="619">
        <v>6330</v>
      </c>
      <c r="B45" s="241">
        <v>4134</v>
      </c>
      <c r="C45" s="242" t="s">
        <v>69</v>
      </c>
      <c r="D45" s="618">
        <v>11058</v>
      </c>
      <c r="E45" s="239">
        <v>11278</v>
      </c>
      <c r="F45" s="618">
        <v>11315</v>
      </c>
      <c r="G45" s="238">
        <f>F45/D45*100</f>
        <v>102.32410924217761</v>
      </c>
    </row>
    <row r="46" spans="1:10" s="245" customFormat="1" ht="18.75" customHeight="1" thickTop="1" thickBot="1" x14ac:dyDescent="0.3">
      <c r="A46" s="630" t="s">
        <v>67</v>
      </c>
      <c r="B46" s="631"/>
      <c r="C46" s="631"/>
      <c r="D46" s="243">
        <f>SUM(D42:D45)</f>
        <v>11062</v>
      </c>
      <c r="E46" s="243">
        <f>SUM(E42:E45)</f>
        <v>11282</v>
      </c>
      <c r="F46" s="243">
        <f>SUM(F42:F45)</f>
        <v>11328</v>
      </c>
      <c r="G46" s="244">
        <f>F46/D46*100</f>
        <v>102.4046284577834</v>
      </c>
    </row>
    <row r="47" spans="1:10" s="64" customFormat="1" ht="15" thickTop="1" x14ac:dyDescent="0.2">
      <c r="F47" s="252"/>
      <c r="G47" s="246"/>
    </row>
    <row r="48" spans="1:10" s="64" customFormat="1" ht="14.25" hidden="1" x14ac:dyDescent="0.2">
      <c r="F48" s="252"/>
      <c r="G48" s="246"/>
    </row>
    <row r="49" spans="1:10" s="64" customFormat="1" ht="14.25" hidden="1" x14ac:dyDescent="0.2">
      <c r="F49" s="252"/>
      <c r="G49" s="246"/>
    </row>
    <row r="50" spans="1:10" s="64" customFormat="1" ht="14.25" hidden="1" x14ac:dyDescent="0.2">
      <c r="F50" s="252"/>
      <c r="G50" s="246"/>
    </row>
    <row r="51" spans="1:10" s="64" customFormat="1" ht="14.25" hidden="1" x14ac:dyDescent="0.2">
      <c r="F51" s="252"/>
      <c r="G51" s="246"/>
    </row>
    <row r="52" spans="1:10" s="64" customFormat="1" ht="14.25" hidden="1" x14ac:dyDescent="0.2">
      <c r="F52" s="252"/>
      <c r="G52" s="246"/>
    </row>
    <row r="53" spans="1:10" s="64" customFormat="1" ht="14.25" hidden="1" x14ac:dyDescent="0.2">
      <c r="F53" s="252"/>
      <c r="G53" s="246"/>
    </row>
    <row r="54" spans="1:10" s="64" customFormat="1" ht="14.25" hidden="1" x14ac:dyDescent="0.2">
      <c r="F54" s="252"/>
      <c r="G54" s="246"/>
    </row>
    <row r="55" spans="1:10" s="64" customFormat="1" ht="14.25" hidden="1" x14ac:dyDescent="0.2">
      <c r="F55" s="252"/>
      <c r="G55" s="246"/>
    </row>
    <row r="56" spans="1:10" s="64" customFormat="1" ht="14.25" hidden="1" x14ac:dyDescent="0.2">
      <c r="F56" s="252"/>
      <c r="G56" s="246"/>
    </row>
    <row r="57" spans="1:10" s="64" customFormat="1" ht="30" customHeight="1" thickBot="1" x14ac:dyDescent="0.3">
      <c r="A57" s="633" t="s">
        <v>100</v>
      </c>
      <c r="B57" s="633"/>
      <c r="C57" s="633"/>
      <c r="D57" s="633"/>
      <c r="E57" s="633"/>
      <c r="F57" s="633"/>
      <c r="G57" s="221" t="s">
        <v>2</v>
      </c>
    </row>
    <row r="58" spans="1:10" s="222" customFormat="1" ht="39.75" thickTop="1" thickBot="1" x14ac:dyDescent="0.25">
      <c r="A58" s="615" t="s">
        <v>3</v>
      </c>
      <c r="B58" s="616" t="s">
        <v>317</v>
      </c>
      <c r="C58" s="617" t="s">
        <v>316</v>
      </c>
      <c r="D58" s="73" t="s">
        <v>417</v>
      </c>
      <c r="E58" s="73" t="s">
        <v>459</v>
      </c>
      <c r="F58" s="73" t="s">
        <v>418</v>
      </c>
      <c r="G58" s="248" t="s">
        <v>7</v>
      </c>
    </row>
    <row r="59" spans="1:10" s="223" customFormat="1" ht="13.5" thickTop="1" thickBot="1" x14ac:dyDescent="0.25">
      <c r="A59" s="615">
        <v>1</v>
      </c>
      <c r="B59" s="617">
        <v>2</v>
      </c>
      <c r="C59" s="617">
        <v>3</v>
      </c>
      <c r="D59" s="249">
        <v>4</v>
      </c>
      <c r="E59" s="249">
        <v>5</v>
      </c>
      <c r="F59" s="249">
        <v>6</v>
      </c>
      <c r="G59" s="250" t="s">
        <v>145</v>
      </c>
    </row>
    <row r="60" spans="1:10" s="240" customFormat="1" ht="15" thickTop="1" x14ac:dyDescent="0.2">
      <c r="A60" s="620"/>
      <c r="B60" s="621">
        <v>1332</v>
      </c>
      <c r="C60" s="622" t="s">
        <v>300</v>
      </c>
      <c r="D60" s="278">
        <v>4000</v>
      </c>
      <c r="E60" s="623">
        <v>4000</v>
      </c>
      <c r="F60" s="278">
        <v>4000</v>
      </c>
      <c r="G60" s="279">
        <f>F60/D60*100</f>
        <v>100</v>
      </c>
    </row>
    <row r="61" spans="1:10" s="240" customFormat="1" ht="14.25" x14ac:dyDescent="0.2">
      <c r="A61" s="235"/>
      <c r="B61" s="236">
        <v>1357</v>
      </c>
      <c r="C61" s="237" t="s">
        <v>393</v>
      </c>
      <c r="D61" s="618">
        <v>30000</v>
      </c>
      <c r="E61" s="239">
        <v>30000</v>
      </c>
      <c r="F61" s="618">
        <v>30000</v>
      </c>
      <c r="G61" s="238">
        <f t="shared" ref="G61:G62" si="7">F61/D61*100</f>
        <v>100</v>
      </c>
    </row>
    <row r="62" spans="1:10" s="240" customFormat="1" ht="15" thickBot="1" x14ac:dyDescent="0.25">
      <c r="A62" s="235">
        <v>6172</v>
      </c>
      <c r="B62" s="236">
        <v>2212</v>
      </c>
      <c r="C62" s="237" t="s">
        <v>93</v>
      </c>
      <c r="D62" s="618">
        <v>300</v>
      </c>
      <c r="E62" s="239">
        <v>300</v>
      </c>
      <c r="F62" s="314">
        <v>300</v>
      </c>
      <c r="G62" s="238">
        <f t="shared" si="7"/>
        <v>100</v>
      </c>
    </row>
    <row r="63" spans="1:10" s="240" customFormat="1" ht="15" hidden="1" thickBot="1" x14ac:dyDescent="0.25">
      <c r="A63" s="624">
        <v>2399</v>
      </c>
      <c r="B63" s="241">
        <v>2342</v>
      </c>
      <c r="C63" s="242" t="s">
        <v>70</v>
      </c>
      <c r="D63" s="618"/>
      <c r="E63" s="239"/>
      <c r="F63" s="618">
        <v>0</v>
      </c>
      <c r="G63" s="292" t="e">
        <f>F63/D63*100</f>
        <v>#DIV/0!</v>
      </c>
    </row>
    <row r="64" spans="1:10" s="245" customFormat="1" ht="18.75" customHeight="1" thickTop="1" thickBot="1" x14ac:dyDescent="0.3">
      <c r="A64" s="630" t="s">
        <v>67</v>
      </c>
      <c r="B64" s="631"/>
      <c r="C64" s="631"/>
      <c r="D64" s="243">
        <f>SUM(D60:D63)</f>
        <v>34300</v>
      </c>
      <c r="E64" s="243">
        <f t="shared" ref="E64:F64" si="8">SUM(E60:E63)</f>
        <v>34300</v>
      </c>
      <c r="F64" s="243">
        <f t="shared" si="8"/>
        <v>34300</v>
      </c>
      <c r="G64" s="244">
        <f>F64/D64*100</f>
        <v>100</v>
      </c>
      <c r="J64" s="625"/>
    </row>
    <row r="65" spans="1:10" ht="15" thickTop="1" x14ac:dyDescent="0.2">
      <c r="A65" s="64"/>
      <c r="B65" s="64"/>
      <c r="C65" s="64"/>
      <c r="D65" s="64"/>
      <c r="E65" s="64"/>
      <c r="F65" s="252"/>
      <c r="G65" s="312"/>
      <c r="H65" s="64"/>
      <c r="J65" s="196"/>
    </row>
    <row r="66" spans="1:10" s="195" customFormat="1" ht="27.75" customHeight="1" thickBot="1" x14ac:dyDescent="0.3">
      <c r="A66" s="75" t="s">
        <v>71</v>
      </c>
      <c r="B66" s="75"/>
      <c r="C66" s="75"/>
      <c r="D66" s="304">
        <f>SUM(D64,D46,D37)</f>
        <v>5867450</v>
      </c>
      <c r="E66" s="304">
        <f t="shared" ref="E66:F66" si="9">SUM(E64,E46,E37)</f>
        <v>5689791.2000000002</v>
      </c>
      <c r="F66" s="304">
        <f t="shared" si="9"/>
        <v>5922169.9999999991</v>
      </c>
      <c r="G66" s="313">
        <f>F66/D66*100</f>
        <v>100.93260274906474</v>
      </c>
      <c r="H66" s="245"/>
    </row>
    <row r="67" spans="1:10" ht="14.25" customHeight="1" thickTop="1" x14ac:dyDescent="0.2">
      <c r="A67" s="64"/>
      <c r="B67" s="64"/>
      <c r="C67" s="64"/>
      <c r="D67" s="64"/>
      <c r="E67" s="64"/>
      <c r="F67" s="252"/>
      <c r="G67" s="246"/>
      <c r="H67" s="64"/>
    </row>
    <row r="68" spans="1:10" ht="14.25" customHeight="1" x14ac:dyDescent="0.2">
      <c r="A68" s="64"/>
      <c r="B68" s="64"/>
      <c r="C68" s="64"/>
      <c r="D68" s="64"/>
      <c r="E68" s="64"/>
      <c r="F68" s="252"/>
      <c r="G68" s="246"/>
      <c r="H68" s="64"/>
    </row>
    <row r="69" spans="1:10" ht="14.25" customHeight="1" x14ac:dyDescent="0.2">
      <c r="A69" s="64"/>
      <c r="B69" s="64"/>
      <c r="C69" s="64"/>
      <c r="D69" s="64"/>
      <c r="E69" s="64"/>
      <c r="F69" s="252"/>
      <c r="G69" s="246"/>
      <c r="H69" s="64"/>
    </row>
    <row r="70" spans="1:10" ht="14.25" x14ac:dyDescent="0.2">
      <c r="A70" s="345" t="s">
        <v>89</v>
      </c>
      <c r="B70" s="64"/>
      <c r="C70" s="64"/>
      <c r="D70" s="64"/>
      <c r="E70" s="64"/>
      <c r="F70" s="252"/>
      <c r="G70" s="246"/>
      <c r="H70" s="64"/>
    </row>
    <row r="71" spans="1:10" ht="15.75" x14ac:dyDescent="0.25">
      <c r="A71" s="39" t="s">
        <v>71</v>
      </c>
      <c r="B71" s="39"/>
      <c r="C71" s="39"/>
      <c r="D71" s="305">
        <f>SUM(D66)</f>
        <v>5867450</v>
      </c>
      <c r="E71" s="305">
        <f>SUM(E66)</f>
        <v>5689791.2000000002</v>
      </c>
      <c r="F71" s="305">
        <f t="shared" ref="F71" si="10">SUM(F66)</f>
        <v>5922169.9999999991</v>
      </c>
      <c r="G71" s="308">
        <f>F71/D71*100</f>
        <v>100.93260274906474</v>
      </c>
      <c r="H71" s="64"/>
    </row>
    <row r="72" spans="1:10" ht="14.25" x14ac:dyDescent="0.2">
      <c r="A72" s="22" t="s">
        <v>72</v>
      </c>
      <c r="B72" s="22"/>
      <c r="C72" s="22"/>
      <c r="D72" s="23">
        <f>-D45</f>
        <v>-11058</v>
      </c>
      <c r="E72" s="23">
        <f>-E45</f>
        <v>-11278</v>
      </c>
      <c r="F72" s="23">
        <v>-11315</v>
      </c>
      <c r="G72" s="309">
        <f>F72/D72*100</f>
        <v>102.32410924217761</v>
      </c>
      <c r="H72" s="64"/>
    </row>
    <row r="73" spans="1:10" s="198" customFormat="1" ht="17.25" thickBot="1" x14ac:dyDescent="0.3">
      <c r="A73" s="632" t="s">
        <v>73</v>
      </c>
      <c r="B73" s="632"/>
      <c r="C73" s="632"/>
      <c r="D73" s="306">
        <f>D71+D72</f>
        <v>5856392</v>
      </c>
      <c r="E73" s="306">
        <f>E71+E72</f>
        <v>5678513.2000000002</v>
      </c>
      <c r="F73" s="306">
        <f>F71+F72</f>
        <v>5910854.9999999991</v>
      </c>
      <c r="G73" s="310">
        <f>F73/D73*100</f>
        <v>100.92997531585999</v>
      </c>
      <c r="H73" s="311"/>
    </row>
    <row r="74" spans="1:10" s="64" customFormat="1" ht="14.25" customHeight="1" thickTop="1" x14ac:dyDescent="0.2">
      <c r="A74" s="627" t="s">
        <v>74</v>
      </c>
      <c r="B74" s="627"/>
      <c r="C74" s="627"/>
      <c r="D74" s="627"/>
      <c r="E74" s="627"/>
      <c r="F74" s="627"/>
      <c r="G74" s="627"/>
    </row>
    <row r="75" spans="1:10" s="64" customFormat="1" ht="14.25" hidden="1" customHeight="1" x14ac:dyDescent="0.2">
      <c r="F75" s="251"/>
      <c r="G75" s="246"/>
    </row>
    <row r="76" spans="1:10" s="64" customFormat="1" ht="14.25" hidden="1" customHeight="1" x14ac:dyDescent="0.2">
      <c r="F76" s="251"/>
      <c r="G76" s="246"/>
    </row>
    <row r="77" spans="1:10" s="64" customFormat="1" ht="12.75" customHeight="1" x14ac:dyDescent="0.2">
      <c r="A77" s="626" t="s">
        <v>107</v>
      </c>
      <c r="B77" s="626"/>
      <c r="C77" s="626"/>
      <c r="D77" s="626"/>
      <c r="E77" s="626"/>
      <c r="F77" s="626"/>
      <c r="G77" s="626"/>
      <c r="H77" s="149"/>
    </row>
    <row r="78" spans="1:10" s="64" customFormat="1" x14ac:dyDescent="0.2">
      <c r="A78" s="626"/>
      <c r="B78" s="626"/>
      <c r="C78" s="626"/>
      <c r="D78" s="626"/>
      <c r="E78" s="626"/>
      <c r="F78" s="626"/>
      <c r="G78" s="626"/>
      <c r="H78" s="149"/>
    </row>
    <row r="79" spans="1:10" s="64" customFormat="1" x14ac:dyDescent="0.2">
      <c r="F79" s="307"/>
      <c r="G79" s="219"/>
      <c r="H79" s="149"/>
    </row>
    <row r="80" spans="1:10" s="64" customFormat="1" x14ac:dyDescent="0.2">
      <c r="G80" s="219"/>
      <c r="H80" s="149"/>
    </row>
    <row r="81" spans="6:6" x14ac:dyDescent="0.2">
      <c r="F81" s="188"/>
    </row>
  </sheetData>
  <mergeCells count="8">
    <mergeCell ref="A77:G78"/>
    <mergeCell ref="A74:G74"/>
    <mergeCell ref="A1:F1"/>
    <mergeCell ref="A37:C37"/>
    <mergeCell ref="A46:C46"/>
    <mergeCell ref="A64:C64"/>
    <mergeCell ref="A73:C73"/>
    <mergeCell ref="A57:F57"/>
  </mergeCells>
  <phoneticPr fontId="9" type="noConversion"/>
  <pageMargins left="0.78740157480314965" right="0.78740157480314965" top="0.98425196850393704" bottom="0.98425196850393704" header="0.51181102362204722" footer="0.51181102362204722"/>
  <pageSetup paperSize="9" scale="71" firstPageNumber="20" orientation="portrait" useFirstPageNumber="1" r:id="rId1"/>
  <headerFooter alignWithMargins="0">
    <oddFooter>&amp;L&amp;"Arial,Kurzíva"&amp;11Zastupitelstvo  Olomouckého kraje 13-12-2021
13. - Rozpočet Olomouckého kraje 2022 - návrh rozpočtu
Příloha č. 2: Příjmy Olomouckého kraje&amp;R&amp;"Arial,Kurzíva"&amp;11Strana &amp;P (Celkem 176)</oddFooter>
  </headerFooter>
  <rowBreaks count="1" manualBreakCount="1">
    <brk id="4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CCFFFF"/>
  </sheetPr>
  <dimension ref="A1:K21"/>
  <sheetViews>
    <sheetView showGridLines="0" view="pageBreakPreview" zoomScaleNormal="100" zoomScaleSheetLayoutView="100" workbookViewId="0">
      <selection activeCell="F20" sqref="F20"/>
    </sheetView>
  </sheetViews>
  <sheetFormatPr defaultColWidth="9.140625" defaultRowHeight="12.75" x14ac:dyDescent="0.2"/>
  <cols>
    <col min="1" max="1" width="45" style="188" customWidth="1"/>
    <col min="2" max="2" width="6" style="188" customWidth="1"/>
    <col min="3" max="6" width="16.85546875" style="188" customWidth="1"/>
    <col min="7" max="8" width="16.85546875" style="188" hidden="1" customWidth="1"/>
    <col min="9" max="10" width="16.85546875" style="188" customWidth="1"/>
    <col min="11" max="11" width="7.28515625" style="64" customWidth="1"/>
    <col min="12" max="16384" width="9.140625" style="188"/>
  </cols>
  <sheetData>
    <row r="1" spans="1:11" x14ac:dyDescent="0.2">
      <c r="A1" s="64"/>
      <c r="B1" s="64"/>
      <c r="C1" s="64"/>
      <c r="D1" s="64"/>
      <c r="E1" s="64"/>
      <c r="F1" s="64"/>
      <c r="G1" s="64"/>
      <c r="H1" s="64"/>
      <c r="I1" s="64"/>
      <c r="J1" s="64"/>
    </row>
    <row r="2" spans="1:11" ht="18" x14ac:dyDescent="0.25">
      <c r="A2" s="642" t="s">
        <v>468</v>
      </c>
      <c r="B2" s="642"/>
      <c r="C2" s="642"/>
      <c r="D2" s="642"/>
      <c r="E2" s="642"/>
      <c r="F2" s="642"/>
      <c r="G2" s="336"/>
      <c r="H2" s="336"/>
      <c r="I2" s="257"/>
      <c r="J2" s="234"/>
    </row>
    <row r="3" spans="1:11" ht="15" x14ac:dyDescent="0.25">
      <c r="A3" s="643"/>
      <c r="B3" s="644"/>
      <c r="C3" s="644"/>
      <c r="D3" s="644"/>
      <c r="E3" s="644"/>
      <c r="F3" s="644"/>
      <c r="G3" s="644"/>
      <c r="H3" s="644"/>
      <c r="I3" s="644"/>
      <c r="J3" s="644"/>
    </row>
    <row r="4" spans="1:11" ht="20.25" x14ac:dyDescent="0.3">
      <c r="A4" s="199"/>
      <c r="B4" s="199"/>
      <c r="C4" s="199"/>
      <c r="D4" s="199"/>
      <c r="E4" s="199"/>
      <c r="F4" s="199"/>
      <c r="G4" s="199"/>
      <c r="H4" s="199"/>
      <c r="I4" s="199"/>
    </row>
    <row r="5" spans="1:11" s="64" customFormat="1" ht="14.25" customHeight="1" x14ac:dyDescent="0.3">
      <c r="A5" s="258" t="s">
        <v>31</v>
      </c>
      <c r="B5" s="259"/>
      <c r="C5" s="259"/>
      <c r="D5" s="259"/>
      <c r="E5" s="259"/>
      <c r="F5" s="260"/>
      <c r="G5" s="260"/>
      <c r="H5" s="260"/>
      <c r="I5" s="260"/>
    </row>
    <row r="6" spans="1:11" ht="13.5" thickBot="1" x14ac:dyDescent="0.25">
      <c r="I6" s="189"/>
      <c r="K6" s="64" t="s">
        <v>2</v>
      </c>
    </row>
    <row r="7" spans="1:11" ht="12.75" customHeight="1" x14ac:dyDescent="0.2">
      <c r="A7" s="200"/>
      <c r="B7" s="201"/>
      <c r="C7" s="645" t="s">
        <v>461</v>
      </c>
      <c r="D7" s="636" t="s">
        <v>460</v>
      </c>
      <c r="E7" s="636" t="s">
        <v>466</v>
      </c>
      <c r="F7" s="636" t="s">
        <v>485</v>
      </c>
      <c r="G7" s="648" t="s">
        <v>395</v>
      </c>
      <c r="H7" s="648" t="s">
        <v>394</v>
      </c>
      <c r="I7" s="636" t="s">
        <v>464</v>
      </c>
      <c r="J7" s="634" t="s">
        <v>465</v>
      </c>
      <c r="K7" s="638" t="s">
        <v>7</v>
      </c>
    </row>
    <row r="8" spans="1:11" s="202" customFormat="1" ht="52.5" customHeight="1" thickBot="1" x14ac:dyDescent="0.25">
      <c r="A8" s="263" t="s">
        <v>32</v>
      </c>
      <c r="B8" s="264" t="s">
        <v>4</v>
      </c>
      <c r="C8" s="646"/>
      <c r="D8" s="637"/>
      <c r="E8" s="637"/>
      <c r="F8" s="647"/>
      <c r="G8" s="649"/>
      <c r="H8" s="649"/>
      <c r="I8" s="647"/>
      <c r="J8" s="635"/>
      <c r="K8" s="639"/>
    </row>
    <row r="9" spans="1:11" s="203" customFormat="1" ht="14.25" customHeight="1" thickBot="1" x14ac:dyDescent="0.25">
      <c r="A9" s="265">
        <v>1</v>
      </c>
      <c r="B9" s="266">
        <v>2</v>
      </c>
      <c r="C9" s="269">
        <v>3</v>
      </c>
      <c r="D9" s="271">
        <v>4</v>
      </c>
      <c r="E9" s="271">
        <v>5</v>
      </c>
      <c r="F9" s="271">
        <v>6</v>
      </c>
      <c r="G9" s="338"/>
      <c r="H9" s="338"/>
      <c r="I9" s="271">
        <v>7</v>
      </c>
      <c r="J9" s="271">
        <v>8</v>
      </c>
      <c r="K9" s="273" t="s">
        <v>467</v>
      </c>
    </row>
    <row r="10" spans="1:11" ht="24.75" customHeight="1" x14ac:dyDescent="0.25">
      <c r="A10" s="261" t="s">
        <v>371</v>
      </c>
      <c r="B10" s="262">
        <v>1111</v>
      </c>
      <c r="C10" s="582">
        <f>1350341</f>
        <v>1350341</v>
      </c>
      <c r="D10" s="585">
        <v>714534</v>
      </c>
      <c r="E10" s="585">
        <v>565560</v>
      </c>
      <c r="F10" s="272">
        <f>(13300000/100)*6.751705</f>
        <v>897976.76500000001</v>
      </c>
      <c r="G10" s="341">
        <f>(20000000/100)*6.751705</f>
        <v>1350341</v>
      </c>
      <c r="H10" s="339">
        <f>-(7600000/100)*6.751705</f>
        <v>-513129.58</v>
      </c>
      <c r="I10" s="272">
        <f>(13000000/100)*6.751705</f>
        <v>877721.65</v>
      </c>
      <c r="J10" s="586">
        <f>850000+8841</f>
        <v>858841</v>
      </c>
      <c r="K10" s="274">
        <f t="shared" ref="K10:K15" si="0">J10/C10*100</f>
        <v>63.601786511703338</v>
      </c>
    </row>
    <row r="11" spans="1:11" ht="24.75" customHeight="1" x14ac:dyDescent="0.25">
      <c r="A11" s="267" t="s">
        <v>372</v>
      </c>
      <c r="B11" s="268">
        <v>1112</v>
      </c>
      <c r="C11" s="583">
        <v>20255</v>
      </c>
      <c r="D11" s="585">
        <v>27000</v>
      </c>
      <c r="E11" s="585">
        <v>22557</v>
      </c>
      <c r="F11" s="272">
        <f>(900000/100)*6.751705</f>
        <v>60765.345000000001</v>
      </c>
      <c r="G11" s="341">
        <f>(300000/100)*6.751705</f>
        <v>20255.115000000002</v>
      </c>
      <c r="H11" s="339"/>
      <c r="I11" s="272">
        <f>(600000/100)*6.751705</f>
        <v>40510.230000000003</v>
      </c>
      <c r="J11" s="586">
        <v>30000</v>
      </c>
      <c r="K11" s="274">
        <f t="shared" si="0"/>
        <v>148.1115773882992</v>
      </c>
    </row>
    <row r="12" spans="1:11" ht="24.75" customHeight="1" x14ac:dyDescent="0.25">
      <c r="A12" s="267" t="s">
        <v>373</v>
      </c>
      <c r="B12" s="268">
        <v>1113</v>
      </c>
      <c r="C12" s="583">
        <v>128283</v>
      </c>
      <c r="D12" s="585">
        <v>135000</v>
      </c>
      <c r="E12" s="585">
        <v>99331</v>
      </c>
      <c r="F12" s="272">
        <f>(2400000/100)*6.751705</f>
        <v>162040.92000000001</v>
      </c>
      <c r="G12" s="341">
        <f>(1900000/100)*6.751705</f>
        <v>128282.395</v>
      </c>
      <c r="H12" s="339"/>
      <c r="I12" s="272">
        <f>(2200000/100)*6.751705</f>
        <v>148537.51</v>
      </c>
      <c r="J12" s="586">
        <v>120000</v>
      </c>
      <c r="K12" s="274">
        <f t="shared" si="0"/>
        <v>93.543181871331342</v>
      </c>
    </row>
    <row r="13" spans="1:11" ht="24.75" customHeight="1" x14ac:dyDescent="0.25">
      <c r="A13" s="267" t="s">
        <v>33</v>
      </c>
      <c r="B13" s="268">
        <v>1121</v>
      </c>
      <c r="C13" s="583">
        <v>796701</v>
      </c>
      <c r="D13" s="585">
        <v>857470</v>
      </c>
      <c r="E13" s="585">
        <v>876738</v>
      </c>
      <c r="F13" s="272">
        <f>(19300000/100)*6.751705</f>
        <v>1303079.0649999999</v>
      </c>
      <c r="G13" s="341">
        <f>(11800000/100)*6.751705</f>
        <v>796701.19000000006</v>
      </c>
      <c r="H13" s="339"/>
      <c r="I13" s="272">
        <f>(16700000/100)*6.751705</f>
        <v>1127534.7350000001</v>
      </c>
      <c r="J13" s="586">
        <v>1100000</v>
      </c>
      <c r="K13" s="274">
        <f t="shared" si="0"/>
        <v>138.06936353788936</v>
      </c>
    </row>
    <row r="14" spans="1:11" ht="24.75" customHeight="1" thickBot="1" x14ac:dyDescent="0.3">
      <c r="A14" s="267" t="s">
        <v>34</v>
      </c>
      <c r="B14" s="268">
        <v>1211</v>
      </c>
      <c r="C14" s="584">
        <v>2666924</v>
      </c>
      <c r="D14" s="585">
        <v>2950500</v>
      </c>
      <c r="E14" s="585">
        <v>1913181</v>
      </c>
      <c r="F14" s="272">
        <f>(43800000/100)*6.751705</f>
        <v>2957246.79</v>
      </c>
      <c r="G14" s="341">
        <f>(39500000/100)*6.751705</f>
        <v>2666923.4750000001</v>
      </c>
      <c r="H14" s="339">
        <f>(1200000/100)*6.751705</f>
        <v>81020.460000000006</v>
      </c>
      <c r="I14" s="272">
        <f>(46800000/100)*6.751705</f>
        <v>3159797.94</v>
      </c>
      <c r="J14" s="586">
        <v>3100000</v>
      </c>
      <c r="K14" s="274">
        <f t="shared" si="0"/>
        <v>116.23878295744461</v>
      </c>
    </row>
    <row r="15" spans="1:11" ht="24" customHeight="1" thickBot="1" x14ac:dyDescent="0.3">
      <c r="A15" s="640" t="s">
        <v>8</v>
      </c>
      <c r="B15" s="641"/>
      <c r="C15" s="270">
        <f>SUM(C10:C14)</f>
        <v>4962504</v>
      </c>
      <c r="D15" s="270">
        <f t="shared" ref="D15:E15" si="1">SUM(D10:D14)</f>
        <v>4684504</v>
      </c>
      <c r="E15" s="270">
        <f t="shared" si="1"/>
        <v>3477367</v>
      </c>
      <c r="F15" s="337">
        <f>SUM(F10:F14)+1</f>
        <v>5381109.8849999998</v>
      </c>
      <c r="G15" s="342">
        <f>SUM(G10:G14)+1</f>
        <v>4962504.1750000007</v>
      </c>
      <c r="H15" s="340">
        <f>SUM(H10:H14)+1</f>
        <v>-432108.12</v>
      </c>
      <c r="I15" s="337">
        <f>SUM(I10:I14)</f>
        <v>5354102.0649999995</v>
      </c>
      <c r="J15" s="270">
        <f>SUM(J10:J14)</f>
        <v>5208841</v>
      </c>
      <c r="K15" s="275">
        <f t="shared" si="0"/>
        <v>104.96396577211826</v>
      </c>
    </row>
    <row r="16" spans="1:11" ht="14.25" x14ac:dyDescent="0.2">
      <c r="I16" s="197"/>
      <c r="J16" s="23"/>
      <c r="K16" s="23"/>
    </row>
    <row r="17" spans="9:10" x14ac:dyDescent="0.2">
      <c r="J17" s="64"/>
    </row>
    <row r="18" spans="9:10" x14ac:dyDescent="0.2">
      <c r="I18" s="196"/>
      <c r="J18" s="233"/>
    </row>
    <row r="19" spans="9:10" x14ac:dyDescent="0.2">
      <c r="J19" s="64"/>
    </row>
    <row r="20" spans="9:10" x14ac:dyDescent="0.2">
      <c r="J20" s="64"/>
    </row>
    <row r="21" spans="9:10" x14ac:dyDescent="0.2">
      <c r="J21" s="64"/>
    </row>
  </sheetData>
  <mergeCells count="12">
    <mergeCell ref="J7:J8"/>
    <mergeCell ref="E7:E8"/>
    <mergeCell ref="K7:K8"/>
    <mergeCell ref="A15:B15"/>
    <mergeCell ref="A2:F2"/>
    <mergeCell ref="A3:J3"/>
    <mergeCell ref="C7:C8"/>
    <mergeCell ref="D7:D8"/>
    <mergeCell ref="F7:F8"/>
    <mergeCell ref="I7:I8"/>
    <mergeCell ref="G7:G8"/>
    <mergeCell ref="H7:H8"/>
  </mergeCells>
  <phoneticPr fontId="9" type="noConversion"/>
  <pageMargins left="0.78740157480314965" right="0.78740157480314965" top="0.98425196850393704" bottom="0.98425196850393704" header="0.51181102362204722" footer="0.51181102362204722"/>
  <pageSetup paperSize="9" scale="68" firstPageNumber="22" orientation="landscape" useFirstPageNumber="1" r:id="rId1"/>
  <headerFooter alignWithMargins="0">
    <oddFooter>&amp;L&amp;"Arial,Kurzíva"&amp;11Zastupitelstvo  Olomouckého kraje 13-12-2021
13. - Rozpočet Olomouckého kraje 2022 - návrh rozpočtu
Příloha č. 2: Příjmy Olomouckého kraje&amp;R&amp;"Arial,Kurzíva"&amp;11Strana &amp;P (Celkem 176)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XFD270"/>
  <sheetViews>
    <sheetView view="pageBreakPreview" zoomScaleNormal="100" zoomScaleSheetLayoutView="100" workbookViewId="0">
      <selection activeCell="K14" sqref="K14"/>
    </sheetView>
  </sheetViews>
  <sheetFormatPr defaultRowHeight="12.75" x14ac:dyDescent="0.2"/>
  <cols>
    <col min="1" max="1" width="5.7109375" style="182" customWidth="1"/>
    <col min="2" max="2" width="7.42578125" style="182" customWidth="1"/>
    <col min="3" max="3" width="44.5703125" style="159" customWidth="1"/>
    <col min="4" max="6" width="14.7109375" style="183" customWidth="1"/>
    <col min="7" max="7" width="9.140625" style="184" customWidth="1"/>
    <col min="8" max="9" width="12.42578125" style="569" customWidth="1"/>
    <col min="10" max="10" width="13.7109375" style="159" bestFit="1" customWidth="1"/>
    <col min="11" max="11" width="14.5703125" style="159" customWidth="1"/>
    <col min="12" max="12" width="9.140625" style="159"/>
    <col min="13" max="13" width="10.140625" style="159" bestFit="1" customWidth="1"/>
    <col min="14" max="16383" width="9.140625" style="159"/>
    <col min="16384" max="16384" width="13.85546875" style="159" bestFit="1" customWidth="1"/>
  </cols>
  <sheetData>
    <row r="1" spans="1:9" s="155" customFormat="1" ht="23.25" x14ac:dyDescent="0.35">
      <c r="A1" s="330" t="s">
        <v>416</v>
      </c>
      <c r="B1" s="331"/>
      <c r="C1" s="331"/>
      <c r="D1" s="156"/>
      <c r="E1" s="156"/>
      <c r="F1" s="156"/>
      <c r="G1" s="157"/>
      <c r="H1" s="501"/>
      <c r="I1" s="501"/>
    </row>
    <row r="2" spans="1:9" s="155" customFormat="1" ht="15" x14ac:dyDescent="0.2">
      <c r="A2" s="329" t="s">
        <v>135</v>
      </c>
      <c r="B2" s="332"/>
      <c r="C2" s="333"/>
      <c r="D2" s="360"/>
      <c r="E2" s="360"/>
      <c r="F2" s="156"/>
      <c r="G2" s="157"/>
      <c r="H2" s="501"/>
      <c r="I2" s="501"/>
    </row>
    <row r="3" spans="1:9" s="155" customFormat="1" ht="2.25" customHeight="1" x14ac:dyDescent="0.2">
      <c r="A3" s="329"/>
      <c r="B3" s="332"/>
      <c r="C3" s="333"/>
      <c r="D3" s="360"/>
      <c r="E3" s="360"/>
      <c r="F3" s="156"/>
      <c r="G3" s="157"/>
      <c r="H3" s="501"/>
      <c r="I3" s="501"/>
    </row>
    <row r="4" spans="1:9" s="155" customFormat="1" ht="18.75" customHeight="1" thickBot="1" x14ac:dyDescent="0.25">
      <c r="A4" s="151"/>
      <c r="B4" s="332"/>
      <c r="C4" s="151"/>
      <c r="D4" s="156"/>
      <c r="E4" s="156"/>
      <c r="F4" s="156"/>
      <c r="G4" s="334" t="s">
        <v>2</v>
      </c>
      <c r="H4" s="501"/>
      <c r="I4" s="501"/>
    </row>
    <row r="5" spans="1:9" s="155" customFormat="1" ht="39.75" thickTop="1" thickBot="1" x14ac:dyDescent="0.25">
      <c r="A5" s="253" t="s">
        <v>3</v>
      </c>
      <c r="B5" s="89" t="s">
        <v>374</v>
      </c>
      <c r="C5" s="254" t="s">
        <v>370</v>
      </c>
      <c r="D5" s="73" t="s">
        <v>417</v>
      </c>
      <c r="E5" s="73" t="s">
        <v>459</v>
      </c>
      <c r="F5" s="73" t="s">
        <v>418</v>
      </c>
      <c r="G5" s="248" t="s">
        <v>7</v>
      </c>
      <c r="H5" s="501"/>
      <c r="I5" s="501"/>
    </row>
    <row r="6" spans="1:9" s="154" customFormat="1" ht="14.25" thickTop="1" thickBot="1" x14ac:dyDescent="0.25">
      <c r="A6" s="255">
        <v>1</v>
      </c>
      <c r="B6" s="256">
        <v>2</v>
      </c>
      <c r="C6" s="256">
        <v>3</v>
      </c>
      <c r="D6" s="249">
        <v>4</v>
      </c>
      <c r="E6" s="249">
        <v>5</v>
      </c>
      <c r="F6" s="249">
        <v>6</v>
      </c>
      <c r="G6" s="250" t="s">
        <v>145</v>
      </c>
      <c r="H6" s="566"/>
      <c r="I6" s="566"/>
    </row>
    <row r="7" spans="1:9" s="593" customFormat="1" ht="17.100000000000001" customHeight="1" thickTop="1" x14ac:dyDescent="0.2">
      <c r="A7" s="587" t="str">
        <f>MID(A39,93,4)</f>
        <v/>
      </c>
      <c r="B7" s="588" t="str">
        <f>MID(A39,6,4)</f>
        <v>1361</v>
      </c>
      <c r="C7" s="589" t="str">
        <f>MID(A39,13,60)</f>
        <v xml:space="preserve">Správní poplatky                     </v>
      </c>
      <c r="D7" s="590">
        <f>SUM(H39)</f>
        <v>1185</v>
      </c>
      <c r="E7" s="590">
        <f>SUM(I39)</f>
        <v>1185</v>
      </c>
      <c r="F7" s="590">
        <f>SUM(F39)</f>
        <v>1165</v>
      </c>
      <c r="G7" s="591">
        <f>F7/D7*100</f>
        <v>98.312236286919827</v>
      </c>
      <c r="H7" s="592"/>
      <c r="I7" s="592"/>
    </row>
    <row r="8" spans="1:9" s="595" customFormat="1" ht="17.100000000000001" customHeight="1" x14ac:dyDescent="0.2">
      <c r="A8" s="224">
        <v>6409</v>
      </c>
      <c r="B8" s="225">
        <v>2111</v>
      </c>
      <c r="C8" s="226" t="s">
        <v>193</v>
      </c>
      <c r="D8" s="227">
        <f>SUM(H79)</f>
        <v>1420</v>
      </c>
      <c r="E8" s="227">
        <f>SUM(I79)</f>
        <v>1541</v>
      </c>
      <c r="F8" s="227">
        <f>SUM(F79)</f>
        <v>1540</v>
      </c>
      <c r="G8" s="594">
        <f>F8/D8*100</f>
        <v>108.45070422535213</v>
      </c>
      <c r="H8" s="567"/>
      <c r="I8" s="567"/>
    </row>
    <row r="9" spans="1:9" s="595" customFormat="1" ht="17.100000000000001" customHeight="1" x14ac:dyDescent="0.2">
      <c r="A9" s="224">
        <v>6172</v>
      </c>
      <c r="B9" s="225">
        <v>2119</v>
      </c>
      <c r="C9" s="226" t="s">
        <v>199</v>
      </c>
      <c r="D9" s="227">
        <f>SUM(H85)</f>
        <v>160</v>
      </c>
      <c r="E9" s="227">
        <f>SUM(I85)</f>
        <v>160</v>
      </c>
      <c r="F9" s="227">
        <f>SUM(F85)</f>
        <v>160</v>
      </c>
      <c r="G9" s="594">
        <f t="shared" ref="G9:G15" si="0">F9/D9*100</f>
        <v>100</v>
      </c>
      <c r="H9" s="567"/>
      <c r="I9" s="567"/>
    </row>
    <row r="10" spans="1:9" s="595" customFormat="1" ht="17.100000000000001" customHeight="1" x14ac:dyDescent="0.2">
      <c r="A10" s="224" t="str">
        <f>MID(A90,3,4)</f>
        <v>6172</v>
      </c>
      <c r="B10" s="225" t="str">
        <f>MID(A90,14,4)</f>
        <v>2122</v>
      </c>
      <c r="C10" s="226" t="str">
        <f>MID(A90,21,60)</f>
        <v xml:space="preserve">Odvody příspěvkových organizací        </v>
      </c>
      <c r="D10" s="227">
        <f>SUM(H90)</f>
        <v>283803</v>
      </c>
      <c r="E10" s="227">
        <f>SUM(I90)</f>
        <v>284283</v>
      </c>
      <c r="F10" s="227">
        <f>'PO - odvody 100%'!G201</f>
        <v>248807</v>
      </c>
      <c r="G10" s="594">
        <f t="shared" si="0"/>
        <v>87.668911181347625</v>
      </c>
      <c r="H10" s="567"/>
      <c r="I10" s="567"/>
    </row>
    <row r="11" spans="1:9" s="595" customFormat="1" ht="17.100000000000001" customHeight="1" x14ac:dyDescent="0.2">
      <c r="A11" s="224" t="str">
        <f>MID(A109,3,4)</f>
        <v>1032</v>
      </c>
      <c r="B11" s="225" t="str">
        <f>MID(A109,14,4)</f>
        <v>2131</v>
      </c>
      <c r="C11" s="226" t="str">
        <f>MID(A109,21,60)</f>
        <v xml:space="preserve">Příjmy z pronájmu pozemků              </v>
      </c>
      <c r="D11" s="227">
        <f>SUM(H109)</f>
        <v>25</v>
      </c>
      <c r="E11" s="227">
        <f>SUM(I109)</f>
        <v>25</v>
      </c>
      <c r="F11" s="227">
        <f>SUM(F109)</f>
        <v>25</v>
      </c>
      <c r="G11" s="594">
        <f t="shared" si="0"/>
        <v>100</v>
      </c>
      <c r="H11" s="567"/>
      <c r="I11" s="567"/>
    </row>
    <row r="12" spans="1:9" s="595" customFormat="1" ht="17.100000000000001" customHeight="1" x14ac:dyDescent="0.2">
      <c r="A12" s="224" t="str">
        <f>MID(A116,3,4)</f>
        <v>6172</v>
      </c>
      <c r="B12" s="225" t="str">
        <f>MID(A116,14,4)</f>
        <v>2131</v>
      </c>
      <c r="C12" s="226" t="str">
        <f>MID(A116,21,60)</f>
        <v xml:space="preserve">Příjmy z pronájmu pozemků              </v>
      </c>
      <c r="D12" s="227">
        <f>SUM(H116)</f>
        <v>223</v>
      </c>
      <c r="E12" s="227">
        <f>SUM(I116)</f>
        <v>223</v>
      </c>
      <c r="F12" s="335">
        <f>SUM(F116)</f>
        <v>223.3</v>
      </c>
      <c r="G12" s="594">
        <f t="shared" si="0"/>
        <v>100.13452914798206</v>
      </c>
      <c r="H12" s="567"/>
      <c r="I12" s="567"/>
    </row>
    <row r="13" spans="1:9" s="158" customFormat="1" ht="31.5" customHeight="1" x14ac:dyDescent="0.2">
      <c r="A13" s="228" t="str">
        <f>MID(A124,3,4)</f>
        <v>6172</v>
      </c>
      <c r="B13" s="229" t="str">
        <f>MID(A124,14,4)</f>
        <v>2132</v>
      </c>
      <c r="C13" s="230" t="str">
        <f>MID(A124,21,60)</f>
        <v xml:space="preserve">Příjmy z pronájmu ostatních nemovitých věcí a jejich částí  </v>
      </c>
      <c r="D13" s="596">
        <f>SUM(H124)</f>
        <v>32868.1</v>
      </c>
      <c r="E13" s="596">
        <f>SUM(I124)</f>
        <v>33062</v>
      </c>
      <c r="F13" s="596">
        <f>SUM(F124)</f>
        <v>33165.1</v>
      </c>
      <c r="G13" s="597">
        <f t="shared" si="0"/>
        <v>100.90361170861716</v>
      </c>
      <c r="H13" s="567"/>
      <c r="I13" s="567"/>
    </row>
    <row r="14" spans="1:9" s="595" customFormat="1" ht="17.100000000000001" customHeight="1" x14ac:dyDescent="0.2">
      <c r="A14" s="224" t="str">
        <f>MID(A138,3,4)</f>
        <v>6172</v>
      </c>
      <c r="B14" s="225" t="str">
        <f>MID(A138,14,4)</f>
        <v>2133</v>
      </c>
      <c r="C14" s="226" t="str">
        <f>MID(A138,21,60)</f>
        <v xml:space="preserve">Příjmy z pronájmu movitých věcí           </v>
      </c>
      <c r="D14" s="335">
        <f>SUM(H138)</f>
        <v>142.19999999999999</v>
      </c>
      <c r="E14" s="335">
        <f>SUM(I138)</f>
        <v>142.19999999999999</v>
      </c>
      <c r="F14" s="335">
        <f>SUM(F138)</f>
        <v>142</v>
      </c>
      <c r="G14" s="594">
        <f t="shared" si="0"/>
        <v>99.859353023909989</v>
      </c>
      <c r="H14" s="568"/>
      <c r="I14" s="567"/>
    </row>
    <row r="15" spans="1:9" s="595" customFormat="1" ht="17.100000000000001" customHeight="1" x14ac:dyDescent="0.2">
      <c r="A15" s="224">
        <v>6172</v>
      </c>
      <c r="B15" s="225">
        <v>2211</v>
      </c>
      <c r="C15" s="226" t="s">
        <v>187</v>
      </c>
      <c r="D15" s="227">
        <f>SUM(H143)</f>
        <v>800</v>
      </c>
      <c r="E15" s="227">
        <f>SUM(I143)</f>
        <v>800</v>
      </c>
      <c r="F15" s="227">
        <f>SUM(F143)</f>
        <v>1000</v>
      </c>
      <c r="G15" s="594">
        <f t="shared" si="0"/>
        <v>125</v>
      </c>
      <c r="H15" s="567"/>
      <c r="I15" s="567"/>
    </row>
    <row r="16" spans="1:9" s="595" customFormat="1" ht="17.100000000000001" customHeight="1" x14ac:dyDescent="0.2">
      <c r="A16" s="224" t="str">
        <f>MID(A153,3,4)</f>
        <v>6172</v>
      </c>
      <c r="B16" s="225" t="str">
        <f>MID(A153,14,4)</f>
        <v>2212</v>
      </c>
      <c r="C16" s="226" t="s">
        <v>304</v>
      </c>
      <c r="D16" s="227">
        <f>SUM(H153)</f>
        <v>2120</v>
      </c>
      <c r="E16" s="227">
        <f>SUM(I153)</f>
        <v>2174</v>
      </c>
      <c r="F16" s="335">
        <f>SUM(F153)</f>
        <v>2210.2999999999997</v>
      </c>
      <c r="G16" s="594">
        <f>F16/D16*100</f>
        <v>104.25943396226414</v>
      </c>
      <c r="H16" s="567"/>
      <c r="I16" s="567"/>
    </row>
    <row r="17" spans="1:10" s="595" customFormat="1" ht="33" customHeight="1" x14ac:dyDescent="0.2">
      <c r="A17" s="224">
        <v>6172</v>
      </c>
      <c r="B17" s="225">
        <v>2222</v>
      </c>
      <c r="C17" s="230" t="s">
        <v>390</v>
      </c>
      <c r="D17" s="227">
        <v>1598</v>
      </c>
      <c r="E17" s="227">
        <v>1598</v>
      </c>
      <c r="F17" s="335"/>
      <c r="G17" s="594"/>
      <c r="H17" s="567"/>
      <c r="I17" s="567"/>
    </row>
    <row r="18" spans="1:10" s="595" customFormat="1" ht="26.25" customHeight="1" x14ac:dyDescent="0.2">
      <c r="A18" s="228">
        <v>6172</v>
      </c>
      <c r="B18" s="229">
        <v>2310</v>
      </c>
      <c r="C18" s="315" t="s">
        <v>385</v>
      </c>
      <c r="D18" s="598">
        <f>SUM(H171)</f>
        <v>5</v>
      </c>
      <c r="E18" s="598">
        <f>SUM(I171)</f>
        <v>5</v>
      </c>
      <c r="F18" s="598">
        <f>SUM(F171)</f>
        <v>5</v>
      </c>
      <c r="G18" s="597">
        <f t="shared" ref="G18" si="1">F18/D18*100</f>
        <v>100</v>
      </c>
      <c r="H18" s="567"/>
      <c r="I18" s="567"/>
    </row>
    <row r="19" spans="1:10" s="595" customFormat="1" ht="17.100000000000001" customHeight="1" x14ac:dyDescent="0.2">
      <c r="A19" s="224">
        <v>2221</v>
      </c>
      <c r="B19" s="225">
        <v>2324</v>
      </c>
      <c r="C19" s="226" t="s">
        <v>99</v>
      </c>
      <c r="D19" s="227">
        <f>SUM(H180)</f>
        <v>164292</v>
      </c>
      <c r="E19" s="227">
        <f>SUM(I180)</f>
        <v>164292</v>
      </c>
      <c r="F19" s="227">
        <f>F180</f>
        <v>180780</v>
      </c>
      <c r="G19" s="594">
        <f t="shared" ref="G19:G28" si="2">F19/D19*100</f>
        <v>110.03578993499379</v>
      </c>
      <c r="H19" s="567"/>
      <c r="I19" s="567"/>
    </row>
    <row r="20" spans="1:10" s="158" customFormat="1" ht="17.100000000000001" customHeight="1" x14ac:dyDescent="0.2">
      <c r="A20" s="224">
        <v>3635</v>
      </c>
      <c r="B20" s="225">
        <v>2324</v>
      </c>
      <c r="C20" s="226" t="s">
        <v>99</v>
      </c>
      <c r="D20" s="317"/>
      <c r="E20" s="317"/>
      <c r="F20" s="335">
        <f>SUM(F184)</f>
        <v>1597.2</v>
      </c>
      <c r="G20" s="318"/>
      <c r="H20" s="567"/>
      <c r="I20" s="567"/>
    </row>
    <row r="21" spans="1:10" s="595" customFormat="1" ht="17.100000000000001" customHeight="1" x14ac:dyDescent="0.2">
      <c r="A21" s="224">
        <v>6172</v>
      </c>
      <c r="B21" s="225">
        <v>2324</v>
      </c>
      <c r="C21" s="226" t="s">
        <v>99</v>
      </c>
      <c r="D21" s="227">
        <f>SUM(H190)</f>
        <v>680</v>
      </c>
      <c r="E21" s="227">
        <f>SUM(I190)</f>
        <v>1437</v>
      </c>
      <c r="F21" s="335">
        <f>SUM(F190)</f>
        <v>2040.2999999999997</v>
      </c>
      <c r="G21" s="594">
        <f t="shared" si="2"/>
        <v>300.04411764705878</v>
      </c>
      <c r="H21" s="567"/>
      <c r="I21" s="567"/>
    </row>
    <row r="22" spans="1:10" s="595" customFormat="1" ht="17.100000000000001" customHeight="1" x14ac:dyDescent="0.2">
      <c r="A22" s="224">
        <v>6172</v>
      </c>
      <c r="B22" s="225">
        <v>2329</v>
      </c>
      <c r="C22" s="226" t="s">
        <v>206</v>
      </c>
      <c r="D22" s="227">
        <f>SUM(H222)</f>
        <v>1</v>
      </c>
      <c r="E22" s="227">
        <f>SUM(I222)</f>
        <v>1</v>
      </c>
      <c r="F22" s="227">
        <f>F222</f>
        <v>1</v>
      </c>
      <c r="G22" s="594">
        <f t="shared" si="2"/>
        <v>100</v>
      </c>
      <c r="H22" s="567"/>
      <c r="I22" s="567"/>
    </row>
    <row r="23" spans="1:10" s="601" customFormat="1" ht="17.100000000000001" customHeight="1" x14ac:dyDescent="0.2">
      <c r="A23" s="224" t="str">
        <f>MID(A226,3,4)</f>
        <v>6172</v>
      </c>
      <c r="B23" s="225" t="str">
        <f>MID(A226,14,4)</f>
        <v>3111</v>
      </c>
      <c r="C23" s="226" t="str">
        <f>MID(A226,21,60)</f>
        <v xml:space="preserve">Příjmy z prodeje pozemků                </v>
      </c>
      <c r="D23" s="227">
        <f>SUM(H226)</f>
        <v>1150</v>
      </c>
      <c r="E23" s="227">
        <f>SUM(I226)</f>
        <v>1150</v>
      </c>
      <c r="F23" s="227">
        <f>SUM(F226)</f>
        <v>2500</v>
      </c>
      <c r="G23" s="594">
        <f t="shared" si="2"/>
        <v>217.39130434782606</v>
      </c>
      <c r="H23" s="569"/>
      <c r="I23" s="569"/>
    </row>
    <row r="24" spans="1:10" s="601" customFormat="1" ht="27.75" customHeight="1" x14ac:dyDescent="0.2">
      <c r="A24" s="228" t="str">
        <f>MID(A232,3,4)</f>
        <v>6172</v>
      </c>
      <c r="B24" s="229" t="str">
        <f>MID(A232,14,4)</f>
        <v>3112</v>
      </c>
      <c r="C24" s="315" t="str">
        <f>MID(A232,21,60)</f>
        <v xml:space="preserve">Příjmy z prodeje ostatních nemovitých věcí a jejich částí </v>
      </c>
      <c r="D24" s="598">
        <f>SUM(H232)</f>
        <v>7200</v>
      </c>
      <c r="E24" s="598">
        <f>SUM(I232)</f>
        <v>7200</v>
      </c>
      <c r="F24" s="598">
        <f>SUM(F232)</f>
        <v>6500</v>
      </c>
      <c r="G24" s="597">
        <f t="shared" si="2"/>
        <v>90.277777777777786</v>
      </c>
      <c r="H24" s="569"/>
      <c r="I24" s="569"/>
    </row>
    <row r="25" spans="1:10" s="602" customFormat="1" ht="27.75" customHeight="1" x14ac:dyDescent="0.2">
      <c r="A25" s="228">
        <v>6172</v>
      </c>
      <c r="B25" s="229">
        <v>3113</v>
      </c>
      <c r="C25" s="315" t="s">
        <v>386</v>
      </c>
      <c r="D25" s="598">
        <f>SUM(H238)</f>
        <v>5</v>
      </c>
      <c r="E25" s="598">
        <f>SUM(I238)</f>
        <v>5</v>
      </c>
      <c r="F25" s="598">
        <f>SUM(F238)</f>
        <v>5</v>
      </c>
      <c r="G25" s="597">
        <f t="shared" si="2"/>
        <v>100</v>
      </c>
      <c r="H25" s="570"/>
      <c r="I25" s="570"/>
    </row>
    <row r="26" spans="1:10" s="601" customFormat="1" ht="17.100000000000001" customHeight="1" x14ac:dyDescent="0.2">
      <c r="A26" s="224" t="str">
        <f>MID(A242,3,4)</f>
        <v>6310</v>
      </c>
      <c r="B26" s="225" t="str">
        <f>MID(A242,14,4)</f>
        <v>2141</v>
      </c>
      <c r="C26" s="226" t="str">
        <f>MID(A242,21,60)</f>
        <v xml:space="preserve">Příjmy z úroků (část)                                       </v>
      </c>
      <c r="D26" s="335">
        <f>SUM(H242)</f>
        <v>500.3</v>
      </c>
      <c r="E26" s="335">
        <f>SUM(I242)</f>
        <v>500</v>
      </c>
      <c r="F26" s="335">
        <f>F242</f>
        <v>1000.6</v>
      </c>
      <c r="G26" s="594">
        <f t="shared" si="2"/>
        <v>200</v>
      </c>
      <c r="H26" s="569"/>
      <c r="I26" s="569"/>
    </row>
    <row r="27" spans="1:10" s="601" customFormat="1" ht="31.5" customHeight="1" x14ac:dyDescent="0.2">
      <c r="A27" s="605"/>
      <c r="B27" s="229">
        <v>4216</v>
      </c>
      <c r="C27" s="230" t="s">
        <v>397</v>
      </c>
      <c r="D27" s="598">
        <f>SUM(H250)</f>
        <v>212215</v>
      </c>
      <c r="E27" s="598">
        <f>SUM(I250)</f>
        <v>307579</v>
      </c>
      <c r="F27" s="598">
        <f>F250</f>
        <v>54875</v>
      </c>
      <c r="G27" s="597">
        <f t="shared" si="2"/>
        <v>25.858209834366093</v>
      </c>
      <c r="H27" s="569"/>
      <c r="I27" s="569"/>
    </row>
    <row r="28" spans="1:10" s="601" customFormat="1" ht="17.25" customHeight="1" thickBot="1" x14ac:dyDescent="0.25">
      <c r="A28" s="605"/>
      <c r="B28" s="225">
        <v>4221</v>
      </c>
      <c r="C28" s="230" t="s">
        <v>375</v>
      </c>
      <c r="D28" s="227">
        <v>26142</v>
      </c>
      <c r="E28" s="227">
        <v>29444</v>
      </c>
      <c r="F28" s="227">
        <f>SUM(F246)</f>
        <v>1575</v>
      </c>
      <c r="G28" s="594">
        <f t="shared" si="2"/>
        <v>6.0247876979573105</v>
      </c>
      <c r="H28" s="569"/>
      <c r="I28" s="569"/>
    </row>
    <row r="29" spans="1:10" s="609" customFormat="1" ht="25.5" customHeight="1" thickTop="1" thickBot="1" x14ac:dyDescent="0.3">
      <c r="A29" s="683" t="s">
        <v>8</v>
      </c>
      <c r="B29" s="684"/>
      <c r="C29" s="684"/>
      <c r="D29" s="606">
        <f>SUM(D7:D28)</f>
        <v>736534.6</v>
      </c>
      <c r="E29" s="606">
        <f>SUM(E7:E28)</f>
        <v>836806.2</v>
      </c>
      <c r="F29" s="606">
        <f>SUM(F7:F28)</f>
        <v>539316.79999999993</v>
      </c>
      <c r="G29" s="607">
        <f>F29/D29*100</f>
        <v>73.223552566301692</v>
      </c>
      <c r="H29" s="571"/>
      <c r="I29" s="571"/>
      <c r="J29" s="608"/>
    </row>
    <row r="30" spans="1:10" s="161" customFormat="1" ht="15" thickTop="1" x14ac:dyDescent="0.2">
      <c r="A30" s="160"/>
      <c r="B30" s="160"/>
      <c r="D30" s="162"/>
      <c r="E30" s="162"/>
      <c r="F30" s="162"/>
      <c r="G30" s="163"/>
      <c r="H30" s="501"/>
      <c r="I30" s="501"/>
    </row>
    <row r="31" spans="1:10" s="161" customFormat="1" ht="15" x14ac:dyDescent="0.25">
      <c r="A31" s="328" t="s">
        <v>132</v>
      </c>
      <c r="B31" s="160"/>
      <c r="D31" s="162"/>
      <c r="E31" s="162"/>
      <c r="F31" s="162"/>
      <c r="G31" s="163"/>
      <c r="H31" s="501"/>
      <c r="I31" s="501"/>
    </row>
    <row r="32" spans="1:10" s="164" customFormat="1" ht="16.5" hidden="1" thickBot="1" x14ac:dyDescent="0.3">
      <c r="A32" s="685" t="s">
        <v>301</v>
      </c>
      <c r="B32" s="685"/>
      <c r="C32" s="685"/>
      <c r="D32" s="685"/>
      <c r="E32" s="685"/>
      <c r="F32" s="686">
        <f>SUM(F43,F33,F37)</f>
        <v>0</v>
      </c>
      <c r="G32" s="686"/>
      <c r="H32" s="389"/>
      <c r="I32" s="389"/>
    </row>
    <row r="33" spans="1:13" s="165" customFormat="1" ht="16.5" hidden="1" thickTop="1" x14ac:dyDescent="0.25">
      <c r="A33" s="687" t="s">
        <v>20</v>
      </c>
      <c r="B33" s="688"/>
      <c r="C33" s="688"/>
      <c r="D33" s="688"/>
      <c r="E33" s="688"/>
      <c r="F33" s="689">
        <v>0</v>
      </c>
      <c r="G33" s="689"/>
      <c r="H33" s="501"/>
      <c r="I33" s="501"/>
      <c r="J33" s="166"/>
      <c r="K33" s="166"/>
    </row>
    <row r="34" spans="1:13" s="155" customFormat="1" hidden="1" x14ac:dyDescent="0.2">
      <c r="A34" s="690" t="s">
        <v>205</v>
      </c>
      <c r="B34" s="690"/>
      <c r="C34" s="690"/>
      <c r="D34" s="690"/>
      <c r="E34" s="690"/>
      <c r="F34" s="690"/>
      <c r="G34" s="690"/>
      <c r="H34" s="572"/>
      <c r="I34" s="572"/>
    </row>
    <row r="35" spans="1:13" s="155" customFormat="1" hidden="1" x14ac:dyDescent="0.2">
      <c r="A35" s="690"/>
      <c r="B35" s="690"/>
      <c r="C35" s="690"/>
      <c r="D35" s="690"/>
      <c r="E35" s="690"/>
      <c r="F35" s="690"/>
      <c r="G35" s="690"/>
      <c r="H35" s="572"/>
      <c r="I35" s="572"/>
    </row>
    <row r="36" spans="1:13" s="155" customFormat="1" ht="17.25" hidden="1" customHeight="1" x14ac:dyDescent="0.2">
      <c r="A36" s="690"/>
      <c r="B36" s="690"/>
      <c r="C36" s="690"/>
      <c r="D36" s="690"/>
      <c r="E36" s="690"/>
      <c r="F36" s="690"/>
      <c r="G36" s="690"/>
      <c r="H36" s="572"/>
      <c r="I36" s="572"/>
    </row>
    <row r="37" spans="1:13" s="161" customFormat="1" ht="15" hidden="1" x14ac:dyDescent="0.25">
      <c r="A37" s="361"/>
      <c r="B37" s="160"/>
      <c r="D37" s="162"/>
      <c r="E37" s="162"/>
      <c r="F37" s="162"/>
      <c r="G37" s="163"/>
      <c r="H37" s="501"/>
      <c r="I37" s="501"/>
    </row>
    <row r="38" spans="1:13" s="161" customFormat="1" ht="15" x14ac:dyDescent="0.25">
      <c r="A38" s="361"/>
      <c r="B38" s="160"/>
      <c r="D38" s="162"/>
      <c r="E38" s="162"/>
      <c r="F38" s="162"/>
      <c r="G38" s="163"/>
      <c r="H38" s="501"/>
      <c r="I38" s="501"/>
    </row>
    <row r="39" spans="1:13" s="165" customFormat="1" ht="16.5" thickBot="1" x14ac:dyDescent="0.3">
      <c r="A39" s="657" t="s">
        <v>10</v>
      </c>
      <c r="B39" s="657"/>
      <c r="C39" s="657"/>
      <c r="D39" s="657"/>
      <c r="E39" s="657"/>
      <c r="F39" s="658">
        <f>SUM(F40,F44,F67,F70,F76)</f>
        <v>1165</v>
      </c>
      <c r="G39" s="658"/>
      <c r="H39" s="573">
        <f>SUM(H40,H44,H67,H70,H76)</f>
        <v>1185</v>
      </c>
      <c r="I39" s="573">
        <f>SUM(I40,I44,I67,I70,I76)</f>
        <v>1185</v>
      </c>
    </row>
    <row r="40" spans="1:13" s="161" customFormat="1" ht="15.75" customHeight="1" thickTop="1" x14ac:dyDescent="0.25">
      <c r="A40" s="668" t="s">
        <v>196</v>
      </c>
      <c r="B40" s="668"/>
      <c r="C40" s="668"/>
      <c r="D40" s="668"/>
      <c r="E40" s="668"/>
      <c r="F40" s="659">
        <v>115</v>
      </c>
      <c r="G40" s="659"/>
      <c r="H40" s="501">
        <v>140</v>
      </c>
      <c r="I40" s="501">
        <v>140</v>
      </c>
      <c r="J40" s="167"/>
      <c r="K40" s="167"/>
    </row>
    <row r="41" spans="1:13" s="161" customFormat="1" ht="15" x14ac:dyDescent="0.25">
      <c r="A41" s="666" t="s">
        <v>383</v>
      </c>
      <c r="B41" s="666"/>
      <c r="C41" s="666"/>
      <c r="D41" s="666"/>
      <c r="E41" s="666"/>
      <c r="F41" s="666"/>
      <c r="G41" s="666"/>
      <c r="H41" s="501"/>
      <c r="I41" s="501"/>
      <c r="J41" s="168"/>
      <c r="K41" s="168"/>
    </row>
    <row r="42" spans="1:13" s="161" customFormat="1" ht="14.25" x14ac:dyDescent="0.2">
      <c r="A42" s="693"/>
      <c r="B42" s="693"/>
      <c r="C42" s="693"/>
      <c r="D42" s="693"/>
      <c r="E42" s="693"/>
      <c r="F42" s="693"/>
      <c r="G42" s="693"/>
      <c r="H42" s="501"/>
      <c r="I42" s="501"/>
      <c r="J42" s="167"/>
      <c r="K42" s="167"/>
    </row>
    <row r="43" spans="1:13" s="161" customFormat="1" ht="13.5" customHeight="1" x14ac:dyDescent="0.2">
      <c r="A43" s="169"/>
      <c r="B43" s="170"/>
      <c r="C43" s="170"/>
      <c r="D43" s="170"/>
      <c r="E43" s="170"/>
      <c r="F43" s="170"/>
      <c r="G43" s="170"/>
      <c r="H43" s="501"/>
      <c r="I43" s="501"/>
    </row>
    <row r="44" spans="1:13" s="171" customFormat="1" ht="15" x14ac:dyDescent="0.25">
      <c r="A44" s="652" t="s">
        <v>189</v>
      </c>
      <c r="B44" s="653"/>
      <c r="C44" s="653"/>
      <c r="D44" s="653"/>
      <c r="E44" s="653"/>
      <c r="F44" s="659">
        <v>500</v>
      </c>
      <c r="G44" s="659"/>
      <c r="H44" s="501">
        <v>500</v>
      </c>
      <c r="I44" s="501">
        <v>500</v>
      </c>
      <c r="J44" s="172"/>
      <c r="K44" s="172"/>
    </row>
    <row r="45" spans="1:13" s="171" customFormat="1" ht="14.25" x14ac:dyDescent="0.2">
      <c r="A45" s="674" t="s">
        <v>14</v>
      </c>
      <c r="B45" s="674"/>
      <c r="C45" s="674"/>
      <c r="D45" s="674"/>
      <c r="E45" s="674"/>
      <c r="F45" s="674"/>
      <c r="G45" s="674"/>
      <c r="H45" s="501"/>
      <c r="I45" s="501"/>
      <c r="J45" s="362"/>
      <c r="K45" s="362"/>
    </row>
    <row r="46" spans="1:13" s="171" customFormat="1" ht="14.25" x14ac:dyDescent="0.2">
      <c r="A46" s="673"/>
      <c r="B46" s="673"/>
      <c r="C46" s="673"/>
      <c r="D46" s="673"/>
      <c r="E46" s="673"/>
      <c r="F46" s="673"/>
      <c r="G46" s="673"/>
      <c r="H46" s="569"/>
      <c r="I46" s="569"/>
      <c r="J46" s="697"/>
      <c r="K46" s="697"/>
      <c r="L46" s="697"/>
      <c r="M46" s="697"/>
    </row>
    <row r="47" spans="1:13" s="171" customFormat="1" ht="14.25" x14ac:dyDescent="0.2">
      <c r="A47" s="691" t="s">
        <v>302</v>
      </c>
      <c r="B47" s="691"/>
      <c r="C47" s="691"/>
      <c r="D47" s="359"/>
      <c r="E47" s="359"/>
      <c r="F47" s="359"/>
      <c r="G47" s="359"/>
      <c r="H47" s="574"/>
      <c r="I47" s="574"/>
      <c r="J47" s="363"/>
      <c r="K47" s="364"/>
      <c r="L47" s="364"/>
      <c r="M47" s="364"/>
    </row>
    <row r="48" spans="1:13" s="171" customFormat="1" ht="15" x14ac:dyDescent="0.25">
      <c r="A48" s="691" t="s">
        <v>15</v>
      </c>
      <c r="B48" s="691"/>
      <c r="C48" s="691"/>
      <c r="D48" s="357"/>
      <c r="E48" s="357"/>
      <c r="F48" s="357"/>
      <c r="G48" s="357"/>
      <c r="H48" s="574"/>
      <c r="I48" s="574"/>
      <c r="J48" s="231"/>
      <c r="K48" s="172"/>
    </row>
    <row r="49" spans="1:11" s="171" customFormat="1" ht="15" x14ac:dyDescent="0.25">
      <c r="A49" s="691" t="s">
        <v>303</v>
      </c>
      <c r="B49" s="691"/>
      <c r="C49" s="691"/>
      <c r="D49" s="357"/>
      <c r="E49" s="357"/>
      <c r="F49" s="357"/>
      <c r="G49" s="357"/>
      <c r="H49" s="574"/>
      <c r="I49" s="574"/>
      <c r="J49" s="231"/>
      <c r="K49" s="172"/>
    </row>
    <row r="50" spans="1:11" s="171" customFormat="1" ht="15" x14ac:dyDescent="0.25">
      <c r="A50" s="691" t="s">
        <v>359</v>
      </c>
      <c r="B50" s="691"/>
      <c r="C50" s="691"/>
      <c r="D50" s="692"/>
      <c r="E50" s="692"/>
      <c r="F50" s="692"/>
      <c r="G50" s="692"/>
      <c r="H50" s="574"/>
      <c r="I50" s="574"/>
      <c r="J50" s="231"/>
      <c r="K50" s="172"/>
    </row>
    <row r="51" spans="1:11" s="171" customFormat="1" ht="14.25" customHeight="1" x14ac:dyDescent="0.2">
      <c r="A51" s="694" t="s">
        <v>85</v>
      </c>
      <c r="B51" s="694"/>
      <c r="C51" s="694"/>
      <c r="D51" s="692"/>
      <c r="E51" s="358"/>
      <c r="F51" s="357"/>
      <c r="G51" s="357"/>
      <c r="H51" s="574"/>
      <c r="I51" s="574"/>
      <c r="J51" s="366"/>
      <c r="K51" s="367"/>
    </row>
    <row r="52" spans="1:11" s="171" customFormat="1" ht="14.25" customHeight="1" x14ac:dyDescent="0.2">
      <c r="A52" s="695" t="s">
        <v>201</v>
      </c>
      <c r="B52" s="695"/>
      <c r="C52" s="695"/>
      <c r="D52" s="695"/>
      <c r="E52" s="695"/>
      <c r="F52" s="695"/>
      <c r="G52" s="695"/>
      <c r="H52" s="574"/>
      <c r="I52" s="574"/>
      <c r="J52" s="366"/>
      <c r="K52" s="367"/>
    </row>
    <row r="53" spans="1:11" s="171" customFormat="1" ht="14.25" x14ac:dyDescent="0.2">
      <c r="A53" s="694" t="s">
        <v>86</v>
      </c>
      <c r="B53" s="694"/>
      <c r="C53" s="694"/>
      <c r="D53" s="703"/>
      <c r="E53" s="703"/>
      <c r="F53" s="692"/>
      <c r="G53" s="357"/>
      <c r="H53" s="574"/>
      <c r="I53" s="574"/>
      <c r="J53" s="232"/>
    </row>
    <row r="54" spans="1:11" s="171" customFormat="1" ht="71.25" hidden="1" customHeight="1" x14ac:dyDescent="0.2">
      <c r="A54" s="670" t="s">
        <v>202</v>
      </c>
      <c r="B54" s="670"/>
      <c r="C54" s="670"/>
      <c r="D54" s="670"/>
      <c r="E54" s="670"/>
      <c r="F54" s="670"/>
      <c r="G54" s="670"/>
      <c r="H54" s="574"/>
      <c r="I54" s="574"/>
      <c r="J54" s="232"/>
    </row>
    <row r="55" spans="1:11" s="171" customFormat="1" ht="15.75" hidden="1" customHeight="1" x14ac:dyDescent="0.25">
      <c r="A55" s="696" t="s">
        <v>203</v>
      </c>
      <c r="B55" s="696"/>
      <c r="C55" s="696"/>
      <c r="D55" s="696"/>
      <c r="E55" s="696"/>
      <c r="F55" s="696"/>
      <c r="G55" s="696"/>
      <c r="H55" s="574"/>
      <c r="I55" s="574"/>
      <c r="J55" s="231"/>
      <c r="K55" s="172"/>
    </row>
    <row r="56" spans="1:11" s="171" customFormat="1" ht="15.75" hidden="1" customHeight="1" x14ac:dyDescent="0.25">
      <c r="A56" s="696"/>
      <c r="B56" s="696"/>
      <c r="C56" s="696"/>
      <c r="D56" s="696"/>
      <c r="E56" s="696"/>
      <c r="F56" s="696"/>
      <c r="G56" s="696"/>
      <c r="H56" s="574"/>
      <c r="I56" s="574"/>
      <c r="J56" s="231"/>
      <c r="K56" s="172"/>
    </row>
    <row r="57" spans="1:11" s="171" customFormat="1" ht="15.75" hidden="1" customHeight="1" x14ac:dyDescent="0.25">
      <c r="A57" s="696"/>
      <c r="B57" s="696"/>
      <c r="C57" s="696"/>
      <c r="D57" s="696"/>
      <c r="E57" s="696"/>
      <c r="F57" s="696"/>
      <c r="G57" s="696"/>
      <c r="H57" s="574"/>
      <c r="I57" s="574"/>
      <c r="J57" s="231"/>
      <c r="K57" s="172"/>
    </row>
    <row r="58" spans="1:11" s="171" customFormat="1" ht="15.75" hidden="1" customHeight="1" x14ac:dyDescent="0.25">
      <c r="A58" s="696"/>
      <c r="B58" s="696"/>
      <c r="C58" s="696"/>
      <c r="D58" s="696"/>
      <c r="E58" s="696"/>
      <c r="F58" s="696"/>
      <c r="G58" s="696"/>
      <c r="H58" s="574"/>
      <c r="I58" s="574"/>
      <c r="J58" s="231"/>
      <c r="K58" s="172"/>
    </row>
    <row r="59" spans="1:11" s="171" customFormat="1" ht="15.75" hidden="1" customHeight="1" x14ac:dyDescent="0.25">
      <c r="A59" s="696"/>
      <c r="B59" s="696"/>
      <c r="C59" s="696"/>
      <c r="D59" s="696"/>
      <c r="E59" s="696"/>
      <c r="F59" s="696"/>
      <c r="G59" s="696"/>
      <c r="H59" s="574"/>
      <c r="I59" s="574"/>
      <c r="J59" s="231"/>
      <c r="K59" s="172"/>
    </row>
    <row r="60" spans="1:11" s="171" customFormat="1" ht="15.75" hidden="1" customHeight="1" x14ac:dyDescent="0.25">
      <c r="A60" s="696"/>
      <c r="B60" s="696"/>
      <c r="C60" s="696"/>
      <c r="D60" s="696"/>
      <c r="E60" s="696"/>
      <c r="F60" s="696"/>
      <c r="G60" s="696"/>
      <c r="H60" s="574"/>
      <c r="I60" s="574"/>
      <c r="J60" s="231"/>
      <c r="K60" s="172"/>
    </row>
    <row r="61" spans="1:11" s="171" customFormat="1" ht="15.75" hidden="1" customHeight="1" x14ac:dyDescent="0.25">
      <c r="A61" s="696"/>
      <c r="B61" s="696"/>
      <c r="C61" s="696"/>
      <c r="D61" s="696"/>
      <c r="E61" s="696"/>
      <c r="F61" s="696"/>
      <c r="G61" s="696"/>
      <c r="H61" s="574"/>
      <c r="I61" s="574"/>
      <c r="J61" s="231"/>
      <c r="K61" s="172"/>
    </row>
    <row r="62" spans="1:11" s="171" customFormat="1" ht="15.75" hidden="1" customHeight="1" x14ac:dyDescent="0.25">
      <c r="A62" s="696"/>
      <c r="B62" s="696"/>
      <c r="C62" s="696"/>
      <c r="D62" s="696"/>
      <c r="E62" s="696"/>
      <c r="F62" s="696"/>
      <c r="G62" s="696"/>
      <c r="H62" s="574"/>
      <c r="I62" s="574"/>
      <c r="J62" s="231"/>
      <c r="K62" s="172"/>
    </row>
    <row r="63" spans="1:11" s="171" customFormat="1" ht="15.75" hidden="1" customHeight="1" x14ac:dyDescent="0.25">
      <c r="A63" s="696"/>
      <c r="B63" s="696"/>
      <c r="C63" s="696"/>
      <c r="D63" s="696"/>
      <c r="E63" s="696"/>
      <c r="F63" s="696"/>
      <c r="G63" s="696"/>
      <c r="H63" s="574"/>
      <c r="I63" s="574"/>
      <c r="J63" s="231"/>
      <c r="K63" s="172"/>
    </row>
    <row r="64" spans="1:11" s="171" customFormat="1" ht="15.75" hidden="1" customHeight="1" x14ac:dyDescent="0.25">
      <c r="A64" s="696"/>
      <c r="B64" s="696"/>
      <c r="C64" s="696"/>
      <c r="D64" s="696"/>
      <c r="E64" s="696"/>
      <c r="F64" s="696"/>
      <c r="G64" s="696"/>
      <c r="H64" s="574"/>
      <c r="I64" s="574"/>
      <c r="J64" s="231"/>
      <c r="K64" s="172"/>
    </row>
    <row r="65" spans="1:13" s="171" customFormat="1" ht="15.75" hidden="1" customHeight="1" x14ac:dyDescent="0.25">
      <c r="A65" s="696"/>
      <c r="B65" s="696"/>
      <c r="C65" s="696"/>
      <c r="D65" s="696"/>
      <c r="E65" s="696"/>
      <c r="F65" s="696"/>
      <c r="G65" s="696"/>
      <c r="H65" s="574"/>
      <c r="I65" s="574"/>
      <c r="J65" s="231"/>
      <c r="K65" s="172"/>
    </row>
    <row r="66" spans="1:13" s="171" customFormat="1" ht="15.75" customHeight="1" x14ac:dyDescent="0.25">
      <c r="A66" s="169"/>
      <c r="B66" s="170"/>
      <c r="C66" s="170"/>
      <c r="D66" s="170"/>
      <c r="E66" s="170"/>
      <c r="F66" s="170"/>
      <c r="G66" s="170"/>
      <c r="H66" s="574"/>
      <c r="I66" s="574"/>
      <c r="J66" s="231"/>
      <c r="K66" s="172"/>
    </row>
    <row r="67" spans="1:13" s="171" customFormat="1" ht="15" x14ac:dyDescent="0.25">
      <c r="A67" s="652" t="s">
        <v>308</v>
      </c>
      <c r="B67" s="653"/>
      <c r="C67" s="653"/>
      <c r="D67" s="653"/>
      <c r="E67" s="653"/>
      <c r="F67" s="659">
        <v>30</v>
      </c>
      <c r="G67" s="659"/>
      <c r="H67" s="574">
        <v>40</v>
      </c>
      <c r="I67" s="574">
        <v>40</v>
      </c>
      <c r="J67" s="366"/>
      <c r="M67" s="368"/>
    </row>
    <row r="68" spans="1:13" s="171" customFormat="1" ht="14.25" x14ac:dyDescent="0.2">
      <c r="A68" s="666" t="s">
        <v>306</v>
      </c>
      <c r="B68" s="666"/>
      <c r="C68" s="666"/>
      <c r="D68" s="666"/>
      <c r="E68" s="666"/>
      <c r="F68" s="666"/>
      <c r="G68" s="666"/>
      <c r="H68" s="574"/>
      <c r="I68" s="574"/>
      <c r="J68" s="232"/>
    </row>
    <row r="69" spans="1:13" s="171" customFormat="1" ht="15.75" customHeight="1" x14ac:dyDescent="0.2">
      <c r="A69" s="169"/>
      <c r="B69" s="170"/>
      <c r="C69" s="170"/>
      <c r="D69" s="170"/>
      <c r="E69" s="170"/>
      <c r="F69" s="170"/>
      <c r="G69" s="170"/>
      <c r="H69" s="574"/>
      <c r="I69" s="574"/>
      <c r="J69" s="232"/>
    </row>
    <row r="70" spans="1:13" s="161" customFormat="1" ht="15" x14ac:dyDescent="0.25">
      <c r="A70" s="652" t="s">
        <v>190</v>
      </c>
      <c r="B70" s="653"/>
      <c r="C70" s="653"/>
      <c r="D70" s="653"/>
      <c r="E70" s="653"/>
      <c r="F70" s="659">
        <v>400</v>
      </c>
      <c r="G70" s="659"/>
      <c r="H70" s="574">
        <v>400</v>
      </c>
      <c r="I70" s="574">
        <v>400</v>
      </c>
      <c r="J70" s="232"/>
    </row>
    <row r="71" spans="1:13" s="161" customFormat="1" ht="14.25" hidden="1" customHeight="1" x14ac:dyDescent="0.2">
      <c r="A71" s="666" t="s">
        <v>407</v>
      </c>
      <c r="B71" s="713"/>
      <c r="C71" s="713"/>
      <c r="D71" s="713"/>
      <c r="E71" s="713"/>
      <c r="F71" s="713"/>
      <c r="G71" s="713"/>
      <c r="H71" s="574"/>
      <c r="I71" s="574"/>
      <c r="J71" s="232"/>
    </row>
    <row r="72" spans="1:13" s="161" customFormat="1" ht="14.25" x14ac:dyDescent="0.2">
      <c r="A72" s="713"/>
      <c r="B72" s="713"/>
      <c r="C72" s="713"/>
      <c r="D72" s="713"/>
      <c r="E72" s="713"/>
      <c r="F72" s="713"/>
      <c r="G72" s="713"/>
      <c r="H72" s="574"/>
      <c r="I72" s="574"/>
      <c r="J72" s="232"/>
    </row>
    <row r="73" spans="1:13" s="161" customFormat="1" ht="14.25" x14ac:dyDescent="0.2">
      <c r="A73" s="713"/>
      <c r="B73" s="713"/>
      <c r="C73" s="713"/>
      <c r="D73" s="713"/>
      <c r="E73" s="713"/>
      <c r="F73" s="713"/>
      <c r="G73" s="713"/>
      <c r="H73" s="574"/>
      <c r="I73" s="574"/>
      <c r="J73" s="232"/>
    </row>
    <row r="74" spans="1:13" s="161" customFormat="1" ht="28.5" customHeight="1" x14ac:dyDescent="0.2">
      <c r="A74" s="713"/>
      <c r="B74" s="713"/>
      <c r="C74" s="713"/>
      <c r="D74" s="713"/>
      <c r="E74" s="713"/>
      <c r="F74" s="713"/>
      <c r="G74" s="713"/>
      <c r="H74" s="574"/>
      <c r="I74" s="574"/>
      <c r="J74" s="232"/>
    </row>
    <row r="75" spans="1:13" s="161" customFormat="1" ht="15" x14ac:dyDescent="0.25">
      <c r="A75" s="353"/>
      <c r="B75" s="353"/>
      <c r="C75" s="353"/>
      <c r="D75" s="353"/>
      <c r="E75" s="353"/>
      <c r="F75" s="353"/>
      <c r="G75" s="353"/>
      <c r="H75" s="501"/>
      <c r="I75" s="501"/>
    </row>
    <row r="76" spans="1:13" s="161" customFormat="1" ht="15" x14ac:dyDescent="0.25">
      <c r="A76" s="652" t="s">
        <v>191</v>
      </c>
      <c r="B76" s="653"/>
      <c r="C76" s="653"/>
      <c r="D76" s="653"/>
      <c r="E76" s="653"/>
      <c r="F76" s="659">
        <v>120</v>
      </c>
      <c r="G76" s="659"/>
      <c r="H76" s="501">
        <v>105</v>
      </c>
      <c r="I76" s="501">
        <v>105</v>
      </c>
    </row>
    <row r="77" spans="1:13" s="161" customFormat="1" ht="17.25" customHeight="1" x14ac:dyDescent="0.2">
      <c r="A77" s="666" t="s">
        <v>178</v>
      </c>
      <c r="B77" s="702"/>
      <c r="C77" s="702"/>
      <c r="D77" s="702"/>
      <c r="E77" s="702"/>
      <c r="F77" s="702"/>
      <c r="G77" s="702"/>
      <c r="H77" s="501"/>
      <c r="I77" s="501"/>
    </row>
    <row r="78" spans="1:13" s="161" customFormat="1" ht="14.25" x14ac:dyDescent="0.2">
      <c r="A78" s="173"/>
      <c r="B78" s="174"/>
      <c r="C78" s="174"/>
      <c r="D78" s="174"/>
      <c r="E78" s="174"/>
      <c r="F78" s="174"/>
      <c r="G78" s="174"/>
      <c r="H78" s="501"/>
      <c r="I78" s="501"/>
    </row>
    <row r="79" spans="1:13" s="164" customFormat="1" ht="16.5" thickBot="1" x14ac:dyDescent="0.3">
      <c r="A79" s="657" t="s">
        <v>365</v>
      </c>
      <c r="B79" s="657"/>
      <c r="C79" s="657"/>
      <c r="D79" s="657"/>
      <c r="E79" s="657"/>
      <c r="F79" s="658">
        <f>SUM(F80)</f>
        <v>1540</v>
      </c>
      <c r="G79" s="658"/>
      <c r="H79" s="389">
        <v>1420</v>
      </c>
      <c r="I79" s="389">
        <v>1541</v>
      </c>
    </row>
    <row r="80" spans="1:13" s="370" customFormat="1" ht="18" customHeight="1" thickTop="1" x14ac:dyDescent="0.25">
      <c r="A80" s="384" t="s">
        <v>321</v>
      </c>
      <c r="B80" s="386"/>
      <c r="C80" s="385"/>
      <c r="D80" s="385"/>
      <c r="E80" s="385"/>
      <c r="F80" s="659">
        <v>1540</v>
      </c>
      <c r="G80" s="659"/>
      <c r="H80" s="575"/>
      <c r="I80" s="575"/>
      <c r="J80" s="369"/>
      <c r="K80" s="369"/>
    </row>
    <row r="81" spans="1:11" s="371" customFormat="1" ht="30" customHeight="1" x14ac:dyDescent="0.2">
      <c r="A81" s="677" t="s">
        <v>426</v>
      </c>
      <c r="B81" s="677"/>
      <c r="C81" s="677"/>
      <c r="D81" s="677"/>
      <c r="E81" s="677"/>
      <c r="F81" s="677"/>
      <c r="G81" s="677"/>
      <c r="H81" s="568"/>
      <c r="I81" s="568"/>
    </row>
    <row r="82" spans="1:11" s="371" customFormat="1" ht="22.5" customHeight="1" x14ac:dyDescent="0.2">
      <c r="A82" s="677"/>
      <c r="B82" s="677"/>
      <c r="C82" s="677"/>
      <c r="D82" s="677"/>
      <c r="E82" s="677"/>
      <c r="F82" s="677"/>
      <c r="G82" s="677"/>
      <c r="H82" s="568"/>
      <c r="I82" s="568"/>
    </row>
    <row r="83" spans="1:11" s="161" customFormat="1" ht="45.75" customHeight="1" x14ac:dyDescent="0.2">
      <c r="A83" s="677"/>
      <c r="B83" s="677"/>
      <c r="C83" s="677"/>
      <c r="D83" s="677"/>
      <c r="E83" s="677"/>
      <c r="F83" s="677"/>
      <c r="G83" s="677"/>
      <c r="H83" s="501"/>
      <c r="I83" s="501"/>
    </row>
    <row r="84" spans="1:11" s="161" customFormat="1" ht="14.25" x14ac:dyDescent="0.2">
      <c r="A84" s="173"/>
      <c r="B84" s="174"/>
      <c r="C84" s="174"/>
      <c r="D84" s="174"/>
      <c r="E84" s="174"/>
      <c r="F84" s="174"/>
      <c r="G84" s="174"/>
      <c r="H84" s="501"/>
      <c r="I84" s="501"/>
    </row>
    <row r="85" spans="1:11" s="164" customFormat="1" ht="16.5" thickBot="1" x14ac:dyDescent="0.3">
      <c r="A85" s="657" t="s">
        <v>198</v>
      </c>
      <c r="B85" s="657"/>
      <c r="C85" s="657"/>
      <c r="D85" s="657"/>
      <c r="E85" s="657"/>
      <c r="F85" s="658">
        <f>SUM(F86)</f>
        <v>160</v>
      </c>
      <c r="G85" s="658"/>
      <c r="H85" s="389">
        <v>160</v>
      </c>
      <c r="I85" s="389">
        <v>160</v>
      </c>
      <c r="J85" s="372"/>
    </row>
    <row r="86" spans="1:11" s="161" customFormat="1" ht="15.75" customHeight="1" thickTop="1" x14ac:dyDescent="0.25">
      <c r="A86" s="668" t="s">
        <v>197</v>
      </c>
      <c r="B86" s="668"/>
      <c r="C86" s="668"/>
      <c r="D86" s="668"/>
      <c r="E86" s="668"/>
      <c r="F86" s="659">
        <v>160</v>
      </c>
      <c r="G86" s="659"/>
      <c r="H86" s="501"/>
      <c r="I86" s="501"/>
      <c r="J86" s="167"/>
      <c r="K86" s="167"/>
    </row>
    <row r="87" spans="1:11" s="161" customFormat="1" ht="12" customHeight="1" x14ac:dyDescent="0.2">
      <c r="A87" s="666" t="s">
        <v>384</v>
      </c>
      <c r="B87" s="666"/>
      <c r="C87" s="666"/>
      <c r="D87" s="666"/>
      <c r="E87" s="666"/>
      <c r="F87" s="666"/>
      <c r="G87" s="666"/>
      <c r="H87" s="501"/>
      <c r="I87" s="501"/>
    </row>
    <row r="88" spans="1:11" s="161" customFormat="1" ht="18.75" customHeight="1" x14ac:dyDescent="0.2">
      <c r="A88" s="666"/>
      <c r="B88" s="666"/>
      <c r="C88" s="666"/>
      <c r="D88" s="666"/>
      <c r="E88" s="666"/>
      <c r="F88" s="666"/>
      <c r="G88" s="666"/>
      <c r="H88" s="501"/>
      <c r="I88" s="501"/>
    </row>
    <row r="89" spans="1:11" s="161" customFormat="1" ht="14.25" x14ac:dyDescent="0.2">
      <c r="A89" s="173"/>
      <c r="B89" s="174"/>
      <c r="C89" s="174"/>
      <c r="D89" s="174"/>
      <c r="E89" s="174"/>
      <c r="F89" s="174"/>
      <c r="G89" s="174"/>
      <c r="H89" s="501"/>
      <c r="I89" s="501"/>
    </row>
    <row r="90" spans="1:11" s="390" customFormat="1" ht="16.5" thickBot="1" x14ac:dyDescent="0.3">
      <c r="A90" s="657" t="s">
        <v>30</v>
      </c>
      <c r="B90" s="657"/>
      <c r="C90" s="657"/>
      <c r="D90" s="657"/>
      <c r="E90" s="657"/>
      <c r="F90" s="658">
        <f>SUM(F97)</f>
        <v>248807</v>
      </c>
      <c r="G90" s="658"/>
      <c r="H90" s="389">
        <v>283803</v>
      </c>
      <c r="I90" s="389">
        <v>284283</v>
      </c>
    </row>
    <row r="91" spans="1:11" s="382" customFormat="1" ht="15.75" thickTop="1" x14ac:dyDescent="0.25">
      <c r="A91" s="502" t="s">
        <v>369</v>
      </c>
      <c r="B91" s="387"/>
      <c r="D91" s="388"/>
      <c r="E91" s="388"/>
      <c r="F91" s="388"/>
      <c r="G91" s="562"/>
      <c r="H91" s="501"/>
      <c r="I91" s="501"/>
    </row>
    <row r="92" spans="1:11" s="382" customFormat="1" ht="14.25" x14ac:dyDescent="0.2">
      <c r="A92" s="329" t="s">
        <v>463</v>
      </c>
      <c r="B92" s="387"/>
      <c r="D92" s="559"/>
      <c r="E92" s="559"/>
      <c r="F92" s="704">
        <f>SUM('PO - odvody 100%'!G119)</f>
        <v>87560</v>
      </c>
      <c r="G92" s="705"/>
      <c r="H92" s="501"/>
      <c r="I92" s="501"/>
    </row>
    <row r="93" spans="1:11" s="382" customFormat="1" ht="15" customHeight="1" x14ac:dyDescent="0.2">
      <c r="A93" s="382" t="s">
        <v>441</v>
      </c>
      <c r="B93" s="387"/>
      <c r="D93" s="559"/>
      <c r="E93" s="559"/>
      <c r="F93" s="704">
        <f>'PO - odvody 100%'!G157</f>
        <v>51360</v>
      </c>
      <c r="G93" s="705"/>
      <c r="H93" s="501"/>
      <c r="I93" s="501"/>
    </row>
    <row r="94" spans="1:11" s="382" customFormat="1" ht="15" customHeight="1" x14ac:dyDescent="0.2">
      <c r="A94" s="329" t="s">
        <v>462</v>
      </c>
      <c r="B94" s="387"/>
      <c r="D94" s="559"/>
      <c r="E94" s="559"/>
      <c r="F94" s="704">
        <f>SUM('PO - odvody 100%'!G167)</f>
        <v>51374</v>
      </c>
      <c r="G94" s="705"/>
      <c r="H94" s="501"/>
      <c r="I94" s="501"/>
    </row>
    <row r="95" spans="1:11" s="382" customFormat="1" ht="14.25" x14ac:dyDescent="0.2">
      <c r="A95" s="329" t="s">
        <v>442</v>
      </c>
      <c r="B95" s="387"/>
      <c r="D95" s="559"/>
      <c r="E95" s="559"/>
      <c r="F95" s="704">
        <f>'PO - odvody 100%'!G182</f>
        <v>15686</v>
      </c>
      <c r="G95" s="705"/>
      <c r="H95" s="501"/>
      <c r="I95" s="501"/>
    </row>
    <row r="96" spans="1:11" s="382" customFormat="1" ht="14.25" x14ac:dyDescent="0.2">
      <c r="A96" s="329" t="s">
        <v>440</v>
      </c>
      <c r="B96" s="387"/>
      <c r="D96" s="559"/>
      <c r="E96" s="559"/>
      <c r="F96" s="704">
        <f>'PO - odvody 100%'!G200</f>
        <v>42827</v>
      </c>
      <c r="G96" s="705"/>
      <c r="H96" s="501"/>
      <c r="I96" s="501"/>
    </row>
    <row r="97" spans="1:9" s="382" customFormat="1" ht="15" x14ac:dyDescent="0.25">
      <c r="A97" s="510" t="s">
        <v>8</v>
      </c>
      <c r="B97" s="563"/>
      <c r="C97" s="564"/>
      <c r="D97" s="565"/>
      <c r="E97" s="565"/>
      <c r="F97" s="706">
        <f>SUM(F92:G96)</f>
        <v>248807</v>
      </c>
      <c r="G97" s="707"/>
      <c r="H97" s="501"/>
      <c r="I97" s="501"/>
    </row>
    <row r="98" spans="1:9" s="161" customFormat="1" ht="9.75" customHeight="1" x14ac:dyDescent="0.2">
      <c r="A98" s="160"/>
      <c r="B98" s="160"/>
      <c r="D98" s="162"/>
      <c r="E98" s="162"/>
      <c r="F98" s="167"/>
      <c r="G98" s="167"/>
      <c r="H98" s="501"/>
      <c r="I98" s="501"/>
    </row>
    <row r="99" spans="1:9" s="161" customFormat="1" ht="15" hidden="1" x14ac:dyDescent="0.25">
      <c r="A99" s="204" t="s">
        <v>315</v>
      </c>
      <c r="B99" s="160"/>
      <c r="D99" s="162"/>
      <c r="E99" s="162"/>
      <c r="F99" s="167"/>
      <c r="G99" s="167"/>
      <c r="H99" s="501"/>
      <c r="I99" s="501"/>
    </row>
    <row r="100" spans="1:9" s="161" customFormat="1" ht="14.25" hidden="1" x14ac:dyDescent="0.2">
      <c r="A100" s="153" t="s">
        <v>127</v>
      </c>
      <c r="B100" s="160"/>
      <c r="D100" s="712"/>
      <c r="E100" s="712"/>
      <c r="F100" s="167"/>
      <c r="G100" s="167"/>
      <c r="H100" s="501"/>
      <c r="I100" s="501"/>
    </row>
    <row r="101" spans="1:9" s="161" customFormat="1" ht="14.25" hidden="1" x14ac:dyDescent="0.2">
      <c r="A101" s="153" t="s">
        <v>207</v>
      </c>
      <c r="B101" s="160"/>
      <c r="D101" s="349"/>
      <c r="E101" s="349"/>
      <c r="F101" s="167"/>
      <c r="G101" s="167"/>
      <c r="H101" s="501"/>
      <c r="I101" s="501"/>
    </row>
    <row r="102" spans="1:9" s="161" customFormat="1" ht="14.25" hidden="1" x14ac:dyDescent="0.2">
      <c r="A102" s="153" t="s">
        <v>149</v>
      </c>
      <c r="B102" s="160"/>
      <c r="D102" s="349"/>
      <c r="E102" s="349"/>
      <c r="F102" s="167"/>
      <c r="G102" s="167"/>
      <c r="H102" s="501"/>
      <c r="I102" s="501"/>
    </row>
    <row r="103" spans="1:9" s="161" customFormat="1" ht="14.25" hidden="1" x14ac:dyDescent="0.2">
      <c r="A103" s="153" t="s">
        <v>90</v>
      </c>
      <c r="B103" s="160"/>
      <c r="D103" s="349"/>
      <c r="E103" s="349"/>
      <c r="F103" s="167"/>
      <c r="G103" s="167"/>
      <c r="H103" s="501"/>
      <c r="I103" s="501"/>
    </row>
    <row r="104" spans="1:9" s="161" customFormat="1" ht="14.25" hidden="1" x14ac:dyDescent="0.2">
      <c r="A104" s="153" t="s">
        <v>319</v>
      </c>
      <c r="B104" s="160"/>
      <c r="D104" s="349"/>
      <c r="E104" s="349"/>
      <c r="F104" s="167"/>
      <c r="G104" s="167"/>
      <c r="H104" s="501"/>
      <c r="I104" s="501"/>
    </row>
    <row r="105" spans="1:9" s="161" customFormat="1" ht="14.25" hidden="1" x14ac:dyDescent="0.2">
      <c r="A105" s="209" t="s">
        <v>310</v>
      </c>
      <c r="B105" s="160"/>
      <c r="D105" s="349"/>
      <c r="E105" s="349"/>
      <c r="F105" s="708">
        <v>0</v>
      </c>
      <c r="G105" s="709"/>
      <c r="H105" s="501"/>
      <c r="I105" s="501"/>
    </row>
    <row r="106" spans="1:9" s="161" customFormat="1" ht="14.25" hidden="1" x14ac:dyDescent="0.2">
      <c r="A106" s="153" t="s">
        <v>84</v>
      </c>
      <c r="B106" s="160"/>
      <c r="D106" s="349"/>
      <c r="E106" s="349"/>
      <c r="F106" s="167"/>
      <c r="G106" s="167"/>
      <c r="H106" s="501"/>
      <c r="I106" s="501"/>
    </row>
    <row r="107" spans="1:9" s="161" customFormat="1" ht="15" hidden="1" x14ac:dyDescent="0.25">
      <c r="A107" s="205" t="s">
        <v>8</v>
      </c>
      <c r="B107" s="206"/>
      <c r="C107" s="207"/>
      <c r="D107" s="208"/>
      <c r="E107" s="208"/>
      <c r="F107" s="710">
        <f>SUM(F105)</f>
        <v>0</v>
      </c>
      <c r="G107" s="711"/>
      <c r="H107" s="501"/>
      <c r="I107" s="501"/>
    </row>
    <row r="108" spans="1:9" s="161" customFormat="1" ht="14.25" x14ac:dyDescent="0.2">
      <c r="A108" s="160"/>
      <c r="B108" s="160"/>
      <c r="D108" s="162"/>
      <c r="E108" s="162"/>
      <c r="F108" s="162"/>
      <c r="G108" s="163"/>
      <c r="H108" s="501"/>
      <c r="I108" s="501"/>
    </row>
    <row r="109" spans="1:9" s="164" customFormat="1" ht="16.5" thickBot="1" x14ac:dyDescent="0.3">
      <c r="A109" s="657" t="s">
        <v>16</v>
      </c>
      <c r="B109" s="657"/>
      <c r="C109" s="657"/>
      <c r="D109" s="657"/>
      <c r="E109" s="657"/>
      <c r="F109" s="658">
        <f>SUM(F110)</f>
        <v>25</v>
      </c>
      <c r="G109" s="658"/>
      <c r="H109" s="389">
        <v>25</v>
      </c>
      <c r="I109" s="389">
        <v>25</v>
      </c>
    </row>
    <row r="110" spans="1:9" s="176" customFormat="1" ht="16.5" customHeight="1" thickTop="1" x14ac:dyDescent="0.25">
      <c r="A110" s="668" t="s">
        <v>20</v>
      </c>
      <c r="B110" s="668"/>
      <c r="C110" s="668"/>
      <c r="D110" s="668"/>
      <c r="E110" s="668"/>
      <c r="F110" s="681">
        <v>25</v>
      </c>
      <c r="G110" s="681"/>
      <c r="H110" s="501"/>
      <c r="I110" s="501"/>
    </row>
    <row r="111" spans="1:9" s="171" customFormat="1" ht="14.25" customHeight="1" x14ac:dyDescent="0.2">
      <c r="A111" s="714" t="s">
        <v>204</v>
      </c>
      <c r="B111" s="714"/>
      <c r="C111" s="714"/>
      <c r="D111" s="714"/>
      <c r="E111" s="714"/>
      <c r="F111" s="714"/>
      <c r="G111" s="714"/>
      <c r="H111" s="501"/>
      <c r="I111" s="501"/>
    </row>
    <row r="112" spans="1:9" s="171" customFormat="1" ht="14.25" x14ac:dyDescent="0.2">
      <c r="A112" s="714"/>
      <c r="B112" s="714"/>
      <c r="C112" s="714"/>
      <c r="D112" s="714"/>
      <c r="E112" s="714"/>
      <c r="F112" s="714"/>
      <c r="G112" s="714"/>
      <c r="H112" s="501"/>
      <c r="I112" s="501"/>
    </row>
    <row r="113" spans="1:12" s="171" customFormat="1" ht="14.25" x14ac:dyDescent="0.2">
      <c r="A113" s="714"/>
      <c r="B113" s="714"/>
      <c r="C113" s="714"/>
      <c r="D113" s="714"/>
      <c r="E113" s="714"/>
      <c r="F113" s="714"/>
      <c r="G113" s="714"/>
      <c r="H113" s="501"/>
      <c r="I113" s="501"/>
    </row>
    <row r="114" spans="1:12" s="161" customFormat="1" ht="13.5" customHeight="1" x14ac:dyDescent="0.2">
      <c r="A114" s="714"/>
      <c r="B114" s="714"/>
      <c r="C114" s="714"/>
      <c r="D114" s="714"/>
      <c r="E114" s="714"/>
      <c r="F114" s="714"/>
      <c r="G114" s="714"/>
      <c r="H114" s="501"/>
      <c r="I114" s="501"/>
    </row>
    <row r="115" spans="1:12" s="161" customFormat="1" ht="20.25" customHeight="1" x14ac:dyDescent="0.2">
      <c r="A115" s="160"/>
      <c r="B115" s="160"/>
      <c r="D115" s="162"/>
      <c r="E115" s="162"/>
      <c r="F115" s="162"/>
      <c r="G115" s="163"/>
      <c r="H115" s="501"/>
      <c r="I115" s="501"/>
    </row>
    <row r="116" spans="1:12" s="164" customFormat="1" ht="16.5" thickBot="1" x14ac:dyDescent="0.3">
      <c r="A116" s="657" t="s">
        <v>11</v>
      </c>
      <c r="B116" s="657"/>
      <c r="C116" s="657"/>
      <c r="D116" s="657"/>
      <c r="E116" s="657"/>
      <c r="F116" s="663">
        <f>SUM(F117,F120)</f>
        <v>223.3</v>
      </c>
      <c r="G116" s="663"/>
      <c r="H116" s="389">
        <f>SUM(H117:H120)</f>
        <v>223</v>
      </c>
      <c r="I116" s="389">
        <f>SUM(I117:I120)</f>
        <v>223</v>
      </c>
    </row>
    <row r="117" spans="1:12" s="161" customFormat="1" ht="16.5" customHeight="1" thickTop="1" x14ac:dyDescent="0.25">
      <c r="A117" s="668" t="s">
        <v>195</v>
      </c>
      <c r="B117" s="668"/>
      <c r="C117" s="668"/>
      <c r="D117" s="668"/>
      <c r="E117" s="668"/>
      <c r="F117" s="700">
        <v>43.3</v>
      </c>
      <c r="G117" s="700"/>
      <c r="H117" s="576">
        <v>43</v>
      </c>
      <c r="I117" s="576">
        <v>43</v>
      </c>
      <c r="J117" s="165"/>
      <c r="K117" s="165"/>
      <c r="L117" s="165"/>
    </row>
    <row r="118" spans="1:12" s="161" customFormat="1" ht="15.75" customHeight="1" x14ac:dyDescent="0.2">
      <c r="A118" s="666" t="s">
        <v>401</v>
      </c>
      <c r="B118" s="666"/>
      <c r="C118" s="666"/>
      <c r="D118" s="666"/>
      <c r="E118" s="666"/>
      <c r="F118" s="666"/>
      <c r="G118" s="666"/>
      <c r="H118" s="501"/>
      <c r="I118" s="501"/>
    </row>
    <row r="119" spans="1:12" s="161" customFormat="1" ht="10.5" customHeight="1" x14ac:dyDescent="0.2">
      <c r="A119" s="382"/>
      <c r="B119" s="382"/>
      <c r="C119" s="382"/>
      <c r="D119" s="382"/>
      <c r="E119" s="382"/>
      <c r="F119" s="382"/>
      <c r="G119" s="382"/>
      <c r="H119" s="501"/>
      <c r="I119" s="501"/>
    </row>
    <row r="120" spans="1:12" s="161" customFormat="1" ht="14.25" customHeight="1" x14ac:dyDescent="0.25">
      <c r="A120" s="383" t="s">
        <v>318</v>
      </c>
      <c r="B120" s="383"/>
      <c r="C120" s="383"/>
      <c r="D120" s="383"/>
      <c r="E120" s="383"/>
      <c r="F120" s="701">
        <v>180</v>
      </c>
      <c r="G120" s="701"/>
      <c r="H120" s="501">
        <v>180</v>
      </c>
      <c r="I120" s="501">
        <v>180</v>
      </c>
    </row>
    <row r="121" spans="1:12" s="161" customFormat="1" ht="14.25" customHeight="1" x14ac:dyDescent="0.2">
      <c r="A121" s="698" t="s">
        <v>422</v>
      </c>
      <c r="B121" s="699"/>
      <c r="C121" s="699"/>
      <c r="D121" s="699"/>
      <c r="E121" s="699"/>
      <c r="F121" s="699"/>
      <c r="G121" s="699"/>
      <c r="H121" s="501"/>
      <c r="I121" s="501"/>
    </row>
    <row r="122" spans="1:12" s="161" customFormat="1" ht="14.25" customHeight="1" x14ac:dyDescent="0.2">
      <c r="A122" s="699"/>
      <c r="B122" s="699"/>
      <c r="C122" s="699"/>
      <c r="D122" s="699"/>
      <c r="E122" s="699"/>
      <c r="F122" s="699"/>
      <c r="G122" s="699"/>
      <c r="H122" s="501"/>
      <c r="I122" s="501"/>
    </row>
    <row r="123" spans="1:12" s="161" customFormat="1" ht="14.25" customHeight="1" x14ac:dyDescent="0.2">
      <c r="H123" s="501"/>
      <c r="I123" s="501"/>
    </row>
    <row r="124" spans="1:12" s="390" customFormat="1" ht="31.5" customHeight="1" thickBot="1" x14ac:dyDescent="0.3">
      <c r="A124" s="667" t="s">
        <v>361</v>
      </c>
      <c r="B124" s="667"/>
      <c r="C124" s="667"/>
      <c r="D124" s="667"/>
      <c r="E124" s="667"/>
      <c r="F124" s="663">
        <f>SUM(F125,F130,F134)</f>
        <v>33165.1</v>
      </c>
      <c r="G124" s="663"/>
      <c r="H124" s="389">
        <f>SUM(H125,H130,H134)</f>
        <v>32868.1</v>
      </c>
      <c r="I124" s="389">
        <f>SUM(I125,I130,I134)</f>
        <v>33062</v>
      </c>
    </row>
    <row r="125" spans="1:12" s="161" customFormat="1" ht="15.75" thickTop="1" x14ac:dyDescent="0.25">
      <c r="A125" s="652" t="s">
        <v>195</v>
      </c>
      <c r="B125" s="653"/>
      <c r="C125" s="653"/>
      <c r="D125" s="653"/>
      <c r="E125" s="653"/>
      <c r="F125" s="715">
        <f>SUM(F126:G128)</f>
        <v>147.1</v>
      </c>
      <c r="G125" s="715"/>
      <c r="H125" s="501">
        <v>157.1</v>
      </c>
      <c r="I125" s="501">
        <v>157</v>
      </c>
      <c r="J125" s="168"/>
      <c r="K125" s="168"/>
    </row>
    <row r="126" spans="1:12" s="161" customFormat="1" ht="27" customHeight="1" x14ac:dyDescent="0.25">
      <c r="A126" s="674" t="s">
        <v>377</v>
      </c>
      <c r="B126" s="674"/>
      <c r="C126" s="674"/>
      <c r="D126" s="674"/>
      <c r="E126" s="674"/>
      <c r="F126" s="656">
        <v>143</v>
      </c>
      <c r="G126" s="656"/>
      <c r="H126" s="501"/>
      <c r="I126" s="501"/>
      <c r="J126" s="168"/>
      <c r="K126" s="168"/>
    </row>
    <row r="127" spans="1:12" s="161" customFormat="1" ht="29.25" customHeight="1" x14ac:dyDescent="0.2">
      <c r="A127" s="675" t="s">
        <v>419</v>
      </c>
      <c r="B127" s="675"/>
      <c r="C127" s="675"/>
      <c r="D127" s="675"/>
      <c r="E127" s="675"/>
      <c r="F127" s="661">
        <v>4</v>
      </c>
      <c r="G127" s="661"/>
      <c r="H127" s="501"/>
      <c r="I127" s="501"/>
    </row>
    <row r="128" spans="1:12" s="161" customFormat="1" ht="29.25" customHeight="1" x14ac:dyDescent="0.2">
      <c r="A128" s="676" t="s">
        <v>420</v>
      </c>
      <c r="B128" s="676"/>
      <c r="C128" s="676"/>
      <c r="D128" s="676"/>
      <c r="E128" s="676"/>
      <c r="F128" s="682">
        <v>0.1</v>
      </c>
      <c r="G128" s="682"/>
      <c r="H128" s="501"/>
      <c r="I128" s="501"/>
    </row>
    <row r="129" spans="1:12" s="161" customFormat="1" ht="11.25" customHeight="1" x14ac:dyDescent="0.2">
      <c r="A129" s="169"/>
      <c r="B129" s="169"/>
      <c r="C129" s="169"/>
      <c r="D129" s="169"/>
      <c r="E129" s="169"/>
      <c r="F129" s="169"/>
      <c r="G129" s="169"/>
      <c r="H129" s="501"/>
      <c r="I129" s="501"/>
    </row>
    <row r="130" spans="1:12" s="161" customFormat="1" ht="15" x14ac:dyDescent="0.25">
      <c r="A130" s="652" t="s">
        <v>208</v>
      </c>
      <c r="B130" s="653"/>
      <c r="C130" s="653"/>
      <c r="D130" s="653"/>
      <c r="E130" s="653"/>
      <c r="F130" s="659">
        <f>SUM(F132)</f>
        <v>31092</v>
      </c>
      <c r="G130" s="659"/>
      <c r="H130" s="501">
        <v>30899</v>
      </c>
      <c r="I130" s="501">
        <v>31093</v>
      </c>
      <c r="J130" s="168"/>
      <c r="K130" s="168"/>
    </row>
    <row r="131" spans="1:12" s="161" customFormat="1" ht="14.25" x14ac:dyDescent="0.2">
      <c r="A131" s="329" t="s">
        <v>22</v>
      </c>
      <c r="B131" s="387"/>
      <c r="C131" s="382"/>
      <c r="D131" s="388"/>
      <c r="E131" s="388"/>
      <c r="F131" s="656"/>
      <c r="G131" s="656"/>
      <c r="H131" s="501"/>
      <c r="I131" s="501"/>
    </row>
    <row r="132" spans="1:12" s="161" customFormat="1" ht="28.5" customHeight="1" x14ac:dyDescent="0.2">
      <c r="A132" s="664" t="s">
        <v>427</v>
      </c>
      <c r="B132" s="665"/>
      <c r="C132" s="665"/>
      <c r="D132" s="665"/>
      <c r="E132" s="388"/>
      <c r="F132" s="728">
        <v>31092</v>
      </c>
      <c r="G132" s="728"/>
      <c r="H132" s="382"/>
      <c r="I132" s="382"/>
    </row>
    <row r="133" spans="1:12" s="161" customFormat="1" ht="14.25" x14ac:dyDescent="0.2">
      <c r="A133" s="153"/>
      <c r="B133" s="160"/>
      <c r="D133" s="162"/>
      <c r="E133" s="162"/>
      <c r="F133" s="349"/>
      <c r="G133" s="349"/>
      <c r="H133" s="501"/>
      <c r="I133" s="501"/>
    </row>
    <row r="134" spans="1:12" s="171" customFormat="1" ht="15" x14ac:dyDescent="0.25">
      <c r="A134" s="652" t="s">
        <v>436</v>
      </c>
      <c r="B134" s="653"/>
      <c r="C134" s="653"/>
      <c r="D134" s="653"/>
      <c r="E134" s="653"/>
      <c r="F134" s="654">
        <f>SUM(F135:G136)</f>
        <v>1926</v>
      </c>
      <c r="G134" s="654"/>
      <c r="H134" s="501">
        <v>1812</v>
      </c>
      <c r="I134" s="569">
        <f>849+963</f>
        <v>1812</v>
      </c>
      <c r="J134" s="172"/>
      <c r="K134" s="172"/>
    </row>
    <row r="135" spans="1:12" s="171" customFormat="1" ht="17.25" hidden="1" customHeight="1" x14ac:dyDescent="0.2">
      <c r="A135" s="724" t="s">
        <v>363</v>
      </c>
      <c r="B135" s="725"/>
      <c r="C135" s="725"/>
      <c r="D135" s="725"/>
      <c r="E135" s="725"/>
      <c r="F135" s="656">
        <v>0</v>
      </c>
      <c r="G135" s="656"/>
      <c r="H135" s="501"/>
      <c r="I135" s="569"/>
    </row>
    <row r="136" spans="1:12" s="171" customFormat="1" ht="14.25" customHeight="1" x14ac:dyDescent="0.2">
      <c r="A136" s="727" t="s">
        <v>362</v>
      </c>
      <c r="B136" s="727"/>
      <c r="C136" s="727"/>
      <c r="D136" s="727"/>
      <c r="E136" s="391"/>
      <c r="F136" s="726">
        <v>1926</v>
      </c>
      <c r="G136" s="726"/>
      <c r="H136" s="501"/>
      <c r="I136" s="569"/>
    </row>
    <row r="137" spans="1:12" s="161" customFormat="1" ht="14.25" x14ac:dyDescent="0.2">
      <c r="A137" s="153"/>
      <c r="B137" s="160"/>
      <c r="D137" s="162"/>
      <c r="E137" s="162"/>
      <c r="F137" s="349"/>
      <c r="G137" s="349"/>
      <c r="H137" s="501"/>
      <c r="I137" s="501"/>
    </row>
    <row r="138" spans="1:12" s="164" customFormat="1" ht="16.5" thickBot="1" x14ac:dyDescent="0.3">
      <c r="A138" s="657" t="s">
        <v>13</v>
      </c>
      <c r="B138" s="657"/>
      <c r="C138" s="657"/>
      <c r="D138" s="657"/>
      <c r="E138" s="657"/>
      <c r="F138" s="658">
        <f>SUM(F139)</f>
        <v>142</v>
      </c>
      <c r="G138" s="658"/>
      <c r="H138" s="389">
        <f>SUM(H139)</f>
        <v>142.19999999999999</v>
      </c>
      <c r="I138" s="389">
        <f>SUM(I139)</f>
        <v>142.19999999999999</v>
      </c>
    </row>
    <row r="139" spans="1:12" s="161" customFormat="1" ht="15.75" thickTop="1" x14ac:dyDescent="0.25">
      <c r="A139" s="652" t="s">
        <v>382</v>
      </c>
      <c r="B139" s="653"/>
      <c r="C139" s="653"/>
      <c r="D139" s="653"/>
      <c r="E139" s="653"/>
      <c r="F139" s="659">
        <f>SUM(F140:G141)</f>
        <v>142</v>
      </c>
      <c r="G139" s="659"/>
      <c r="H139" s="501">
        <v>142.19999999999999</v>
      </c>
      <c r="I139" s="501">
        <v>142.19999999999999</v>
      </c>
      <c r="J139" s="177"/>
      <c r="K139" s="177"/>
      <c r="L139" s="177"/>
    </row>
    <row r="140" spans="1:12" s="161" customFormat="1" ht="30.75" customHeight="1" x14ac:dyDescent="0.25">
      <c r="A140" s="664" t="s">
        <v>378</v>
      </c>
      <c r="B140" s="664"/>
      <c r="C140" s="664"/>
      <c r="D140" s="664"/>
      <c r="E140" s="664"/>
      <c r="F140" s="722">
        <v>22</v>
      </c>
      <c r="G140" s="723"/>
      <c r="H140" s="577"/>
      <c r="I140" s="577"/>
      <c r="J140" s="177"/>
      <c r="K140" s="177"/>
      <c r="L140" s="177"/>
    </row>
    <row r="141" spans="1:12" s="161" customFormat="1" ht="29.25" customHeight="1" x14ac:dyDescent="0.25">
      <c r="A141" s="664" t="s">
        <v>379</v>
      </c>
      <c r="B141" s="664"/>
      <c r="C141" s="664"/>
      <c r="D141" s="664"/>
      <c r="E141" s="664"/>
      <c r="F141" s="722">
        <v>120</v>
      </c>
      <c r="G141" s="723"/>
      <c r="H141" s="577"/>
      <c r="I141" s="577"/>
      <c r="J141" s="177"/>
      <c r="K141" s="177"/>
      <c r="L141" s="177"/>
    </row>
    <row r="142" spans="1:12" s="161" customFormat="1" ht="14.25" x14ac:dyDescent="0.2">
      <c r="A142" s="354"/>
      <c r="B142" s="354"/>
      <c r="C142" s="354"/>
      <c r="D142" s="354"/>
      <c r="E142" s="354"/>
      <c r="F142" s="354"/>
      <c r="G142" s="354"/>
      <c r="H142" s="501"/>
      <c r="I142" s="501"/>
    </row>
    <row r="143" spans="1:12" s="164" customFormat="1" ht="16.5" thickBot="1" x14ac:dyDescent="0.3">
      <c r="A143" s="657" t="s">
        <v>186</v>
      </c>
      <c r="B143" s="657"/>
      <c r="C143" s="657"/>
      <c r="D143" s="657"/>
      <c r="E143" s="657"/>
      <c r="F143" s="658">
        <f>SUM(F144)</f>
        <v>1000</v>
      </c>
      <c r="G143" s="658"/>
      <c r="H143" s="389">
        <v>800</v>
      </c>
      <c r="I143" s="389">
        <v>800</v>
      </c>
      <c r="J143" s="178"/>
      <c r="K143" s="178"/>
    </row>
    <row r="144" spans="1:12" s="165" customFormat="1" ht="16.5" thickTop="1" x14ac:dyDescent="0.25">
      <c r="A144" s="668" t="s">
        <v>192</v>
      </c>
      <c r="B144" s="680"/>
      <c r="C144" s="680"/>
      <c r="D144" s="680"/>
      <c r="E144" s="680"/>
      <c r="F144" s="681">
        <v>1000</v>
      </c>
      <c r="G144" s="681"/>
      <c r="H144" s="501"/>
      <c r="I144" s="501"/>
      <c r="J144" s="166"/>
      <c r="K144" s="166"/>
    </row>
    <row r="145" spans="1:11 16384:16384" s="161" customFormat="1" ht="14.25" x14ac:dyDescent="0.2">
      <c r="A145" s="677" t="s">
        <v>408</v>
      </c>
      <c r="B145" s="678"/>
      <c r="C145" s="678"/>
      <c r="D145" s="678"/>
      <c r="E145" s="678"/>
      <c r="F145" s="678"/>
      <c r="G145" s="678"/>
      <c r="H145" s="501"/>
      <c r="I145" s="501"/>
    </row>
    <row r="146" spans="1:11 16384:16384" s="161" customFormat="1" ht="14.25" x14ac:dyDescent="0.2">
      <c r="A146" s="679"/>
      <c r="B146" s="679"/>
      <c r="C146" s="679"/>
      <c r="D146" s="679"/>
      <c r="E146" s="679"/>
      <c r="F146" s="679"/>
      <c r="G146" s="679"/>
      <c r="H146" s="501"/>
      <c r="I146" s="501"/>
    </row>
    <row r="147" spans="1:11 16384:16384" s="161" customFormat="1" ht="15" x14ac:dyDescent="0.25">
      <c r="A147" s="179"/>
      <c r="B147" s="179"/>
      <c r="C147" s="179"/>
      <c r="D147" s="179"/>
      <c r="E147" s="179"/>
      <c r="F147" s="179"/>
      <c r="G147" s="179"/>
      <c r="H147" s="501"/>
      <c r="I147" s="501"/>
    </row>
    <row r="148" spans="1:11 16384:16384" s="164" customFormat="1" ht="16.5" hidden="1" thickBot="1" x14ac:dyDescent="0.3">
      <c r="A148" s="685" t="s">
        <v>305</v>
      </c>
      <c r="B148" s="685"/>
      <c r="C148" s="685"/>
      <c r="D148" s="685"/>
      <c r="E148" s="685"/>
      <c r="F148" s="718">
        <f>SUM(F149)</f>
        <v>0</v>
      </c>
      <c r="G148" s="718"/>
      <c r="H148" s="389"/>
      <c r="I148" s="389"/>
      <c r="J148" s="178"/>
      <c r="K148" s="178"/>
    </row>
    <row r="149" spans="1:11 16384:16384" s="165" customFormat="1" ht="16.5" hidden="1" thickTop="1" x14ac:dyDescent="0.25">
      <c r="A149" s="719" t="s">
        <v>320</v>
      </c>
      <c r="B149" s="720"/>
      <c r="C149" s="720"/>
      <c r="D149" s="720"/>
      <c r="E149" s="720"/>
      <c r="F149" s="721"/>
      <c r="G149" s="721"/>
      <c r="H149" s="501"/>
      <c r="I149" s="501"/>
      <c r="J149" s="166"/>
      <c r="K149" s="166"/>
    </row>
    <row r="150" spans="1:11 16384:16384" s="161" customFormat="1" ht="14.25" hidden="1" x14ac:dyDescent="0.2">
      <c r="A150" s="670" t="s">
        <v>360</v>
      </c>
      <c r="B150" s="671"/>
      <c r="C150" s="671"/>
      <c r="D150" s="671"/>
      <c r="E150" s="671"/>
      <c r="F150" s="671"/>
      <c r="G150" s="671"/>
      <c r="H150" s="501"/>
      <c r="I150" s="501"/>
    </row>
    <row r="151" spans="1:11 16384:16384" s="161" customFormat="1" ht="14.25" hidden="1" x14ac:dyDescent="0.2">
      <c r="A151" s="672"/>
      <c r="B151" s="672"/>
      <c r="C151" s="672"/>
      <c r="D151" s="672"/>
      <c r="E151" s="672"/>
      <c r="F151" s="672"/>
      <c r="G151" s="672"/>
      <c r="H151" s="501"/>
      <c r="I151" s="501"/>
    </row>
    <row r="152" spans="1:11 16384:16384" s="161" customFormat="1" ht="14.25" x14ac:dyDescent="0.2">
      <c r="A152" s="354"/>
      <c r="B152" s="354"/>
      <c r="C152" s="354"/>
      <c r="D152" s="354"/>
      <c r="E152" s="354"/>
      <c r="F152" s="354"/>
      <c r="G152" s="354"/>
      <c r="H152" s="501"/>
      <c r="I152" s="501"/>
    </row>
    <row r="153" spans="1:11 16384:16384" s="164" customFormat="1" ht="16.5" thickBot="1" x14ac:dyDescent="0.3">
      <c r="A153" s="657" t="s">
        <v>92</v>
      </c>
      <c r="B153" s="657"/>
      <c r="C153" s="657"/>
      <c r="D153" s="657"/>
      <c r="E153" s="657"/>
      <c r="F153" s="663">
        <f>SUM(F154,F158,F162,F165,F168)</f>
        <v>2210.2999999999997</v>
      </c>
      <c r="G153" s="663"/>
      <c r="H153" s="389">
        <f>SUM(H154,H158,H162,H165,H168)</f>
        <v>2120</v>
      </c>
      <c r="I153" s="389">
        <f>SUM(I154,I158,I162,I165,I168)</f>
        <v>2174</v>
      </c>
      <c r="J153" s="178"/>
      <c r="K153" s="178"/>
      <c r="XFD153" s="373">
        <f>SUM(F153:XFC153)</f>
        <v>6504.2999999999993</v>
      </c>
    </row>
    <row r="154" spans="1:11 16384:16384" s="155" customFormat="1" ht="17.25" customHeight="1" thickTop="1" x14ac:dyDescent="0.25">
      <c r="A154" s="668" t="s">
        <v>307</v>
      </c>
      <c r="B154" s="669"/>
      <c r="C154" s="669"/>
      <c r="D154" s="669"/>
      <c r="E154" s="669"/>
      <c r="F154" s="659">
        <v>10</v>
      </c>
      <c r="G154" s="659"/>
      <c r="H154" s="501">
        <v>20</v>
      </c>
      <c r="I154" s="501">
        <v>20</v>
      </c>
    </row>
    <row r="155" spans="1:11 16384:16384" s="155" customFormat="1" ht="17.25" customHeight="1" x14ac:dyDescent="0.2">
      <c r="A155" s="655" t="s">
        <v>366</v>
      </c>
      <c r="B155" s="673"/>
      <c r="C155" s="673"/>
      <c r="D155" s="673"/>
      <c r="E155" s="673"/>
      <c r="F155" s="673"/>
      <c r="G155" s="673"/>
      <c r="H155" s="501"/>
      <c r="I155" s="501"/>
    </row>
    <row r="156" spans="1:11 16384:16384" s="155" customFormat="1" ht="24" customHeight="1" x14ac:dyDescent="0.2">
      <c r="A156" s="673"/>
      <c r="B156" s="673"/>
      <c r="C156" s="673"/>
      <c r="D156" s="673"/>
      <c r="E156" s="673"/>
      <c r="F156" s="673"/>
      <c r="G156" s="673"/>
      <c r="H156" s="501"/>
      <c r="I156" s="501"/>
    </row>
    <row r="157" spans="1:11 16384:16384" s="165" customFormat="1" ht="15.75" x14ac:dyDescent="0.25">
      <c r="A157" s="152"/>
      <c r="B157" s="180"/>
      <c r="C157" s="152"/>
      <c r="D157" s="152"/>
      <c r="E157" s="152"/>
      <c r="F157" s="175"/>
      <c r="G157" s="175"/>
      <c r="H157" s="501"/>
      <c r="I157" s="501"/>
      <c r="J157" s="166"/>
      <c r="K157" s="166"/>
    </row>
    <row r="158" spans="1:11 16384:16384" s="155" customFormat="1" ht="17.25" customHeight="1" x14ac:dyDescent="0.25">
      <c r="A158" s="652" t="s">
        <v>396</v>
      </c>
      <c r="B158" s="653"/>
      <c r="C158" s="653"/>
      <c r="D158" s="653"/>
      <c r="E158" s="653"/>
      <c r="F158" s="659">
        <v>2200</v>
      </c>
      <c r="G158" s="659"/>
      <c r="H158" s="501">
        <v>2100</v>
      </c>
      <c r="I158" s="501">
        <v>2100</v>
      </c>
    </row>
    <row r="159" spans="1:11 16384:16384" s="155" customFormat="1" x14ac:dyDescent="0.2">
      <c r="A159" s="655" t="s">
        <v>409</v>
      </c>
      <c r="B159" s="673"/>
      <c r="C159" s="673"/>
      <c r="D159" s="673"/>
      <c r="E159" s="673"/>
      <c r="F159" s="673"/>
      <c r="G159" s="673"/>
      <c r="H159" s="501"/>
      <c r="I159" s="501"/>
    </row>
    <row r="160" spans="1:11 16384:16384" s="155" customFormat="1" ht="16.5" customHeight="1" x14ac:dyDescent="0.2">
      <c r="A160" s="673"/>
      <c r="B160" s="673"/>
      <c r="C160" s="673"/>
      <c r="D160" s="673"/>
      <c r="E160" s="673"/>
      <c r="F160" s="673"/>
      <c r="G160" s="673"/>
      <c r="H160" s="501"/>
      <c r="I160" s="501"/>
    </row>
    <row r="161" spans="1:11" s="155" customFormat="1" ht="16.5" customHeight="1" x14ac:dyDescent="0.2">
      <c r="A161" s="348"/>
      <c r="B161" s="348"/>
      <c r="C161" s="348"/>
      <c r="D161" s="348"/>
      <c r="E161" s="348"/>
      <c r="F161" s="348"/>
      <c r="G161" s="348"/>
      <c r="H161" s="501"/>
      <c r="I161" s="501"/>
    </row>
    <row r="162" spans="1:11" s="155" customFormat="1" ht="17.25" customHeight="1" x14ac:dyDescent="0.25">
      <c r="A162" s="652" t="s">
        <v>411</v>
      </c>
      <c r="B162" s="653"/>
      <c r="C162" s="653"/>
      <c r="D162" s="653"/>
      <c r="E162" s="653"/>
      <c r="F162" s="715">
        <v>0.1</v>
      </c>
      <c r="G162" s="715"/>
      <c r="H162" s="501">
        <v>0</v>
      </c>
      <c r="I162" s="501">
        <v>54</v>
      </c>
    </row>
    <row r="163" spans="1:11" s="155" customFormat="1" ht="16.5" customHeight="1" x14ac:dyDescent="0.2">
      <c r="A163" s="734" t="s">
        <v>412</v>
      </c>
      <c r="B163" s="734"/>
      <c r="C163" s="734"/>
      <c r="D163" s="734"/>
      <c r="E163" s="734"/>
      <c r="F163" s="734"/>
      <c r="G163" s="734"/>
      <c r="H163" s="501"/>
      <c r="I163" s="501"/>
    </row>
    <row r="164" spans="1:11" s="155" customFormat="1" ht="16.5" customHeight="1" x14ac:dyDescent="0.2">
      <c r="A164" s="376"/>
      <c r="B164" s="376"/>
      <c r="C164" s="376"/>
      <c r="D164" s="376"/>
      <c r="E164" s="376"/>
      <c r="F164" s="376"/>
      <c r="G164" s="376"/>
      <c r="H164" s="501"/>
      <c r="I164" s="501"/>
    </row>
    <row r="165" spans="1:11" s="155" customFormat="1" ht="17.25" customHeight="1" x14ac:dyDescent="0.25">
      <c r="A165" s="652" t="s">
        <v>414</v>
      </c>
      <c r="B165" s="653"/>
      <c r="C165" s="653"/>
      <c r="D165" s="653"/>
      <c r="E165" s="653"/>
      <c r="F165" s="715">
        <v>0.1</v>
      </c>
      <c r="G165" s="715"/>
      <c r="H165" s="501">
        <v>0</v>
      </c>
      <c r="I165" s="501">
        <v>0</v>
      </c>
    </row>
    <row r="166" spans="1:11" s="155" customFormat="1" ht="16.5" customHeight="1" x14ac:dyDescent="0.2">
      <c r="A166" s="734" t="s">
        <v>412</v>
      </c>
      <c r="B166" s="734"/>
      <c r="C166" s="734"/>
      <c r="D166" s="734"/>
      <c r="E166" s="734"/>
      <c r="F166" s="734"/>
      <c r="G166" s="734"/>
      <c r="H166" s="501"/>
      <c r="I166" s="501"/>
    </row>
    <row r="167" spans="1:11" s="155" customFormat="1" ht="16.5" customHeight="1" x14ac:dyDescent="0.2">
      <c r="A167" s="376"/>
      <c r="B167" s="376"/>
      <c r="C167" s="376"/>
      <c r="D167" s="376"/>
      <c r="E167" s="376"/>
      <c r="F167" s="376"/>
      <c r="G167" s="376"/>
      <c r="H167" s="501"/>
      <c r="I167" s="501"/>
    </row>
    <row r="168" spans="1:11" s="155" customFormat="1" ht="17.25" customHeight="1" x14ac:dyDescent="0.25">
      <c r="A168" s="652" t="s">
        <v>415</v>
      </c>
      <c r="B168" s="653"/>
      <c r="C168" s="653"/>
      <c r="D168" s="653"/>
      <c r="E168" s="653"/>
      <c r="F168" s="715">
        <v>0.1</v>
      </c>
      <c r="G168" s="715"/>
      <c r="H168" s="501">
        <v>0</v>
      </c>
      <c r="I168" s="501">
        <v>0</v>
      </c>
    </row>
    <row r="169" spans="1:11" s="155" customFormat="1" ht="16.5" customHeight="1" x14ac:dyDescent="0.2">
      <c r="A169" s="734" t="s">
        <v>412</v>
      </c>
      <c r="B169" s="734"/>
      <c r="C169" s="734"/>
      <c r="D169" s="734"/>
      <c r="E169" s="734"/>
      <c r="F169" s="734"/>
      <c r="G169" s="734"/>
      <c r="H169" s="501"/>
      <c r="I169" s="501"/>
    </row>
    <row r="170" spans="1:11" s="155" customFormat="1" ht="16.5" customHeight="1" x14ac:dyDescent="0.2">
      <c r="A170" s="376"/>
      <c r="B170" s="376"/>
      <c r="C170" s="376"/>
      <c r="D170" s="376"/>
      <c r="E170" s="376"/>
      <c r="F170" s="376"/>
      <c r="G170" s="376"/>
      <c r="H170" s="501"/>
      <c r="I170" s="501"/>
    </row>
    <row r="171" spans="1:11" s="164" customFormat="1" ht="32.25" customHeight="1" thickBot="1" x14ac:dyDescent="0.3">
      <c r="A171" s="667" t="s">
        <v>380</v>
      </c>
      <c r="B171" s="667"/>
      <c r="C171" s="667"/>
      <c r="D171" s="667"/>
      <c r="E171" s="667"/>
      <c r="F171" s="658">
        <f>SUM(F172)</f>
        <v>5</v>
      </c>
      <c r="G171" s="658"/>
      <c r="H171" s="389">
        <v>5</v>
      </c>
      <c r="I171" s="389">
        <v>5</v>
      </c>
      <c r="J171" s="178"/>
      <c r="K171" s="178"/>
    </row>
    <row r="172" spans="1:11" s="161" customFormat="1" ht="15.75" thickTop="1" x14ac:dyDescent="0.25">
      <c r="A172" s="652" t="s">
        <v>382</v>
      </c>
      <c r="B172" s="653"/>
      <c r="C172" s="653"/>
      <c r="D172" s="653"/>
      <c r="E172" s="653"/>
      <c r="F172" s="659">
        <v>5</v>
      </c>
      <c r="G172" s="659"/>
      <c r="H172" s="501"/>
      <c r="I172" s="501"/>
      <c r="J172" s="168"/>
      <c r="K172" s="168"/>
    </row>
    <row r="173" spans="1:11" s="155" customFormat="1" ht="14.25" customHeight="1" x14ac:dyDescent="0.2">
      <c r="A173" s="674" t="s">
        <v>398</v>
      </c>
      <c r="B173" s="674"/>
      <c r="C173" s="674"/>
      <c r="D173" s="674"/>
      <c r="E173" s="674"/>
      <c r="F173" s="674"/>
      <c r="G173" s="674"/>
      <c r="H173" s="501"/>
      <c r="I173" s="501"/>
    </row>
    <row r="174" spans="1:11" s="155" customFormat="1" ht="14.25" customHeight="1" x14ac:dyDescent="0.2">
      <c r="A174" s="352"/>
      <c r="B174" s="352"/>
      <c r="C174" s="210"/>
      <c r="D174" s="352"/>
      <c r="E174" s="352"/>
      <c r="F174" s="352"/>
      <c r="G174" s="352"/>
      <c r="H174" s="501"/>
      <c r="I174" s="501"/>
    </row>
    <row r="175" spans="1:11" s="164" customFormat="1" ht="16.5" hidden="1" thickBot="1" x14ac:dyDescent="0.3">
      <c r="A175" s="685" t="s">
        <v>364</v>
      </c>
      <c r="B175" s="685"/>
      <c r="C175" s="685"/>
      <c r="D175" s="685"/>
      <c r="E175" s="685"/>
      <c r="F175" s="686">
        <f>SUM(F176)</f>
        <v>0</v>
      </c>
      <c r="G175" s="686"/>
      <c r="H175" s="389">
        <v>300</v>
      </c>
      <c r="I175" s="389">
        <v>300</v>
      </c>
      <c r="J175" s="178"/>
      <c r="K175" s="178"/>
    </row>
    <row r="176" spans="1:11" s="370" customFormat="1" ht="18" hidden="1" customHeight="1" thickTop="1" x14ac:dyDescent="0.25">
      <c r="A176" s="374" t="s">
        <v>321</v>
      </c>
      <c r="B176" s="375"/>
      <c r="C176" s="375"/>
      <c r="D176" s="375"/>
      <c r="E176" s="375"/>
      <c r="F176" s="717">
        <v>0</v>
      </c>
      <c r="G176" s="717"/>
      <c r="H176" s="575"/>
      <c r="I176" s="575"/>
      <c r="J176" s="369"/>
      <c r="K176" s="369"/>
    </row>
    <row r="177" spans="1:16384" s="371" customFormat="1" ht="14.25" hidden="1" customHeight="1" x14ac:dyDescent="0.2">
      <c r="A177" s="716" t="s">
        <v>399</v>
      </c>
      <c r="B177" s="716"/>
      <c r="C177" s="716"/>
      <c r="D177" s="716"/>
      <c r="E177" s="716"/>
      <c r="F177" s="716"/>
      <c r="G177" s="716"/>
      <c r="H177" s="568"/>
      <c r="I177" s="568"/>
    </row>
    <row r="178" spans="1:16384" s="371" customFormat="1" ht="14.25" hidden="1" customHeight="1" x14ac:dyDescent="0.2">
      <c r="A178" s="716"/>
      <c r="B178" s="716"/>
      <c r="C178" s="716"/>
      <c r="D178" s="716"/>
      <c r="E178" s="716"/>
      <c r="F178" s="716"/>
      <c r="G178" s="716"/>
      <c r="H178" s="568"/>
      <c r="I178" s="568"/>
    </row>
    <row r="179" spans="1:16384" s="155" customFormat="1" ht="14.25" customHeight="1" x14ac:dyDescent="0.2">
      <c r="A179" s="352"/>
      <c r="B179" s="352"/>
      <c r="C179" s="210"/>
      <c r="D179" s="352"/>
      <c r="E179" s="352"/>
      <c r="F179" s="352"/>
      <c r="G179" s="352"/>
      <c r="H179" s="501"/>
      <c r="I179" s="501"/>
    </row>
    <row r="180" spans="1:16384" s="579" customFormat="1" ht="18" customHeight="1" thickBot="1" x14ac:dyDescent="0.3">
      <c r="A180" s="657" t="s">
        <v>160</v>
      </c>
      <c r="B180" s="657"/>
      <c r="C180" s="657"/>
      <c r="D180" s="657"/>
      <c r="E180" s="657"/>
      <c r="F180" s="658">
        <f>SUM(F181)</f>
        <v>180780</v>
      </c>
      <c r="G180" s="658"/>
      <c r="H180" s="389">
        <v>164292</v>
      </c>
      <c r="I180" s="389">
        <v>164292</v>
      </c>
    </row>
    <row r="181" spans="1:16384" s="151" customFormat="1" ht="18" customHeight="1" thickTop="1" x14ac:dyDescent="0.25">
      <c r="A181" s="668" t="s">
        <v>192</v>
      </c>
      <c r="B181" s="680"/>
      <c r="C181" s="680"/>
      <c r="D181" s="680"/>
      <c r="E181" s="680"/>
      <c r="F181" s="681">
        <v>180780</v>
      </c>
      <c r="G181" s="681"/>
      <c r="H181" s="501"/>
      <c r="I181" s="501"/>
    </row>
    <row r="182" spans="1:16384" s="151" customFormat="1" ht="18" customHeight="1" x14ac:dyDescent="0.2">
      <c r="A182" s="729" t="s">
        <v>391</v>
      </c>
      <c r="B182" s="692"/>
      <c r="C182" s="692"/>
      <c r="D182" s="692"/>
      <c r="E182" s="692"/>
      <c r="F182" s="692"/>
      <c r="G182" s="692"/>
      <c r="H182" s="501"/>
      <c r="I182" s="501"/>
    </row>
    <row r="183" spans="1:16384" s="151" customFormat="1" ht="18" customHeight="1" x14ac:dyDescent="0.2">
      <c r="A183" s="580"/>
      <c r="B183" s="581"/>
      <c r="C183" s="581"/>
      <c r="D183" s="581"/>
      <c r="E183" s="581"/>
      <c r="F183" s="581"/>
      <c r="G183" s="581"/>
      <c r="H183" s="501"/>
      <c r="I183" s="501"/>
    </row>
    <row r="184" spans="1:16384" s="164" customFormat="1" ht="16.5" thickBot="1" x14ac:dyDescent="0.3">
      <c r="A184" s="657" t="s">
        <v>405</v>
      </c>
      <c r="B184" s="657"/>
      <c r="C184" s="657"/>
      <c r="D184" s="657"/>
      <c r="E184" s="657"/>
      <c r="F184" s="663">
        <f>SUM(F185)</f>
        <v>1597.2</v>
      </c>
      <c r="G184" s="663"/>
      <c r="H184" s="389">
        <v>0</v>
      </c>
      <c r="I184" s="389">
        <v>0</v>
      </c>
    </row>
    <row r="185" spans="1:16384" s="164" customFormat="1" ht="16.5" thickTop="1" x14ac:dyDescent="0.25">
      <c r="A185" s="652" t="s">
        <v>389</v>
      </c>
      <c r="B185" s="653"/>
      <c r="C185" s="653"/>
      <c r="D185" s="653"/>
      <c r="E185" s="653"/>
      <c r="F185" s="715">
        <v>1597.2</v>
      </c>
      <c r="G185" s="715"/>
      <c r="H185" s="501">
        <v>0</v>
      </c>
      <c r="I185" s="501">
        <v>0</v>
      </c>
      <c r="J185" s="152"/>
      <c r="K185" s="152"/>
      <c r="L185" s="152"/>
      <c r="M185" s="650"/>
      <c r="N185" s="651"/>
      <c r="O185" s="326"/>
      <c r="P185" s="152"/>
      <c r="Q185" s="152"/>
      <c r="R185" s="152"/>
      <c r="S185" s="152"/>
      <c r="T185" s="650"/>
      <c r="U185" s="651"/>
      <c r="V185" s="326"/>
      <c r="W185" s="152"/>
      <c r="X185" s="152"/>
      <c r="Y185" s="152"/>
      <c r="Z185" s="152"/>
      <c r="AA185" s="650"/>
      <c r="AB185" s="651"/>
      <c r="AC185" s="326"/>
      <c r="AD185" s="152"/>
      <c r="AE185" s="152"/>
      <c r="AF185" s="152"/>
      <c r="AG185" s="152"/>
      <c r="AH185" s="650"/>
      <c r="AI185" s="651"/>
      <c r="AJ185" s="326"/>
      <c r="AK185" s="152"/>
      <c r="AL185" s="152"/>
      <c r="AM185" s="152"/>
      <c r="AN185" s="152"/>
      <c r="AO185" s="650"/>
      <c r="AP185" s="651"/>
      <c r="AQ185" s="326"/>
      <c r="AR185" s="152"/>
      <c r="AS185" s="152"/>
      <c r="AT185" s="152"/>
      <c r="AU185" s="152"/>
      <c r="AV185" s="650"/>
      <c r="AW185" s="651"/>
      <c r="AX185" s="326"/>
      <c r="AY185" s="152"/>
      <c r="AZ185" s="152"/>
      <c r="BA185" s="152"/>
      <c r="BB185" s="152"/>
      <c r="BC185" s="650"/>
      <c r="BD185" s="651"/>
      <c r="BE185" s="326"/>
      <c r="BF185" s="152"/>
      <c r="BG185" s="152"/>
      <c r="BH185" s="152"/>
      <c r="BI185" s="152"/>
      <c r="BJ185" s="650"/>
      <c r="BK185" s="651"/>
      <c r="BL185" s="326"/>
      <c r="BM185" s="152"/>
      <c r="BN185" s="152"/>
      <c r="BO185" s="152"/>
      <c r="BP185" s="152"/>
      <c r="BQ185" s="650"/>
      <c r="BR185" s="651"/>
      <c r="BS185" s="326"/>
      <c r="BT185" s="152"/>
      <c r="BU185" s="152"/>
      <c r="BV185" s="152"/>
      <c r="BW185" s="152"/>
      <c r="BX185" s="650"/>
      <c r="BY185" s="651"/>
      <c r="BZ185" s="326"/>
      <c r="CA185" s="152"/>
      <c r="CB185" s="152"/>
      <c r="CC185" s="152"/>
      <c r="CD185" s="152"/>
      <c r="CE185" s="650"/>
      <c r="CF185" s="651"/>
      <c r="CG185" s="326"/>
      <c r="CH185" s="152"/>
      <c r="CI185" s="152"/>
      <c r="CJ185" s="152"/>
      <c r="CK185" s="152"/>
      <c r="CL185" s="650"/>
      <c r="CM185" s="651"/>
      <c r="CN185" s="326"/>
      <c r="CO185" s="152"/>
      <c r="CP185" s="152"/>
      <c r="CQ185" s="152"/>
      <c r="CR185" s="152"/>
      <c r="CS185" s="650"/>
      <c r="CT185" s="651"/>
      <c r="CU185" s="326"/>
      <c r="CV185" s="152"/>
      <c r="CW185" s="152"/>
      <c r="CX185" s="152"/>
      <c r="CY185" s="152"/>
      <c r="CZ185" s="650"/>
      <c r="DA185" s="651"/>
      <c r="DB185" s="326"/>
      <c r="DC185" s="152"/>
      <c r="DD185" s="152"/>
      <c r="DE185" s="152"/>
      <c r="DF185" s="152"/>
      <c r="DG185" s="650"/>
      <c r="DH185" s="651"/>
      <c r="DI185" s="326"/>
      <c r="DJ185" s="152"/>
      <c r="DK185" s="152"/>
      <c r="DL185" s="152"/>
      <c r="DM185" s="152"/>
      <c r="DN185" s="650"/>
      <c r="DO185" s="651"/>
      <c r="DP185" s="326"/>
      <c r="DQ185" s="152"/>
      <c r="DR185" s="152"/>
      <c r="DS185" s="152"/>
      <c r="DT185" s="152"/>
      <c r="DU185" s="650"/>
      <c r="DV185" s="651"/>
      <c r="DW185" s="326"/>
      <c r="DX185" s="152"/>
      <c r="DY185" s="152"/>
      <c r="DZ185" s="152"/>
      <c r="EA185" s="152"/>
      <c r="EB185" s="650"/>
      <c r="EC185" s="651"/>
      <c r="ED185" s="326"/>
      <c r="EE185" s="152"/>
      <c r="EF185" s="152"/>
      <c r="EG185" s="152"/>
      <c r="EH185" s="152"/>
      <c r="EI185" s="650"/>
      <c r="EJ185" s="651"/>
      <c r="EK185" s="326"/>
      <c r="EL185" s="152"/>
      <c r="EM185" s="152"/>
      <c r="EN185" s="152"/>
      <c r="EO185" s="152"/>
      <c r="EP185" s="650"/>
      <c r="EQ185" s="651"/>
      <c r="ER185" s="326"/>
      <c r="ES185" s="152"/>
      <c r="ET185" s="152"/>
      <c r="EU185" s="152"/>
      <c r="EV185" s="152"/>
      <c r="EW185" s="650"/>
      <c r="EX185" s="651"/>
      <c r="EY185" s="326"/>
      <c r="EZ185" s="152"/>
      <c r="FA185" s="152"/>
      <c r="FB185" s="152"/>
      <c r="FC185" s="152"/>
      <c r="FD185" s="650"/>
      <c r="FE185" s="651"/>
      <c r="FF185" s="326"/>
      <c r="FG185" s="152"/>
      <c r="FH185" s="152"/>
      <c r="FI185" s="152"/>
      <c r="FJ185" s="152"/>
      <c r="FK185" s="650"/>
      <c r="FL185" s="651"/>
      <c r="FM185" s="326"/>
      <c r="FN185" s="152"/>
      <c r="FO185" s="152"/>
      <c r="FP185" s="152"/>
      <c r="FQ185" s="152"/>
      <c r="FR185" s="650"/>
      <c r="FS185" s="651"/>
      <c r="FT185" s="326"/>
      <c r="FU185" s="152"/>
      <c r="FV185" s="152"/>
      <c r="FW185" s="152"/>
      <c r="FX185" s="152"/>
      <c r="FY185" s="650"/>
      <c r="FZ185" s="651"/>
      <c r="GA185" s="326"/>
      <c r="GB185" s="152"/>
      <c r="GC185" s="152"/>
      <c r="GD185" s="152"/>
      <c r="GE185" s="152"/>
      <c r="GF185" s="650"/>
      <c r="GG185" s="651"/>
      <c r="GH185" s="326"/>
      <c r="GI185" s="152"/>
      <c r="GJ185" s="152"/>
      <c r="GK185" s="152"/>
      <c r="GL185" s="152"/>
      <c r="GM185" s="650"/>
      <c r="GN185" s="651"/>
      <c r="GO185" s="326"/>
      <c r="GP185" s="152"/>
      <c r="GQ185" s="152"/>
      <c r="GR185" s="152"/>
      <c r="GS185" s="152"/>
      <c r="GT185" s="650"/>
      <c r="GU185" s="651"/>
      <c r="GV185" s="326"/>
      <c r="GW185" s="152"/>
      <c r="GX185" s="152"/>
      <c r="GY185" s="152"/>
      <c r="GZ185" s="152"/>
      <c r="HA185" s="650"/>
      <c r="HB185" s="651"/>
      <c r="HC185" s="326"/>
      <c r="HD185" s="152"/>
      <c r="HE185" s="152"/>
      <c r="HF185" s="152"/>
      <c r="HG185" s="152"/>
      <c r="HH185" s="650"/>
      <c r="HI185" s="651"/>
      <c r="HJ185" s="326"/>
      <c r="HK185" s="152"/>
      <c r="HL185" s="152"/>
      <c r="HM185" s="152"/>
      <c r="HN185" s="152"/>
      <c r="HO185" s="650"/>
      <c r="HP185" s="651"/>
      <c r="HQ185" s="326"/>
      <c r="HR185" s="152"/>
      <c r="HS185" s="152"/>
      <c r="HT185" s="152"/>
      <c r="HU185" s="152"/>
      <c r="HV185" s="650"/>
      <c r="HW185" s="651"/>
      <c r="HX185" s="326"/>
      <c r="HY185" s="152"/>
      <c r="HZ185" s="152"/>
      <c r="IA185" s="152"/>
      <c r="IB185" s="152"/>
      <c r="IC185" s="650"/>
      <c r="ID185" s="651"/>
      <c r="IE185" s="326"/>
      <c r="IF185" s="152"/>
      <c r="IG185" s="152"/>
      <c r="IH185" s="152"/>
      <c r="II185" s="152"/>
      <c r="IJ185" s="650"/>
      <c r="IK185" s="651"/>
      <c r="IL185" s="326"/>
      <c r="IM185" s="152"/>
      <c r="IN185" s="152"/>
      <c r="IO185" s="152"/>
      <c r="IP185" s="152"/>
      <c r="IQ185" s="650"/>
      <c r="IR185" s="651"/>
      <c r="IS185" s="326"/>
      <c r="IT185" s="152"/>
      <c r="IU185" s="152"/>
      <c r="IV185" s="152"/>
      <c r="IW185" s="152"/>
      <c r="IX185" s="650"/>
      <c r="IY185" s="651"/>
      <c r="IZ185" s="326"/>
      <c r="JA185" s="152"/>
      <c r="JB185" s="152"/>
      <c r="JC185" s="152"/>
      <c r="JD185" s="152"/>
      <c r="JE185" s="650"/>
      <c r="JF185" s="651"/>
      <c r="JG185" s="326"/>
      <c r="JH185" s="152"/>
      <c r="JI185" s="152"/>
      <c r="JJ185" s="152"/>
      <c r="JK185" s="152"/>
      <c r="JL185" s="650"/>
      <c r="JM185" s="651"/>
      <c r="JN185" s="326"/>
      <c r="JO185" s="152"/>
      <c r="JP185" s="152"/>
      <c r="JQ185" s="152"/>
      <c r="JR185" s="152"/>
      <c r="JS185" s="650"/>
      <c r="JT185" s="651"/>
      <c r="JU185" s="326"/>
      <c r="JV185" s="152"/>
      <c r="JW185" s="152"/>
      <c r="JX185" s="152"/>
      <c r="JY185" s="152"/>
      <c r="JZ185" s="650"/>
      <c r="KA185" s="651"/>
      <c r="KB185" s="326"/>
      <c r="KC185" s="152"/>
      <c r="KD185" s="152"/>
      <c r="KE185" s="152"/>
      <c r="KF185" s="152"/>
      <c r="KG185" s="650"/>
      <c r="KH185" s="651"/>
      <c r="KI185" s="326"/>
      <c r="KJ185" s="152"/>
      <c r="KK185" s="152"/>
      <c r="KL185" s="152"/>
      <c r="KM185" s="152"/>
      <c r="KN185" s="650"/>
      <c r="KO185" s="651"/>
      <c r="KP185" s="326"/>
      <c r="KQ185" s="152"/>
      <c r="KR185" s="152"/>
      <c r="KS185" s="152"/>
      <c r="KT185" s="152"/>
      <c r="KU185" s="650"/>
      <c r="KV185" s="651"/>
      <c r="KW185" s="326"/>
      <c r="KX185" s="152"/>
      <c r="KY185" s="152"/>
      <c r="KZ185" s="152"/>
      <c r="LA185" s="152"/>
      <c r="LB185" s="650"/>
      <c r="LC185" s="651"/>
      <c r="LD185" s="326"/>
      <c r="LE185" s="152"/>
      <c r="LF185" s="152"/>
      <c r="LG185" s="152"/>
      <c r="LH185" s="152"/>
      <c r="LI185" s="650"/>
      <c r="LJ185" s="651"/>
      <c r="LK185" s="326"/>
      <c r="LL185" s="152"/>
      <c r="LM185" s="152"/>
      <c r="LN185" s="152"/>
      <c r="LO185" s="152"/>
      <c r="LP185" s="650"/>
      <c r="LQ185" s="651"/>
      <c r="LR185" s="326"/>
      <c r="LS185" s="152"/>
      <c r="LT185" s="152"/>
      <c r="LU185" s="152"/>
      <c r="LV185" s="152"/>
      <c r="LW185" s="650"/>
      <c r="LX185" s="651"/>
      <c r="LY185" s="326"/>
      <c r="LZ185" s="152"/>
      <c r="MA185" s="152"/>
      <c r="MB185" s="152"/>
      <c r="MC185" s="152"/>
      <c r="MD185" s="650"/>
      <c r="ME185" s="651"/>
      <c r="MF185" s="326"/>
      <c r="MG185" s="152"/>
      <c r="MH185" s="152"/>
      <c r="MI185" s="152"/>
      <c r="MJ185" s="152"/>
      <c r="MK185" s="650"/>
      <c r="ML185" s="651"/>
      <c r="MM185" s="326"/>
      <c r="MN185" s="152"/>
      <c r="MO185" s="152"/>
      <c r="MP185" s="152"/>
      <c r="MQ185" s="152"/>
      <c r="MR185" s="650"/>
      <c r="MS185" s="651"/>
      <c r="MT185" s="326"/>
      <c r="MU185" s="152"/>
      <c r="MV185" s="152"/>
      <c r="MW185" s="152"/>
      <c r="MX185" s="152"/>
      <c r="MY185" s="650"/>
      <c r="MZ185" s="651"/>
      <c r="NA185" s="326"/>
      <c r="NB185" s="152"/>
      <c r="NC185" s="152"/>
      <c r="ND185" s="152"/>
      <c r="NE185" s="152"/>
      <c r="NF185" s="650"/>
      <c r="NG185" s="651"/>
      <c r="NH185" s="326"/>
      <c r="NI185" s="152"/>
      <c r="NJ185" s="152"/>
      <c r="NK185" s="152"/>
      <c r="NL185" s="152"/>
      <c r="NM185" s="650"/>
      <c r="NN185" s="651"/>
      <c r="NO185" s="326"/>
      <c r="NP185" s="152"/>
      <c r="NQ185" s="152"/>
      <c r="NR185" s="152"/>
      <c r="NS185" s="152"/>
      <c r="NT185" s="650"/>
      <c r="NU185" s="651"/>
      <c r="NV185" s="326"/>
      <c r="NW185" s="152"/>
      <c r="NX185" s="152"/>
      <c r="NY185" s="152"/>
      <c r="NZ185" s="152"/>
      <c r="OA185" s="650"/>
      <c r="OB185" s="651"/>
      <c r="OC185" s="326"/>
      <c r="OD185" s="152"/>
      <c r="OE185" s="152"/>
      <c r="OF185" s="152"/>
      <c r="OG185" s="152"/>
      <c r="OH185" s="650"/>
      <c r="OI185" s="651"/>
      <c r="OJ185" s="326"/>
      <c r="OK185" s="152"/>
      <c r="OL185" s="152"/>
      <c r="OM185" s="152"/>
      <c r="ON185" s="152"/>
      <c r="OO185" s="650"/>
      <c r="OP185" s="651"/>
      <c r="OQ185" s="326"/>
      <c r="OR185" s="152"/>
      <c r="OS185" s="152"/>
      <c r="OT185" s="152"/>
      <c r="OU185" s="152"/>
      <c r="OV185" s="650"/>
      <c r="OW185" s="651"/>
      <c r="OX185" s="326"/>
      <c r="OY185" s="152"/>
      <c r="OZ185" s="152"/>
      <c r="PA185" s="152"/>
      <c r="PB185" s="152"/>
      <c r="PC185" s="650"/>
      <c r="PD185" s="651"/>
      <c r="PE185" s="326"/>
      <c r="PF185" s="152"/>
      <c r="PG185" s="152"/>
      <c r="PH185" s="152"/>
      <c r="PI185" s="152"/>
      <c r="PJ185" s="650"/>
      <c r="PK185" s="651"/>
      <c r="PL185" s="326"/>
      <c r="PM185" s="152"/>
      <c r="PN185" s="152"/>
      <c r="PO185" s="152"/>
      <c r="PP185" s="152"/>
      <c r="PQ185" s="650"/>
      <c r="PR185" s="651"/>
      <c r="PS185" s="326"/>
      <c r="PT185" s="152"/>
      <c r="PU185" s="152"/>
      <c r="PV185" s="152"/>
      <c r="PW185" s="152"/>
      <c r="PX185" s="650"/>
      <c r="PY185" s="651"/>
      <c r="PZ185" s="326"/>
      <c r="QA185" s="152"/>
      <c r="QB185" s="152"/>
      <c r="QC185" s="152"/>
      <c r="QD185" s="152"/>
      <c r="QE185" s="650"/>
      <c r="QF185" s="651"/>
      <c r="QG185" s="326"/>
      <c r="QH185" s="152"/>
      <c r="QI185" s="152"/>
      <c r="QJ185" s="152"/>
      <c r="QK185" s="152"/>
      <c r="QL185" s="650"/>
      <c r="QM185" s="651"/>
      <c r="QN185" s="326"/>
      <c r="QO185" s="152"/>
      <c r="QP185" s="152"/>
      <c r="QQ185" s="152"/>
      <c r="QR185" s="152"/>
      <c r="QS185" s="650"/>
      <c r="QT185" s="651"/>
      <c r="QU185" s="326"/>
      <c r="QV185" s="152"/>
      <c r="QW185" s="152"/>
      <c r="QX185" s="152"/>
      <c r="QY185" s="152"/>
      <c r="QZ185" s="650"/>
      <c r="RA185" s="651"/>
      <c r="RB185" s="326"/>
      <c r="RC185" s="152"/>
      <c r="RD185" s="152"/>
      <c r="RE185" s="152"/>
      <c r="RF185" s="152"/>
      <c r="RG185" s="650"/>
      <c r="RH185" s="651"/>
      <c r="RI185" s="326"/>
      <c r="RJ185" s="152"/>
      <c r="RK185" s="152"/>
      <c r="RL185" s="152"/>
      <c r="RM185" s="152"/>
      <c r="RN185" s="650"/>
      <c r="RO185" s="651"/>
      <c r="RP185" s="326"/>
      <c r="RQ185" s="152"/>
      <c r="RR185" s="152"/>
      <c r="RS185" s="152"/>
      <c r="RT185" s="152"/>
      <c r="RU185" s="650"/>
      <c r="RV185" s="651"/>
      <c r="RW185" s="326"/>
      <c r="RX185" s="152"/>
      <c r="RY185" s="152"/>
      <c r="RZ185" s="152"/>
      <c r="SA185" s="152"/>
      <c r="SB185" s="650"/>
      <c r="SC185" s="651"/>
      <c r="SD185" s="326"/>
      <c r="SE185" s="152"/>
      <c r="SF185" s="152"/>
      <c r="SG185" s="152"/>
      <c r="SH185" s="152"/>
      <c r="SI185" s="650"/>
      <c r="SJ185" s="651"/>
      <c r="SK185" s="326"/>
      <c r="SL185" s="152"/>
      <c r="SM185" s="152"/>
      <c r="SN185" s="152"/>
      <c r="SO185" s="152"/>
      <c r="SP185" s="650"/>
      <c r="SQ185" s="651"/>
      <c r="SR185" s="326"/>
      <c r="SS185" s="152"/>
      <c r="ST185" s="152"/>
      <c r="SU185" s="152"/>
      <c r="SV185" s="152"/>
      <c r="SW185" s="650"/>
      <c r="SX185" s="651"/>
      <c r="SY185" s="326"/>
      <c r="SZ185" s="152"/>
      <c r="TA185" s="152"/>
      <c r="TB185" s="152"/>
      <c r="TC185" s="152"/>
      <c r="TD185" s="650"/>
      <c r="TE185" s="651"/>
      <c r="TF185" s="326"/>
      <c r="TG185" s="152"/>
      <c r="TH185" s="152"/>
      <c r="TI185" s="152"/>
      <c r="TJ185" s="152"/>
      <c r="TK185" s="650"/>
      <c r="TL185" s="651"/>
      <c r="TM185" s="326"/>
      <c r="TN185" s="152"/>
      <c r="TO185" s="152"/>
      <c r="TP185" s="152"/>
      <c r="TQ185" s="152"/>
      <c r="TR185" s="650"/>
      <c r="TS185" s="651"/>
      <c r="TT185" s="326"/>
      <c r="TU185" s="152"/>
      <c r="TV185" s="152"/>
      <c r="TW185" s="152"/>
      <c r="TX185" s="152"/>
      <c r="TY185" s="650"/>
      <c r="TZ185" s="651"/>
      <c r="UA185" s="326"/>
      <c r="UB185" s="152"/>
      <c r="UC185" s="152"/>
      <c r="UD185" s="152"/>
      <c r="UE185" s="152"/>
      <c r="UF185" s="650"/>
      <c r="UG185" s="651"/>
      <c r="UH185" s="326"/>
      <c r="UI185" s="152"/>
      <c r="UJ185" s="152"/>
      <c r="UK185" s="152"/>
      <c r="UL185" s="152"/>
      <c r="UM185" s="650"/>
      <c r="UN185" s="651"/>
      <c r="UO185" s="326"/>
      <c r="UP185" s="152"/>
      <c r="UQ185" s="152"/>
      <c r="UR185" s="152"/>
      <c r="US185" s="152"/>
      <c r="UT185" s="650"/>
      <c r="UU185" s="651"/>
      <c r="UV185" s="326"/>
      <c r="UW185" s="152"/>
      <c r="UX185" s="152"/>
      <c r="UY185" s="152"/>
      <c r="UZ185" s="152"/>
      <c r="VA185" s="650"/>
      <c r="VB185" s="651"/>
      <c r="VC185" s="326"/>
      <c r="VD185" s="152"/>
      <c r="VE185" s="152"/>
      <c r="VF185" s="152"/>
      <c r="VG185" s="152"/>
      <c r="VH185" s="650"/>
      <c r="VI185" s="651"/>
      <c r="VJ185" s="326"/>
      <c r="VK185" s="152"/>
      <c r="VL185" s="152"/>
      <c r="VM185" s="152"/>
      <c r="VN185" s="152"/>
      <c r="VO185" s="650"/>
      <c r="VP185" s="651"/>
      <c r="VQ185" s="326"/>
      <c r="VR185" s="152"/>
      <c r="VS185" s="152"/>
      <c r="VT185" s="152"/>
      <c r="VU185" s="152"/>
      <c r="VV185" s="650"/>
      <c r="VW185" s="651"/>
      <c r="VX185" s="326"/>
      <c r="VY185" s="152"/>
      <c r="VZ185" s="152"/>
      <c r="WA185" s="152"/>
      <c r="WB185" s="152"/>
      <c r="WC185" s="650"/>
      <c r="WD185" s="651"/>
      <c r="WE185" s="326"/>
      <c r="WF185" s="152"/>
      <c r="WG185" s="152"/>
      <c r="WH185" s="152"/>
      <c r="WI185" s="152"/>
      <c r="WJ185" s="650"/>
      <c r="WK185" s="651"/>
      <c r="WL185" s="326"/>
      <c r="WM185" s="152"/>
      <c r="WN185" s="152"/>
      <c r="WO185" s="152"/>
      <c r="WP185" s="152"/>
      <c r="WQ185" s="650"/>
      <c r="WR185" s="651"/>
      <c r="WS185" s="326"/>
      <c r="WT185" s="152"/>
      <c r="WU185" s="152"/>
      <c r="WV185" s="152"/>
      <c r="WW185" s="152"/>
      <c r="WX185" s="650"/>
      <c r="WY185" s="651"/>
      <c r="WZ185" s="326"/>
      <c r="XA185" s="152"/>
      <c r="XB185" s="152"/>
      <c r="XC185" s="152"/>
      <c r="XD185" s="152"/>
      <c r="XE185" s="650"/>
      <c r="XF185" s="651"/>
      <c r="XG185" s="326"/>
      <c r="XH185" s="152"/>
      <c r="XI185" s="152"/>
      <c r="XJ185" s="152"/>
      <c r="XK185" s="152"/>
      <c r="XL185" s="650"/>
      <c r="XM185" s="651"/>
      <c r="XN185" s="326"/>
      <c r="XO185" s="152"/>
      <c r="XP185" s="152"/>
      <c r="XQ185" s="152"/>
      <c r="XR185" s="152"/>
      <c r="XS185" s="650"/>
      <c r="XT185" s="651"/>
      <c r="XU185" s="326"/>
      <c r="XV185" s="152"/>
      <c r="XW185" s="152"/>
      <c r="XX185" s="152"/>
      <c r="XY185" s="152"/>
      <c r="XZ185" s="650"/>
      <c r="YA185" s="651"/>
      <c r="YB185" s="326"/>
      <c r="YC185" s="152"/>
      <c r="YD185" s="152"/>
      <c r="YE185" s="152"/>
      <c r="YF185" s="152"/>
      <c r="YG185" s="650"/>
      <c r="YH185" s="651"/>
      <c r="YI185" s="326"/>
      <c r="YJ185" s="152"/>
      <c r="YK185" s="152"/>
      <c r="YL185" s="152"/>
      <c r="YM185" s="152"/>
      <c r="YN185" s="650"/>
      <c r="YO185" s="651"/>
      <c r="YP185" s="326"/>
      <c r="YQ185" s="152"/>
      <c r="YR185" s="152"/>
      <c r="YS185" s="152"/>
      <c r="YT185" s="152"/>
      <c r="YU185" s="650"/>
      <c r="YV185" s="651"/>
      <c r="YW185" s="326"/>
      <c r="YX185" s="152"/>
      <c r="YY185" s="152"/>
      <c r="YZ185" s="152"/>
      <c r="ZA185" s="152"/>
      <c r="ZB185" s="650"/>
      <c r="ZC185" s="651"/>
      <c r="ZD185" s="326"/>
      <c r="ZE185" s="152"/>
      <c r="ZF185" s="152"/>
      <c r="ZG185" s="152"/>
      <c r="ZH185" s="152"/>
      <c r="ZI185" s="650"/>
      <c r="ZJ185" s="651"/>
      <c r="ZK185" s="326"/>
      <c r="ZL185" s="152"/>
      <c r="ZM185" s="152"/>
      <c r="ZN185" s="152"/>
      <c r="ZO185" s="152"/>
      <c r="ZP185" s="650"/>
      <c r="ZQ185" s="651"/>
      <c r="ZR185" s="326"/>
      <c r="ZS185" s="152"/>
      <c r="ZT185" s="152"/>
      <c r="ZU185" s="152"/>
      <c r="ZV185" s="152"/>
      <c r="ZW185" s="650"/>
      <c r="ZX185" s="651"/>
      <c r="ZY185" s="326"/>
      <c r="ZZ185" s="152"/>
      <c r="AAA185" s="152"/>
      <c r="AAB185" s="152"/>
      <c r="AAC185" s="152"/>
      <c r="AAD185" s="650"/>
      <c r="AAE185" s="651"/>
      <c r="AAF185" s="326"/>
      <c r="AAG185" s="152"/>
      <c r="AAH185" s="152"/>
      <c r="AAI185" s="152"/>
      <c r="AAJ185" s="152"/>
      <c r="AAK185" s="650"/>
      <c r="AAL185" s="651"/>
      <c r="AAM185" s="326"/>
      <c r="AAN185" s="152"/>
      <c r="AAO185" s="152"/>
      <c r="AAP185" s="152"/>
      <c r="AAQ185" s="152"/>
      <c r="AAR185" s="650"/>
      <c r="AAS185" s="651"/>
      <c r="AAT185" s="326"/>
      <c r="AAU185" s="152"/>
      <c r="AAV185" s="152"/>
      <c r="AAW185" s="152"/>
      <c r="AAX185" s="152"/>
      <c r="AAY185" s="650"/>
      <c r="AAZ185" s="651"/>
      <c r="ABA185" s="326"/>
      <c r="ABB185" s="152"/>
      <c r="ABC185" s="152"/>
      <c r="ABD185" s="152"/>
      <c r="ABE185" s="152"/>
      <c r="ABF185" s="650"/>
      <c r="ABG185" s="651"/>
      <c r="ABH185" s="326"/>
      <c r="ABI185" s="152"/>
      <c r="ABJ185" s="152"/>
      <c r="ABK185" s="152"/>
      <c r="ABL185" s="152"/>
      <c r="ABM185" s="650"/>
      <c r="ABN185" s="651"/>
      <c r="ABO185" s="326"/>
      <c r="ABP185" s="152"/>
      <c r="ABQ185" s="152"/>
      <c r="ABR185" s="152"/>
      <c r="ABS185" s="152"/>
      <c r="ABT185" s="650"/>
      <c r="ABU185" s="651"/>
      <c r="ABV185" s="326"/>
      <c r="ABW185" s="152"/>
      <c r="ABX185" s="152"/>
      <c r="ABY185" s="152"/>
      <c r="ABZ185" s="152"/>
      <c r="ACA185" s="650"/>
      <c r="ACB185" s="651"/>
      <c r="ACC185" s="326"/>
      <c r="ACD185" s="152"/>
      <c r="ACE185" s="152"/>
      <c r="ACF185" s="152"/>
      <c r="ACG185" s="152"/>
      <c r="ACH185" s="650"/>
      <c r="ACI185" s="651"/>
      <c r="ACJ185" s="326"/>
      <c r="ACK185" s="152"/>
      <c r="ACL185" s="152"/>
      <c r="ACM185" s="152"/>
      <c r="ACN185" s="152"/>
      <c r="ACO185" s="650"/>
      <c r="ACP185" s="651"/>
      <c r="ACQ185" s="326"/>
      <c r="ACR185" s="152"/>
      <c r="ACS185" s="152"/>
      <c r="ACT185" s="152"/>
      <c r="ACU185" s="152"/>
      <c r="ACV185" s="650"/>
      <c r="ACW185" s="651"/>
      <c r="ACX185" s="326"/>
      <c r="ACY185" s="152"/>
      <c r="ACZ185" s="152"/>
      <c r="ADA185" s="152"/>
      <c r="ADB185" s="152"/>
      <c r="ADC185" s="650"/>
      <c r="ADD185" s="651"/>
      <c r="ADE185" s="326"/>
      <c r="ADF185" s="152"/>
      <c r="ADG185" s="152"/>
      <c r="ADH185" s="152"/>
      <c r="ADI185" s="152"/>
      <c r="ADJ185" s="650"/>
      <c r="ADK185" s="651"/>
      <c r="ADL185" s="326"/>
      <c r="ADM185" s="152"/>
      <c r="ADN185" s="152"/>
      <c r="ADO185" s="152"/>
      <c r="ADP185" s="152"/>
      <c r="ADQ185" s="650"/>
      <c r="ADR185" s="651"/>
      <c r="ADS185" s="326"/>
      <c r="ADT185" s="152"/>
      <c r="ADU185" s="152"/>
      <c r="ADV185" s="152"/>
      <c r="ADW185" s="152"/>
      <c r="ADX185" s="650"/>
      <c r="ADY185" s="651"/>
      <c r="ADZ185" s="326"/>
      <c r="AEA185" s="152"/>
      <c r="AEB185" s="152"/>
      <c r="AEC185" s="152"/>
      <c r="AED185" s="152"/>
      <c r="AEE185" s="650"/>
      <c r="AEF185" s="651"/>
      <c r="AEG185" s="326"/>
      <c r="AEH185" s="152"/>
      <c r="AEI185" s="152"/>
      <c r="AEJ185" s="152"/>
      <c r="AEK185" s="152"/>
      <c r="AEL185" s="650"/>
      <c r="AEM185" s="651"/>
      <c r="AEN185" s="326"/>
      <c r="AEO185" s="152"/>
      <c r="AEP185" s="152"/>
      <c r="AEQ185" s="152"/>
      <c r="AER185" s="152"/>
      <c r="AES185" s="650"/>
      <c r="AET185" s="651"/>
      <c r="AEU185" s="326"/>
      <c r="AEV185" s="152"/>
      <c r="AEW185" s="152"/>
      <c r="AEX185" s="152"/>
      <c r="AEY185" s="152"/>
      <c r="AEZ185" s="650"/>
      <c r="AFA185" s="651"/>
      <c r="AFB185" s="326"/>
      <c r="AFC185" s="152"/>
      <c r="AFD185" s="152"/>
      <c r="AFE185" s="152"/>
      <c r="AFF185" s="152"/>
      <c r="AFG185" s="650"/>
      <c r="AFH185" s="651"/>
      <c r="AFI185" s="326"/>
      <c r="AFJ185" s="152"/>
      <c r="AFK185" s="152"/>
      <c r="AFL185" s="152"/>
      <c r="AFM185" s="152"/>
      <c r="AFN185" s="650"/>
      <c r="AFO185" s="651"/>
      <c r="AFP185" s="326"/>
      <c r="AFQ185" s="152"/>
      <c r="AFR185" s="152"/>
      <c r="AFS185" s="152"/>
      <c r="AFT185" s="152"/>
      <c r="AFU185" s="650"/>
      <c r="AFV185" s="651"/>
      <c r="AFW185" s="326"/>
      <c r="AFX185" s="152"/>
      <c r="AFY185" s="152"/>
      <c r="AFZ185" s="152"/>
      <c r="AGA185" s="152"/>
      <c r="AGB185" s="650"/>
      <c r="AGC185" s="651"/>
      <c r="AGD185" s="326"/>
      <c r="AGE185" s="152"/>
      <c r="AGF185" s="152"/>
      <c r="AGG185" s="152"/>
      <c r="AGH185" s="152"/>
      <c r="AGI185" s="650"/>
      <c r="AGJ185" s="651"/>
      <c r="AGK185" s="326"/>
      <c r="AGL185" s="152"/>
      <c r="AGM185" s="152"/>
      <c r="AGN185" s="152"/>
      <c r="AGO185" s="152"/>
      <c r="AGP185" s="650"/>
      <c r="AGQ185" s="651"/>
      <c r="AGR185" s="326"/>
      <c r="AGS185" s="152"/>
      <c r="AGT185" s="152"/>
      <c r="AGU185" s="152"/>
      <c r="AGV185" s="152"/>
      <c r="AGW185" s="650"/>
      <c r="AGX185" s="651"/>
      <c r="AGY185" s="326"/>
      <c r="AGZ185" s="152"/>
      <c r="AHA185" s="152"/>
      <c r="AHB185" s="152"/>
      <c r="AHC185" s="152"/>
      <c r="AHD185" s="650"/>
      <c r="AHE185" s="651"/>
      <c r="AHF185" s="326"/>
      <c r="AHG185" s="152"/>
      <c r="AHH185" s="152"/>
      <c r="AHI185" s="152"/>
      <c r="AHJ185" s="152"/>
      <c r="AHK185" s="650"/>
      <c r="AHL185" s="651"/>
      <c r="AHM185" s="326"/>
      <c r="AHN185" s="152"/>
      <c r="AHO185" s="152"/>
      <c r="AHP185" s="152"/>
      <c r="AHQ185" s="152"/>
      <c r="AHR185" s="650"/>
      <c r="AHS185" s="651"/>
      <c r="AHT185" s="326"/>
      <c r="AHU185" s="152"/>
      <c r="AHV185" s="152"/>
      <c r="AHW185" s="152"/>
      <c r="AHX185" s="152"/>
      <c r="AHY185" s="650"/>
      <c r="AHZ185" s="651"/>
      <c r="AIA185" s="326"/>
      <c r="AIB185" s="152"/>
      <c r="AIC185" s="152"/>
      <c r="AID185" s="152"/>
      <c r="AIE185" s="152"/>
      <c r="AIF185" s="650"/>
      <c r="AIG185" s="651"/>
      <c r="AIH185" s="326"/>
      <c r="AII185" s="152"/>
      <c r="AIJ185" s="152"/>
      <c r="AIK185" s="152"/>
      <c r="AIL185" s="152"/>
      <c r="AIM185" s="650"/>
      <c r="AIN185" s="651"/>
      <c r="AIO185" s="326"/>
      <c r="AIP185" s="152"/>
      <c r="AIQ185" s="152"/>
      <c r="AIR185" s="152"/>
      <c r="AIS185" s="152"/>
      <c r="AIT185" s="650"/>
      <c r="AIU185" s="651"/>
      <c r="AIV185" s="326"/>
      <c r="AIW185" s="152"/>
      <c r="AIX185" s="152"/>
      <c r="AIY185" s="152"/>
      <c r="AIZ185" s="152"/>
      <c r="AJA185" s="650"/>
      <c r="AJB185" s="651"/>
      <c r="AJC185" s="326"/>
      <c r="AJD185" s="152"/>
      <c r="AJE185" s="152"/>
      <c r="AJF185" s="152"/>
      <c r="AJG185" s="152"/>
      <c r="AJH185" s="650"/>
      <c r="AJI185" s="651"/>
      <c r="AJJ185" s="326"/>
      <c r="AJK185" s="152"/>
      <c r="AJL185" s="152"/>
      <c r="AJM185" s="152"/>
      <c r="AJN185" s="152"/>
      <c r="AJO185" s="650"/>
      <c r="AJP185" s="651"/>
      <c r="AJQ185" s="326"/>
      <c r="AJR185" s="152"/>
      <c r="AJS185" s="152"/>
      <c r="AJT185" s="152"/>
      <c r="AJU185" s="152"/>
      <c r="AJV185" s="650"/>
      <c r="AJW185" s="651"/>
      <c r="AJX185" s="326"/>
      <c r="AJY185" s="152"/>
      <c r="AJZ185" s="152"/>
      <c r="AKA185" s="152"/>
      <c r="AKB185" s="152"/>
      <c r="AKC185" s="650"/>
      <c r="AKD185" s="651"/>
      <c r="AKE185" s="326"/>
      <c r="AKF185" s="152"/>
      <c r="AKG185" s="152"/>
      <c r="AKH185" s="152"/>
      <c r="AKI185" s="152"/>
      <c r="AKJ185" s="650"/>
      <c r="AKK185" s="651"/>
      <c r="AKL185" s="326"/>
      <c r="AKM185" s="152"/>
      <c r="AKN185" s="152"/>
      <c r="AKO185" s="152"/>
      <c r="AKP185" s="152"/>
      <c r="AKQ185" s="650"/>
      <c r="AKR185" s="651"/>
      <c r="AKS185" s="326"/>
      <c r="AKT185" s="152"/>
      <c r="AKU185" s="152"/>
      <c r="AKV185" s="152"/>
      <c r="AKW185" s="152"/>
      <c r="AKX185" s="650"/>
      <c r="AKY185" s="651"/>
      <c r="AKZ185" s="326"/>
      <c r="ALA185" s="152"/>
      <c r="ALB185" s="152"/>
      <c r="ALC185" s="152"/>
      <c r="ALD185" s="152"/>
      <c r="ALE185" s="650"/>
      <c r="ALF185" s="651"/>
      <c r="ALG185" s="326"/>
      <c r="ALH185" s="152"/>
      <c r="ALI185" s="152"/>
      <c r="ALJ185" s="152"/>
      <c r="ALK185" s="152"/>
      <c r="ALL185" s="650"/>
      <c r="ALM185" s="651"/>
      <c r="ALN185" s="326"/>
      <c r="ALO185" s="152"/>
      <c r="ALP185" s="152"/>
      <c r="ALQ185" s="152"/>
      <c r="ALR185" s="152"/>
      <c r="ALS185" s="650"/>
      <c r="ALT185" s="651"/>
      <c r="ALU185" s="326"/>
      <c r="ALV185" s="152"/>
      <c r="ALW185" s="152"/>
      <c r="ALX185" s="152"/>
      <c r="ALY185" s="152"/>
      <c r="ALZ185" s="650"/>
      <c r="AMA185" s="651"/>
      <c r="AMB185" s="326"/>
      <c r="AMC185" s="152"/>
      <c r="AMD185" s="152"/>
      <c r="AME185" s="152"/>
      <c r="AMF185" s="152"/>
      <c r="AMG185" s="650"/>
      <c r="AMH185" s="651"/>
      <c r="AMI185" s="326"/>
      <c r="AMJ185" s="152"/>
      <c r="AMK185" s="152"/>
      <c r="AML185" s="152"/>
      <c r="AMM185" s="152"/>
      <c r="AMN185" s="650"/>
      <c r="AMO185" s="651"/>
      <c r="AMP185" s="326"/>
      <c r="AMQ185" s="152"/>
      <c r="AMR185" s="152"/>
      <c r="AMS185" s="152"/>
      <c r="AMT185" s="152"/>
      <c r="AMU185" s="650"/>
      <c r="AMV185" s="651"/>
      <c r="AMW185" s="326"/>
      <c r="AMX185" s="152"/>
      <c r="AMY185" s="152"/>
      <c r="AMZ185" s="152"/>
      <c r="ANA185" s="152"/>
      <c r="ANB185" s="650"/>
      <c r="ANC185" s="651"/>
      <c r="AND185" s="326"/>
      <c r="ANE185" s="152"/>
      <c r="ANF185" s="152"/>
      <c r="ANG185" s="152"/>
      <c r="ANH185" s="152"/>
      <c r="ANI185" s="650"/>
      <c r="ANJ185" s="651"/>
      <c r="ANK185" s="326"/>
      <c r="ANL185" s="152"/>
      <c r="ANM185" s="152"/>
      <c r="ANN185" s="152"/>
      <c r="ANO185" s="152"/>
      <c r="ANP185" s="650"/>
      <c r="ANQ185" s="651"/>
      <c r="ANR185" s="326"/>
      <c r="ANS185" s="152"/>
      <c r="ANT185" s="152"/>
      <c r="ANU185" s="152"/>
      <c r="ANV185" s="152"/>
      <c r="ANW185" s="650"/>
      <c r="ANX185" s="651"/>
      <c r="ANY185" s="326"/>
      <c r="ANZ185" s="152"/>
      <c r="AOA185" s="152"/>
      <c r="AOB185" s="152"/>
      <c r="AOC185" s="152"/>
      <c r="AOD185" s="650"/>
      <c r="AOE185" s="651"/>
      <c r="AOF185" s="326"/>
      <c r="AOG185" s="152"/>
      <c r="AOH185" s="152"/>
      <c r="AOI185" s="152"/>
      <c r="AOJ185" s="152"/>
      <c r="AOK185" s="650"/>
      <c r="AOL185" s="651"/>
      <c r="AOM185" s="326"/>
      <c r="AON185" s="152"/>
      <c r="AOO185" s="152"/>
      <c r="AOP185" s="152"/>
      <c r="AOQ185" s="152"/>
      <c r="AOR185" s="650"/>
      <c r="AOS185" s="651"/>
      <c r="AOT185" s="326"/>
      <c r="AOU185" s="152"/>
      <c r="AOV185" s="152"/>
      <c r="AOW185" s="152"/>
      <c r="AOX185" s="152"/>
      <c r="AOY185" s="650"/>
      <c r="AOZ185" s="651"/>
      <c r="APA185" s="326"/>
      <c r="APB185" s="152"/>
      <c r="APC185" s="152"/>
      <c r="APD185" s="152"/>
      <c r="APE185" s="152"/>
      <c r="APF185" s="650"/>
      <c r="APG185" s="651"/>
      <c r="APH185" s="326"/>
      <c r="API185" s="152"/>
      <c r="APJ185" s="152"/>
      <c r="APK185" s="152"/>
      <c r="APL185" s="152"/>
      <c r="APM185" s="650"/>
      <c r="APN185" s="651"/>
      <c r="APO185" s="326"/>
      <c r="APP185" s="152"/>
      <c r="APQ185" s="152"/>
      <c r="APR185" s="152"/>
      <c r="APS185" s="152"/>
      <c r="APT185" s="650"/>
      <c r="APU185" s="651"/>
      <c r="APV185" s="326"/>
      <c r="APW185" s="152"/>
      <c r="APX185" s="152"/>
      <c r="APY185" s="152"/>
      <c r="APZ185" s="152"/>
      <c r="AQA185" s="650"/>
      <c r="AQB185" s="651"/>
      <c r="AQC185" s="326"/>
      <c r="AQD185" s="152"/>
      <c r="AQE185" s="152"/>
      <c r="AQF185" s="152"/>
      <c r="AQG185" s="152"/>
      <c r="AQH185" s="650"/>
      <c r="AQI185" s="651"/>
      <c r="AQJ185" s="326"/>
      <c r="AQK185" s="152"/>
      <c r="AQL185" s="152"/>
      <c r="AQM185" s="152"/>
      <c r="AQN185" s="152"/>
      <c r="AQO185" s="650"/>
      <c r="AQP185" s="651"/>
      <c r="AQQ185" s="326"/>
      <c r="AQR185" s="152"/>
      <c r="AQS185" s="152"/>
      <c r="AQT185" s="152"/>
      <c r="AQU185" s="152"/>
      <c r="AQV185" s="650"/>
      <c r="AQW185" s="651"/>
      <c r="AQX185" s="326"/>
      <c r="AQY185" s="152"/>
      <c r="AQZ185" s="152"/>
      <c r="ARA185" s="152"/>
      <c r="ARB185" s="152"/>
      <c r="ARC185" s="650"/>
      <c r="ARD185" s="651"/>
      <c r="ARE185" s="326"/>
      <c r="ARF185" s="152"/>
      <c r="ARG185" s="152"/>
      <c r="ARH185" s="152"/>
      <c r="ARI185" s="152"/>
      <c r="ARJ185" s="650"/>
      <c r="ARK185" s="651"/>
      <c r="ARL185" s="326"/>
      <c r="ARM185" s="152"/>
      <c r="ARN185" s="152"/>
      <c r="ARO185" s="152"/>
      <c r="ARP185" s="152"/>
      <c r="ARQ185" s="650"/>
      <c r="ARR185" s="651"/>
      <c r="ARS185" s="326"/>
      <c r="ART185" s="152"/>
      <c r="ARU185" s="152"/>
      <c r="ARV185" s="152"/>
      <c r="ARW185" s="152"/>
      <c r="ARX185" s="650"/>
      <c r="ARY185" s="651"/>
      <c r="ARZ185" s="326"/>
      <c r="ASA185" s="152"/>
      <c r="ASB185" s="152"/>
      <c r="ASC185" s="152"/>
      <c r="ASD185" s="152"/>
      <c r="ASE185" s="650"/>
      <c r="ASF185" s="651"/>
      <c r="ASG185" s="326"/>
      <c r="ASH185" s="152"/>
      <c r="ASI185" s="152"/>
      <c r="ASJ185" s="152"/>
      <c r="ASK185" s="152"/>
      <c r="ASL185" s="650"/>
      <c r="ASM185" s="651"/>
      <c r="ASN185" s="326"/>
      <c r="ASO185" s="152"/>
      <c r="ASP185" s="152"/>
      <c r="ASQ185" s="152"/>
      <c r="ASR185" s="152"/>
      <c r="ASS185" s="650"/>
      <c r="AST185" s="651"/>
      <c r="ASU185" s="326"/>
      <c r="ASV185" s="152"/>
      <c r="ASW185" s="152"/>
      <c r="ASX185" s="152"/>
      <c r="ASY185" s="152"/>
      <c r="ASZ185" s="650"/>
      <c r="ATA185" s="651"/>
      <c r="ATB185" s="326"/>
      <c r="ATC185" s="152"/>
      <c r="ATD185" s="152"/>
      <c r="ATE185" s="152"/>
      <c r="ATF185" s="152"/>
      <c r="ATG185" s="650"/>
      <c r="ATH185" s="651"/>
      <c r="ATI185" s="326"/>
      <c r="ATJ185" s="152"/>
      <c r="ATK185" s="152"/>
      <c r="ATL185" s="152"/>
      <c r="ATM185" s="152"/>
      <c r="ATN185" s="650"/>
      <c r="ATO185" s="651"/>
      <c r="ATP185" s="326"/>
      <c r="ATQ185" s="152"/>
      <c r="ATR185" s="152"/>
      <c r="ATS185" s="152"/>
      <c r="ATT185" s="152"/>
      <c r="ATU185" s="650"/>
      <c r="ATV185" s="651"/>
      <c r="ATW185" s="326"/>
      <c r="ATX185" s="152"/>
      <c r="ATY185" s="152"/>
      <c r="ATZ185" s="152"/>
      <c r="AUA185" s="152"/>
      <c r="AUB185" s="650"/>
      <c r="AUC185" s="651"/>
      <c r="AUD185" s="326"/>
      <c r="AUE185" s="152"/>
      <c r="AUF185" s="152"/>
      <c r="AUG185" s="152"/>
      <c r="AUH185" s="152"/>
      <c r="AUI185" s="650"/>
      <c r="AUJ185" s="651"/>
      <c r="AUK185" s="326"/>
      <c r="AUL185" s="152"/>
      <c r="AUM185" s="152"/>
      <c r="AUN185" s="152"/>
      <c r="AUO185" s="152"/>
      <c r="AUP185" s="650"/>
      <c r="AUQ185" s="651"/>
      <c r="AUR185" s="326"/>
      <c r="AUS185" s="152"/>
      <c r="AUT185" s="152"/>
      <c r="AUU185" s="152"/>
      <c r="AUV185" s="152"/>
      <c r="AUW185" s="650"/>
      <c r="AUX185" s="651"/>
      <c r="AUY185" s="326"/>
      <c r="AUZ185" s="152"/>
      <c r="AVA185" s="152"/>
      <c r="AVB185" s="152"/>
      <c r="AVC185" s="152"/>
      <c r="AVD185" s="650"/>
      <c r="AVE185" s="651"/>
      <c r="AVF185" s="326"/>
      <c r="AVG185" s="152"/>
      <c r="AVH185" s="152"/>
      <c r="AVI185" s="152"/>
      <c r="AVJ185" s="152"/>
      <c r="AVK185" s="650"/>
      <c r="AVL185" s="651"/>
      <c r="AVM185" s="326"/>
      <c r="AVN185" s="152"/>
      <c r="AVO185" s="152"/>
      <c r="AVP185" s="152"/>
      <c r="AVQ185" s="152"/>
      <c r="AVR185" s="650"/>
      <c r="AVS185" s="651"/>
      <c r="AVT185" s="326"/>
      <c r="AVU185" s="152"/>
      <c r="AVV185" s="152"/>
      <c r="AVW185" s="152"/>
      <c r="AVX185" s="152"/>
      <c r="AVY185" s="650"/>
      <c r="AVZ185" s="651"/>
      <c r="AWA185" s="326"/>
      <c r="AWB185" s="152"/>
      <c r="AWC185" s="152"/>
      <c r="AWD185" s="152"/>
      <c r="AWE185" s="152"/>
      <c r="AWF185" s="650"/>
      <c r="AWG185" s="651"/>
      <c r="AWH185" s="326"/>
      <c r="AWI185" s="152"/>
      <c r="AWJ185" s="152"/>
      <c r="AWK185" s="152"/>
      <c r="AWL185" s="152"/>
      <c r="AWM185" s="650"/>
      <c r="AWN185" s="651"/>
      <c r="AWO185" s="326"/>
      <c r="AWP185" s="152"/>
      <c r="AWQ185" s="152"/>
      <c r="AWR185" s="152"/>
      <c r="AWS185" s="152"/>
      <c r="AWT185" s="650"/>
      <c r="AWU185" s="651"/>
      <c r="AWV185" s="326"/>
      <c r="AWW185" s="152"/>
      <c r="AWX185" s="152"/>
      <c r="AWY185" s="152"/>
      <c r="AWZ185" s="152"/>
      <c r="AXA185" s="650"/>
      <c r="AXB185" s="651"/>
      <c r="AXC185" s="326"/>
      <c r="AXD185" s="152"/>
      <c r="AXE185" s="152"/>
      <c r="AXF185" s="152"/>
      <c r="AXG185" s="152"/>
      <c r="AXH185" s="650"/>
      <c r="AXI185" s="651"/>
      <c r="AXJ185" s="326"/>
      <c r="AXK185" s="152"/>
      <c r="AXL185" s="152"/>
      <c r="AXM185" s="152"/>
      <c r="AXN185" s="152"/>
      <c r="AXO185" s="650"/>
      <c r="AXP185" s="651"/>
      <c r="AXQ185" s="326"/>
      <c r="AXR185" s="152"/>
      <c r="AXS185" s="152"/>
      <c r="AXT185" s="152"/>
      <c r="AXU185" s="152"/>
      <c r="AXV185" s="650"/>
      <c r="AXW185" s="651"/>
      <c r="AXX185" s="326"/>
      <c r="AXY185" s="152"/>
      <c r="AXZ185" s="152"/>
      <c r="AYA185" s="152"/>
      <c r="AYB185" s="152"/>
      <c r="AYC185" s="650"/>
      <c r="AYD185" s="651"/>
      <c r="AYE185" s="326"/>
      <c r="AYF185" s="152"/>
      <c r="AYG185" s="152"/>
      <c r="AYH185" s="152"/>
      <c r="AYI185" s="152"/>
      <c r="AYJ185" s="650"/>
      <c r="AYK185" s="651"/>
      <c r="AYL185" s="326"/>
      <c r="AYM185" s="152"/>
      <c r="AYN185" s="152"/>
      <c r="AYO185" s="152"/>
      <c r="AYP185" s="152"/>
      <c r="AYQ185" s="650"/>
      <c r="AYR185" s="651"/>
      <c r="AYS185" s="326"/>
      <c r="AYT185" s="152"/>
      <c r="AYU185" s="152"/>
      <c r="AYV185" s="152"/>
      <c r="AYW185" s="152"/>
      <c r="AYX185" s="650"/>
      <c r="AYY185" s="651"/>
      <c r="AYZ185" s="326"/>
      <c r="AZA185" s="152"/>
      <c r="AZB185" s="152"/>
      <c r="AZC185" s="152"/>
      <c r="AZD185" s="152"/>
      <c r="AZE185" s="650"/>
      <c r="AZF185" s="651"/>
      <c r="AZG185" s="326"/>
      <c r="AZH185" s="152"/>
      <c r="AZI185" s="152"/>
      <c r="AZJ185" s="152"/>
      <c r="AZK185" s="152"/>
      <c r="AZL185" s="650"/>
      <c r="AZM185" s="651"/>
      <c r="AZN185" s="326"/>
      <c r="AZO185" s="152"/>
      <c r="AZP185" s="152"/>
      <c r="AZQ185" s="152"/>
      <c r="AZR185" s="152"/>
      <c r="AZS185" s="650"/>
      <c r="AZT185" s="651"/>
      <c r="AZU185" s="326"/>
      <c r="AZV185" s="152"/>
      <c r="AZW185" s="152"/>
      <c r="AZX185" s="152"/>
      <c r="AZY185" s="152"/>
      <c r="AZZ185" s="650"/>
      <c r="BAA185" s="651"/>
      <c r="BAB185" s="326"/>
      <c r="BAC185" s="152"/>
      <c r="BAD185" s="152"/>
      <c r="BAE185" s="152"/>
      <c r="BAF185" s="152"/>
      <c r="BAG185" s="650"/>
      <c r="BAH185" s="651"/>
      <c r="BAI185" s="326"/>
      <c r="BAJ185" s="152"/>
      <c r="BAK185" s="152"/>
      <c r="BAL185" s="152"/>
      <c r="BAM185" s="152"/>
      <c r="BAN185" s="650"/>
      <c r="BAO185" s="651"/>
      <c r="BAP185" s="326"/>
      <c r="BAQ185" s="152"/>
      <c r="BAR185" s="152"/>
      <c r="BAS185" s="152"/>
      <c r="BAT185" s="152"/>
      <c r="BAU185" s="650"/>
      <c r="BAV185" s="651"/>
      <c r="BAW185" s="326"/>
      <c r="BAX185" s="152"/>
      <c r="BAY185" s="152"/>
      <c r="BAZ185" s="152"/>
      <c r="BBA185" s="152"/>
      <c r="BBB185" s="650"/>
      <c r="BBC185" s="651"/>
      <c r="BBD185" s="326"/>
      <c r="BBE185" s="152"/>
      <c r="BBF185" s="152"/>
      <c r="BBG185" s="152"/>
      <c r="BBH185" s="152"/>
      <c r="BBI185" s="650"/>
      <c r="BBJ185" s="651"/>
      <c r="BBK185" s="326"/>
      <c r="BBL185" s="152"/>
      <c r="BBM185" s="152"/>
      <c r="BBN185" s="152"/>
      <c r="BBO185" s="152"/>
      <c r="BBP185" s="650"/>
      <c r="BBQ185" s="651"/>
      <c r="BBR185" s="326"/>
      <c r="BBS185" s="152"/>
      <c r="BBT185" s="152"/>
      <c r="BBU185" s="152"/>
      <c r="BBV185" s="152"/>
      <c r="BBW185" s="650"/>
      <c r="BBX185" s="651"/>
      <c r="BBY185" s="326"/>
      <c r="BBZ185" s="152"/>
      <c r="BCA185" s="152"/>
      <c r="BCB185" s="152"/>
      <c r="BCC185" s="152"/>
      <c r="BCD185" s="650"/>
      <c r="BCE185" s="651"/>
      <c r="BCF185" s="326"/>
      <c r="BCG185" s="152"/>
      <c r="BCH185" s="152"/>
      <c r="BCI185" s="152"/>
      <c r="BCJ185" s="152"/>
      <c r="BCK185" s="650"/>
      <c r="BCL185" s="651"/>
      <c r="BCM185" s="326"/>
      <c r="BCN185" s="152"/>
      <c r="BCO185" s="152"/>
      <c r="BCP185" s="152"/>
      <c r="BCQ185" s="152"/>
      <c r="BCR185" s="650"/>
      <c r="BCS185" s="651"/>
      <c r="BCT185" s="326"/>
      <c r="BCU185" s="152"/>
      <c r="BCV185" s="152"/>
      <c r="BCW185" s="152"/>
      <c r="BCX185" s="152"/>
      <c r="BCY185" s="650"/>
      <c r="BCZ185" s="651"/>
      <c r="BDA185" s="326"/>
      <c r="BDB185" s="152"/>
      <c r="BDC185" s="152"/>
      <c r="BDD185" s="152"/>
      <c r="BDE185" s="152"/>
      <c r="BDF185" s="650"/>
      <c r="BDG185" s="651"/>
      <c r="BDH185" s="326"/>
      <c r="BDI185" s="152"/>
      <c r="BDJ185" s="152"/>
      <c r="BDK185" s="152"/>
      <c r="BDL185" s="152"/>
      <c r="BDM185" s="650"/>
      <c r="BDN185" s="651"/>
      <c r="BDO185" s="326"/>
      <c r="BDP185" s="152"/>
      <c r="BDQ185" s="152"/>
      <c r="BDR185" s="152"/>
      <c r="BDS185" s="152"/>
      <c r="BDT185" s="650"/>
      <c r="BDU185" s="651"/>
      <c r="BDV185" s="326"/>
      <c r="BDW185" s="152"/>
      <c r="BDX185" s="152"/>
      <c r="BDY185" s="152"/>
      <c r="BDZ185" s="152"/>
      <c r="BEA185" s="650"/>
      <c r="BEB185" s="651"/>
      <c r="BEC185" s="326"/>
      <c r="BED185" s="152"/>
      <c r="BEE185" s="152"/>
      <c r="BEF185" s="152"/>
      <c r="BEG185" s="152"/>
      <c r="BEH185" s="650"/>
      <c r="BEI185" s="651"/>
      <c r="BEJ185" s="326"/>
      <c r="BEK185" s="152"/>
      <c r="BEL185" s="152"/>
      <c r="BEM185" s="152"/>
      <c r="BEN185" s="152"/>
      <c r="BEO185" s="650"/>
      <c r="BEP185" s="651"/>
      <c r="BEQ185" s="326"/>
      <c r="BER185" s="152"/>
      <c r="BES185" s="152"/>
      <c r="BET185" s="152"/>
      <c r="BEU185" s="152"/>
      <c r="BEV185" s="650"/>
      <c r="BEW185" s="651"/>
      <c r="BEX185" s="326"/>
      <c r="BEY185" s="152"/>
      <c r="BEZ185" s="152"/>
      <c r="BFA185" s="152"/>
      <c r="BFB185" s="152"/>
      <c r="BFC185" s="650"/>
      <c r="BFD185" s="651"/>
      <c r="BFE185" s="326"/>
      <c r="BFF185" s="152"/>
      <c r="BFG185" s="152"/>
      <c r="BFH185" s="152"/>
      <c r="BFI185" s="152"/>
      <c r="BFJ185" s="650"/>
      <c r="BFK185" s="651"/>
      <c r="BFL185" s="326"/>
      <c r="BFM185" s="152"/>
      <c r="BFN185" s="152"/>
      <c r="BFO185" s="152"/>
      <c r="BFP185" s="152"/>
      <c r="BFQ185" s="650"/>
      <c r="BFR185" s="651"/>
      <c r="BFS185" s="326"/>
      <c r="BFT185" s="152"/>
      <c r="BFU185" s="152"/>
      <c r="BFV185" s="152"/>
      <c r="BFW185" s="152"/>
      <c r="BFX185" s="650"/>
      <c r="BFY185" s="651"/>
      <c r="BFZ185" s="326"/>
      <c r="BGA185" s="152"/>
      <c r="BGB185" s="152"/>
      <c r="BGC185" s="152"/>
      <c r="BGD185" s="152"/>
      <c r="BGE185" s="650"/>
      <c r="BGF185" s="651"/>
      <c r="BGG185" s="326"/>
      <c r="BGH185" s="152"/>
      <c r="BGI185" s="152"/>
      <c r="BGJ185" s="152"/>
      <c r="BGK185" s="152"/>
      <c r="BGL185" s="650"/>
      <c r="BGM185" s="651"/>
      <c r="BGN185" s="326"/>
      <c r="BGO185" s="152"/>
      <c r="BGP185" s="152"/>
      <c r="BGQ185" s="152"/>
      <c r="BGR185" s="152"/>
      <c r="BGS185" s="650"/>
      <c r="BGT185" s="651"/>
      <c r="BGU185" s="326"/>
      <c r="BGV185" s="152"/>
      <c r="BGW185" s="152"/>
      <c r="BGX185" s="152"/>
      <c r="BGY185" s="152"/>
      <c r="BGZ185" s="650"/>
      <c r="BHA185" s="651"/>
      <c r="BHB185" s="326"/>
      <c r="BHC185" s="152"/>
      <c r="BHD185" s="152"/>
      <c r="BHE185" s="152"/>
      <c r="BHF185" s="152"/>
      <c r="BHG185" s="650"/>
      <c r="BHH185" s="651"/>
      <c r="BHI185" s="326"/>
      <c r="BHJ185" s="152"/>
      <c r="BHK185" s="152"/>
      <c r="BHL185" s="152"/>
      <c r="BHM185" s="152"/>
      <c r="BHN185" s="650"/>
      <c r="BHO185" s="651"/>
      <c r="BHP185" s="326"/>
      <c r="BHQ185" s="152"/>
      <c r="BHR185" s="152"/>
      <c r="BHS185" s="152"/>
      <c r="BHT185" s="152"/>
      <c r="BHU185" s="650"/>
      <c r="BHV185" s="651"/>
      <c r="BHW185" s="326"/>
      <c r="BHX185" s="152"/>
      <c r="BHY185" s="152"/>
      <c r="BHZ185" s="152"/>
      <c r="BIA185" s="152"/>
      <c r="BIB185" s="650"/>
      <c r="BIC185" s="651"/>
      <c r="BID185" s="326"/>
      <c r="BIE185" s="152"/>
      <c r="BIF185" s="152"/>
      <c r="BIG185" s="152"/>
      <c r="BIH185" s="152"/>
      <c r="BII185" s="650"/>
      <c r="BIJ185" s="651"/>
      <c r="BIK185" s="326"/>
      <c r="BIL185" s="152"/>
      <c r="BIM185" s="152"/>
      <c r="BIN185" s="152"/>
      <c r="BIO185" s="152"/>
      <c r="BIP185" s="650"/>
      <c r="BIQ185" s="651"/>
      <c r="BIR185" s="326"/>
      <c r="BIS185" s="152"/>
      <c r="BIT185" s="152"/>
      <c r="BIU185" s="152"/>
      <c r="BIV185" s="152"/>
      <c r="BIW185" s="650"/>
      <c r="BIX185" s="651"/>
      <c r="BIY185" s="326"/>
      <c r="BIZ185" s="152"/>
      <c r="BJA185" s="152"/>
      <c r="BJB185" s="152"/>
      <c r="BJC185" s="152"/>
      <c r="BJD185" s="650"/>
      <c r="BJE185" s="651"/>
      <c r="BJF185" s="326"/>
      <c r="BJG185" s="152"/>
      <c r="BJH185" s="152"/>
      <c r="BJI185" s="152"/>
      <c r="BJJ185" s="152"/>
      <c r="BJK185" s="650"/>
      <c r="BJL185" s="651"/>
      <c r="BJM185" s="326"/>
      <c r="BJN185" s="152"/>
      <c r="BJO185" s="152"/>
      <c r="BJP185" s="152"/>
      <c r="BJQ185" s="152"/>
      <c r="BJR185" s="650"/>
      <c r="BJS185" s="651"/>
      <c r="BJT185" s="326"/>
      <c r="BJU185" s="152"/>
      <c r="BJV185" s="152"/>
      <c r="BJW185" s="152"/>
      <c r="BJX185" s="152"/>
      <c r="BJY185" s="650"/>
      <c r="BJZ185" s="651"/>
      <c r="BKA185" s="326"/>
      <c r="BKB185" s="152"/>
      <c r="BKC185" s="152"/>
      <c r="BKD185" s="152"/>
      <c r="BKE185" s="152"/>
      <c r="BKF185" s="650"/>
      <c r="BKG185" s="651"/>
      <c r="BKH185" s="326"/>
      <c r="BKI185" s="152"/>
      <c r="BKJ185" s="152"/>
      <c r="BKK185" s="152"/>
      <c r="BKL185" s="152"/>
      <c r="BKM185" s="650"/>
      <c r="BKN185" s="651"/>
      <c r="BKO185" s="326"/>
      <c r="BKP185" s="152"/>
      <c r="BKQ185" s="152"/>
      <c r="BKR185" s="152"/>
      <c r="BKS185" s="152"/>
      <c r="BKT185" s="650"/>
      <c r="BKU185" s="651"/>
      <c r="BKV185" s="326"/>
      <c r="BKW185" s="152"/>
      <c r="BKX185" s="152"/>
      <c r="BKY185" s="152"/>
      <c r="BKZ185" s="152"/>
      <c r="BLA185" s="650"/>
      <c r="BLB185" s="651"/>
      <c r="BLC185" s="326"/>
      <c r="BLD185" s="152"/>
      <c r="BLE185" s="152"/>
      <c r="BLF185" s="152"/>
      <c r="BLG185" s="152"/>
      <c r="BLH185" s="650"/>
      <c r="BLI185" s="651"/>
      <c r="BLJ185" s="326"/>
      <c r="BLK185" s="152"/>
      <c r="BLL185" s="152"/>
      <c r="BLM185" s="152"/>
      <c r="BLN185" s="152"/>
      <c r="BLO185" s="650"/>
      <c r="BLP185" s="651"/>
      <c r="BLQ185" s="326"/>
      <c r="BLR185" s="152"/>
      <c r="BLS185" s="152"/>
      <c r="BLT185" s="152"/>
      <c r="BLU185" s="152"/>
      <c r="BLV185" s="650"/>
      <c r="BLW185" s="651"/>
      <c r="BLX185" s="326"/>
      <c r="BLY185" s="152"/>
      <c r="BLZ185" s="152"/>
      <c r="BMA185" s="152"/>
      <c r="BMB185" s="152"/>
      <c r="BMC185" s="650"/>
      <c r="BMD185" s="651"/>
      <c r="BME185" s="326"/>
      <c r="BMF185" s="152"/>
      <c r="BMG185" s="152"/>
      <c r="BMH185" s="152"/>
      <c r="BMI185" s="152"/>
      <c r="BMJ185" s="650"/>
      <c r="BMK185" s="651"/>
      <c r="BML185" s="326"/>
      <c r="BMM185" s="152"/>
      <c r="BMN185" s="152"/>
      <c r="BMO185" s="152"/>
      <c r="BMP185" s="152"/>
      <c r="BMQ185" s="650"/>
      <c r="BMR185" s="651"/>
      <c r="BMS185" s="326"/>
      <c r="BMT185" s="152"/>
      <c r="BMU185" s="152"/>
      <c r="BMV185" s="152"/>
      <c r="BMW185" s="152"/>
      <c r="BMX185" s="650"/>
      <c r="BMY185" s="651"/>
      <c r="BMZ185" s="326"/>
      <c r="BNA185" s="152"/>
      <c r="BNB185" s="152"/>
      <c r="BNC185" s="152"/>
      <c r="BND185" s="152"/>
      <c r="BNE185" s="650"/>
      <c r="BNF185" s="651"/>
      <c r="BNG185" s="326"/>
      <c r="BNH185" s="152"/>
      <c r="BNI185" s="152"/>
      <c r="BNJ185" s="152"/>
      <c r="BNK185" s="152"/>
      <c r="BNL185" s="650"/>
      <c r="BNM185" s="651"/>
      <c r="BNN185" s="326"/>
      <c r="BNO185" s="152"/>
      <c r="BNP185" s="152"/>
      <c r="BNQ185" s="152"/>
      <c r="BNR185" s="152"/>
      <c r="BNS185" s="650"/>
      <c r="BNT185" s="651"/>
      <c r="BNU185" s="326"/>
      <c r="BNV185" s="152"/>
      <c r="BNW185" s="152"/>
      <c r="BNX185" s="152"/>
      <c r="BNY185" s="152"/>
      <c r="BNZ185" s="650"/>
      <c r="BOA185" s="651"/>
      <c r="BOB185" s="326"/>
      <c r="BOC185" s="152"/>
      <c r="BOD185" s="152"/>
      <c r="BOE185" s="152"/>
      <c r="BOF185" s="152"/>
      <c r="BOG185" s="650"/>
      <c r="BOH185" s="651"/>
      <c r="BOI185" s="326"/>
      <c r="BOJ185" s="152"/>
      <c r="BOK185" s="152"/>
      <c r="BOL185" s="152"/>
      <c r="BOM185" s="152"/>
      <c r="BON185" s="650"/>
      <c r="BOO185" s="651"/>
      <c r="BOP185" s="326"/>
      <c r="BOQ185" s="152"/>
      <c r="BOR185" s="152"/>
      <c r="BOS185" s="152"/>
      <c r="BOT185" s="152"/>
      <c r="BOU185" s="650"/>
      <c r="BOV185" s="651"/>
      <c r="BOW185" s="326"/>
      <c r="BOX185" s="152"/>
      <c r="BOY185" s="152"/>
      <c r="BOZ185" s="152"/>
      <c r="BPA185" s="152"/>
      <c r="BPB185" s="650"/>
      <c r="BPC185" s="651"/>
      <c r="BPD185" s="326"/>
      <c r="BPE185" s="152"/>
      <c r="BPF185" s="152"/>
      <c r="BPG185" s="152"/>
      <c r="BPH185" s="152"/>
      <c r="BPI185" s="650"/>
      <c r="BPJ185" s="651"/>
      <c r="BPK185" s="326"/>
      <c r="BPL185" s="152"/>
      <c r="BPM185" s="152"/>
      <c r="BPN185" s="152"/>
      <c r="BPO185" s="152"/>
      <c r="BPP185" s="650"/>
      <c r="BPQ185" s="651"/>
      <c r="BPR185" s="326"/>
      <c r="BPS185" s="152"/>
      <c r="BPT185" s="152"/>
      <c r="BPU185" s="152"/>
      <c r="BPV185" s="152"/>
      <c r="BPW185" s="650"/>
      <c r="BPX185" s="651"/>
      <c r="BPY185" s="326"/>
      <c r="BPZ185" s="152"/>
      <c r="BQA185" s="152"/>
      <c r="BQB185" s="152"/>
      <c r="BQC185" s="152"/>
      <c r="BQD185" s="650"/>
      <c r="BQE185" s="651"/>
      <c r="BQF185" s="326"/>
      <c r="BQG185" s="152"/>
      <c r="BQH185" s="152"/>
      <c r="BQI185" s="152"/>
      <c r="BQJ185" s="152"/>
      <c r="BQK185" s="650"/>
      <c r="BQL185" s="651"/>
      <c r="BQM185" s="326"/>
      <c r="BQN185" s="152"/>
      <c r="BQO185" s="152"/>
      <c r="BQP185" s="152"/>
      <c r="BQQ185" s="152"/>
      <c r="BQR185" s="650"/>
      <c r="BQS185" s="651"/>
      <c r="BQT185" s="326"/>
      <c r="BQU185" s="152"/>
      <c r="BQV185" s="152"/>
      <c r="BQW185" s="152"/>
      <c r="BQX185" s="152"/>
      <c r="BQY185" s="650"/>
      <c r="BQZ185" s="651"/>
      <c r="BRA185" s="326"/>
      <c r="BRB185" s="152"/>
      <c r="BRC185" s="152"/>
      <c r="BRD185" s="152"/>
      <c r="BRE185" s="152"/>
      <c r="BRF185" s="650"/>
      <c r="BRG185" s="651"/>
      <c r="BRH185" s="326"/>
      <c r="BRI185" s="152"/>
      <c r="BRJ185" s="152"/>
      <c r="BRK185" s="152"/>
      <c r="BRL185" s="152"/>
      <c r="BRM185" s="650"/>
      <c r="BRN185" s="651"/>
      <c r="BRO185" s="326"/>
      <c r="BRP185" s="152"/>
      <c r="BRQ185" s="152"/>
      <c r="BRR185" s="152"/>
      <c r="BRS185" s="152"/>
      <c r="BRT185" s="650"/>
      <c r="BRU185" s="651"/>
      <c r="BRV185" s="326"/>
      <c r="BRW185" s="152"/>
      <c r="BRX185" s="152"/>
      <c r="BRY185" s="152"/>
      <c r="BRZ185" s="152"/>
      <c r="BSA185" s="650"/>
      <c r="BSB185" s="651"/>
      <c r="BSC185" s="326"/>
      <c r="BSD185" s="152"/>
      <c r="BSE185" s="152"/>
      <c r="BSF185" s="152"/>
      <c r="BSG185" s="152"/>
      <c r="BSH185" s="650"/>
      <c r="BSI185" s="651"/>
      <c r="BSJ185" s="326"/>
      <c r="BSK185" s="152"/>
      <c r="BSL185" s="152"/>
      <c r="BSM185" s="152"/>
      <c r="BSN185" s="152"/>
      <c r="BSO185" s="650"/>
      <c r="BSP185" s="651"/>
      <c r="BSQ185" s="326"/>
      <c r="BSR185" s="152"/>
      <c r="BSS185" s="152"/>
      <c r="BST185" s="152"/>
      <c r="BSU185" s="152"/>
      <c r="BSV185" s="650"/>
      <c r="BSW185" s="651"/>
      <c r="BSX185" s="326"/>
      <c r="BSY185" s="152"/>
      <c r="BSZ185" s="152"/>
      <c r="BTA185" s="152"/>
      <c r="BTB185" s="152"/>
      <c r="BTC185" s="650"/>
      <c r="BTD185" s="651"/>
      <c r="BTE185" s="326"/>
      <c r="BTF185" s="152"/>
      <c r="BTG185" s="152"/>
      <c r="BTH185" s="152"/>
      <c r="BTI185" s="152"/>
      <c r="BTJ185" s="650"/>
      <c r="BTK185" s="651"/>
      <c r="BTL185" s="326"/>
      <c r="BTM185" s="152"/>
      <c r="BTN185" s="152"/>
      <c r="BTO185" s="152"/>
      <c r="BTP185" s="152"/>
      <c r="BTQ185" s="650"/>
      <c r="BTR185" s="651"/>
      <c r="BTS185" s="326"/>
      <c r="BTT185" s="152"/>
      <c r="BTU185" s="152"/>
      <c r="BTV185" s="152"/>
      <c r="BTW185" s="152"/>
      <c r="BTX185" s="650"/>
      <c r="BTY185" s="651"/>
      <c r="BTZ185" s="326"/>
      <c r="BUA185" s="152"/>
      <c r="BUB185" s="152"/>
      <c r="BUC185" s="152"/>
      <c r="BUD185" s="152"/>
      <c r="BUE185" s="650"/>
      <c r="BUF185" s="651"/>
      <c r="BUG185" s="326"/>
      <c r="BUH185" s="152"/>
      <c r="BUI185" s="152"/>
      <c r="BUJ185" s="152"/>
      <c r="BUK185" s="152"/>
      <c r="BUL185" s="650"/>
      <c r="BUM185" s="651"/>
      <c r="BUN185" s="326"/>
      <c r="BUO185" s="152"/>
      <c r="BUP185" s="152"/>
      <c r="BUQ185" s="152"/>
      <c r="BUR185" s="152"/>
      <c r="BUS185" s="650"/>
      <c r="BUT185" s="651"/>
      <c r="BUU185" s="326"/>
      <c r="BUV185" s="152"/>
      <c r="BUW185" s="152"/>
      <c r="BUX185" s="152"/>
      <c r="BUY185" s="152"/>
      <c r="BUZ185" s="650"/>
      <c r="BVA185" s="651"/>
      <c r="BVB185" s="326"/>
      <c r="BVC185" s="152"/>
      <c r="BVD185" s="152"/>
      <c r="BVE185" s="152"/>
      <c r="BVF185" s="152"/>
      <c r="BVG185" s="650"/>
      <c r="BVH185" s="651"/>
      <c r="BVI185" s="326"/>
      <c r="BVJ185" s="152"/>
      <c r="BVK185" s="152"/>
      <c r="BVL185" s="152"/>
      <c r="BVM185" s="152"/>
      <c r="BVN185" s="650"/>
      <c r="BVO185" s="651"/>
      <c r="BVP185" s="326"/>
      <c r="BVQ185" s="152"/>
      <c r="BVR185" s="152"/>
      <c r="BVS185" s="152"/>
      <c r="BVT185" s="152"/>
      <c r="BVU185" s="650"/>
      <c r="BVV185" s="651"/>
      <c r="BVW185" s="326"/>
      <c r="BVX185" s="152"/>
      <c r="BVY185" s="152"/>
      <c r="BVZ185" s="152"/>
      <c r="BWA185" s="152"/>
      <c r="BWB185" s="650"/>
      <c r="BWC185" s="651"/>
      <c r="BWD185" s="326"/>
      <c r="BWE185" s="152"/>
      <c r="BWF185" s="152"/>
      <c r="BWG185" s="152"/>
      <c r="BWH185" s="152"/>
      <c r="BWI185" s="650"/>
      <c r="BWJ185" s="651"/>
      <c r="BWK185" s="326"/>
      <c r="BWL185" s="152"/>
      <c r="BWM185" s="152"/>
      <c r="BWN185" s="152"/>
      <c r="BWO185" s="152"/>
      <c r="BWP185" s="650"/>
      <c r="BWQ185" s="651"/>
      <c r="BWR185" s="326"/>
      <c r="BWS185" s="152"/>
      <c r="BWT185" s="152"/>
      <c r="BWU185" s="152"/>
      <c r="BWV185" s="152"/>
      <c r="BWW185" s="650"/>
      <c r="BWX185" s="651"/>
      <c r="BWY185" s="326"/>
      <c r="BWZ185" s="152"/>
      <c r="BXA185" s="152"/>
      <c r="BXB185" s="152"/>
      <c r="BXC185" s="152"/>
      <c r="BXD185" s="650"/>
      <c r="BXE185" s="651"/>
      <c r="BXF185" s="326"/>
      <c r="BXG185" s="152"/>
      <c r="BXH185" s="152"/>
      <c r="BXI185" s="152"/>
      <c r="BXJ185" s="152"/>
      <c r="BXK185" s="650"/>
      <c r="BXL185" s="651"/>
      <c r="BXM185" s="326"/>
      <c r="BXN185" s="152"/>
      <c r="BXO185" s="152"/>
      <c r="BXP185" s="152"/>
      <c r="BXQ185" s="152"/>
      <c r="BXR185" s="650"/>
      <c r="BXS185" s="651"/>
      <c r="BXT185" s="326"/>
      <c r="BXU185" s="152"/>
      <c r="BXV185" s="152"/>
      <c r="BXW185" s="152"/>
      <c r="BXX185" s="152"/>
      <c r="BXY185" s="650"/>
      <c r="BXZ185" s="651"/>
      <c r="BYA185" s="326"/>
      <c r="BYB185" s="152"/>
      <c r="BYC185" s="152"/>
      <c r="BYD185" s="152"/>
      <c r="BYE185" s="152"/>
      <c r="BYF185" s="650"/>
      <c r="BYG185" s="651"/>
      <c r="BYH185" s="326"/>
      <c r="BYI185" s="152"/>
      <c r="BYJ185" s="152"/>
      <c r="BYK185" s="152"/>
      <c r="BYL185" s="152"/>
      <c r="BYM185" s="650"/>
      <c r="BYN185" s="651"/>
      <c r="BYO185" s="326"/>
      <c r="BYP185" s="152"/>
      <c r="BYQ185" s="152"/>
      <c r="BYR185" s="152"/>
      <c r="BYS185" s="152"/>
      <c r="BYT185" s="650"/>
      <c r="BYU185" s="651"/>
      <c r="BYV185" s="326"/>
      <c r="BYW185" s="152"/>
      <c r="BYX185" s="152"/>
      <c r="BYY185" s="152"/>
      <c r="BYZ185" s="152"/>
      <c r="BZA185" s="650"/>
      <c r="BZB185" s="651"/>
      <c r="BZC185" s="326"/>
      <c r="BZD185" s="152"/>
      <c r="BZE185" s="152"/>
      <c r="BZF185" s="152"/>
      <c r="BZG185" s="152"/>
      <c r="BZH185" s="650"/>
      <c r="BZI185" s="651"/>
      <c r="BZJ185" s="326"/>
      <c r="BZK185" s="152"/>
      <c r="BZL185" s="152"/>
      <c r="BZM185" s="152"/>
      <c r="BZN185" s="152"/>
      <c r="BZO185" s="650"/>
      <c r="BZP185" s="651"/>
      <c r="BZQ185" s="326"/>
      <c r="BZR185" s="152"/>
      <c r="BZS185" s="152"/>
      <c r="BZT185" s="152"/>
      <c r="BZU185" s="152"/>
      <c r="BZV185" s="650"/>
      <c r="BZW185" s="651"/>
      <c r="BZX185" s="326"/>
      <c r="BZY185" s="152"/>
      <c r="BZZ185" s="152"/>
      <c r="CAA185" s="152"/>
      <c r="CAB185" s="152"/>
      <c r="CAC185" s="650"/>
      <c r="CAD185" s="651"/>
      <c r="CAE185" s="326"/>
      <c r="CAF185" s="152"/>
      <c r="CAG185" s="152"/>
      <c r="CAH185" s="152"/>
      <c r="CAI185" s="152"/>
      <c r="CAJ185" s="650"/>
      <c r="CAK185" s="651"/>
      <c r="CAL185" s="326"/>
      <c r="CAM185" s="152"/>
      <c r="CAN185" s="152"/>
      <c r="CAO185" s="152"/>
      <c r="CAP185" s="152"/>
      <c r="CAQ185" s="650"/>
      <c r="CAR185" s="651"/>
      <c r="CAS185" s="326"/>
      <c r="CAT185" s="152"/>
      <c r="CAU185" s="152"/>
      <c r="CAV185" s="152"/>
      <c r="CAW185" s="152"/>
      <c r="CAX185" s="650"/>
      <c r="CAY185" s="651"/>
      <c r="CAZ185" s="326"/>
      <c r="CBA185" s="152"/>
      <c r="CBB185" s="152"/>
      <c r="CBC185" s="152"/>
      <c r="CBD185" s="152"/>
      <c r="CBE185" s="650"/>
      <c r="CBF185" s="651"/>
      <c r="CBG185" s="326"/>
      <c r="CBH185" s="152"/>
      <c r="CBI185" s="152"/>
      <c r="CBJ185" s="152"/>
      <c r="CBK185" s="152"/>
      <c r="CBL185" s="650"/>
      <c r="CBM185" s="651"/>
      <c r="CBN185" s="326"/>
      <c r="CBO185" s="152"/>
      <c r="CBP185" s="152"/>
      <c r="CBQ185" s="152"/>
      <c r="CBR185" s="152"/>
      <c r="CBS185" s="650"/>
      <c r="CBT185" s="651"/>
      <c r="CBU185" s="326"/>
      <c r="CBV185" s="152"/>
      <c r="CBW185" s="152"/>
      <c r="CBX185" s="152"/>
      <c r="CBY185" s="152"/>
      <c r="CBZ185" s="650"/>
      <c r="CCA185" s="651"/>
      <c r="CCB185" s="326"/>
      <c r="CCC185" s="152"/>
      <c r="CCD185" s="152"/>
      <c r="CCE185" s="152"/>
      <c r="CCF185" s="152"/>
      <c r="CCG185" s="650"/>
      <c r="CCH185" s="651"/>
      <c r="CCI185" s="326"/>
      <c r="CCJ185" s="152"/>
      <c r="CCK185" s="152"/>
      <c r="CCL185" s="152"/>
      <c r="CCM185" s="152"/>
      <c r="CCN185" s="650"/>
      <c r="CCO185" s="651"/>
      <c r="CCP185" s="326"/>
      <c r="CCQ185" s="152"/>
      <c r="CCR185" s="152"/>
      <c r="CCS185" s="152"/>
      <c r="CCT185" s="152"/>
      <c r="CCU185" s="650"/>
      <c r="CCV185" s="651"/>
      <c r="CCW185" s="326"/>
      <c r="CCX185" s="152"/>
      <c r="CCY185" s="152"/>
      <c r="CCZ185" s="152"/>
      <c r="CDA185" s="152"/>
      <c r="CDB185" s="650"/>
      <c r="CDC185" s="651"/>
      <c r="CDD185" s="326"/>
      <c r="CDE185" s="152"/>
      <c r="CDF185" s="152"/>
      <c r="CDG185" s="152"/>
      <c r="CDH185" s="152"/>
      <c r="CDI185" s="650"/>
      <c r="CDJ185" s="651"/>
      <c r="CDK185" s="326"/>
      <c r="CDL185" s="152"/>
      <c r="CDM185" s="152"/>
      <c r="CDN185" s="152"/>
      <c r="CDO185" s="152"/>
      <c r="CDP185" s="650"/>
      <c r="CDQ185" s="651"/>
      <c r="CDR185" s="326"/>
      <c r="CDS185" s="152"/>
      <c r="CDT185" s="152"/>
      <c r="CDU185" s="152"/>
      <c r="CDV185" s="152"/>
      <c r="CDW185" s="650"/>
      <c r="CDX185" s="651"/>
      <c r="CDY185" s="326"/>
      <c r="CDZ185" s="152"/>
      <c r="CEA185" s="152"/>
      <c r="CEB185" s="152"/>
      <c r="CEC185" s="152"/>
      <c r="CED185" s="650"/>
      <c r="CEE185" s="651"/>
      <c r="CEF185" s="326"/>
      <c r="CEG185" s="152"/>
      <c r="CEH185" s="152"/>
      <c r="CEI185" s="152"/>
      <c r="CEJ185" s="152"/>
      <c r="CEK185" s="650"/>
      <c r="CEL185" s="651"/>
      <c r="CEM185" s="326"/>
      <c r="CEN185" s="152"/>
      <c r="CEO185" s="152"/>
      <c r="CEP185" s="152"/>
      <c r="CEQ185" s="152"/>
      <c r="CER185" s="650"/>
      <c r="CES185" s="651"/>
      <c r="CET185" s="326"/>
      <c r="CEU185" s="152"/>
      <c r="CEV185" s="152"/>
      <c r="CEW185" s="152"/>
      <c r="CEX185" s="152"/>
      <c r="CEY185" s="650"/>
      <c r="CEZ185" s="651"/>
      <c r="CFA185" s="326"/>
      <c r="CFB185" s="152"/>
      <c r="CFC185" s="152"/>
      <c r="CFD185" s="152"/>
      <c r="CFE185" s="152"/>
      <c r="CFF185" s="650"/>
      <c r="CFG185" s="651"/>
      <c r="CFH185" s="326"/>
      <c r="CFI185" s="152"/>
      <c r="CFJ185" s="152"/>
      <c r="CFK185" s="152"/>
      <c r="CFL185" s="152"/>
      <c r="CFM185" s="650"/>
      <c r="CFN185" s="651"/>
      <c r="CFO185" s="326"/>
      <c r="CFP185" s="152"/>
      <c r="CFQ185" s="152"/>
      <c r="CFR185" s="152"/>
      <c r="CFS185" s="152"/>
      <c r="CFT185" s="650"/>
      <c r="CFU185" s="651"/>
      <c r="CFV185" s="326"/>
      <c r="CFW185" s="152"/>
      <c r="CFX185" s="152"/>
      <c r="CFY185" s="152"/>
      <c r="CFZ185" s="152"/>
      <c r="CGA185" s="650"/>
      <c r="CGB185" s="651"/>
      <c r="CGC185" s="326"/>
      <c r="CGD185" s="152"/>
      <c r="CGE185" s="152"/>
      <c r="CGF185" s="152"/>
      <c r="CGG185" s="152"/>
      <c r="CGH185" s="650"/>
      <c r="CGI185" s="651"/>
      <c r="CGJ185" s="326"/>
      <c r="CGK185" s="152"/>
      <c r="CGL185" s="152"/>
      <c r="CGM185" s="152"/>
      <c r="CGN185" s="152"/>
      <c r="CGO185" s="650"/>
      <c r="CGP185" s="651"/>
      <c r="CGQ185" s="326"/>
      <c r="CGR185" s="152"/>
      <c r="CGS185" s="152"/>
      <c r="CGT185" s="152"/>
      <c r="CGU185" s="152"/>
      <c r="CGV185" s="650"/>
      <c r="CGW185" s="651"/>
      <c r="CGX185" s="326"/>
      <c r="CGY185" s="152"/>
      <c r="CGZ185" s="152"/>
      <c r="CHA185" s="152"/>
      <c r="CHB185" s="152"/>
      <c r="CHC185" s="650"/>
      <c r="CHD185" s="651"/>
      <c r="CHE185" s="326"/>
      <c r="CHF185" s="152"/>
      <c r="CHG185" s="152"/>
      <c r="CHH185" s="152"/>
      <c r="CHI185" s="152"/>
      <c r="CHJ185" s="650"/>
      <c r="CHK185" s="651"/>
      <c r="CHL185" s="326"/>
      <c r="CHM185" s="152"/>
      <c r="CHN185" s="152"/>
      <c r="CHO185" s="152"/>
      <c r="CHP185" s="152"/>
      <c r="CHQ185" s="650"/>
      <c r="CHR185" s="651"/>
      <c r="CHS185" s="326"/>
      <c r="CHT185" s="152"/>
      <c r="CHU185" s="152"/>
      <c r="CHV185" s="152"/>
      <c r="CHW185" s="152"/>
      <c r="CHX185" s="650"/>
      <c r="CHY185" s="651"/>
      <c r="CHZ185" s="326"/>
      <c r="CIA185" s="152"/>
      <c r="CIB185" s="152"/>
      <c r="CIC185" s="152"/>
      <c r="CID185" s="152"/>
      <c r="CIE185" s="650"/>
      <c r="CIF185" s="651"/>
      <c r="CIG185" s="326"/>
      <c r="CIH185" s="152"/>
      <c r="CII185" s="152"/>
      <c r="CIJ185" s="152"/>
      <c r="CIK185" s="152"/>
      <c r="CIL185" s="650"/>
      <c r="CIM185" s="651"/>
      <c r="CIN185" s="326"/>
      <c r="CIO185" s="152"/>
      <c r="CIP185" s="152"/>
      <c r="CIQ185" s="152"/>
      <c r="CIR185" s="152"/>
      <c r="CIS185" s="650"/>
      <c r="CIT185" s="651"/>
      <c r="CIU185" s="326"/>
      <c r="CIV185" s="152"/>
      <c r="CIW185" s="152"/>
      <c r="CIX185" s="152"/>
      <c r="CIY185" s="152"/>
      <c r="CIZ185" s="650"/>
      <c r="CJA185" s="651"/>
      <c r="CJB185" s="326"/>
      <c r="CJC185" s="152"/>
      <c r="CJD185" s="152"/>
      <c r="CJE185" s="152"/>
      <c r="CJF185" s="152"/>
      <c r="CJG185" s="650"/>
      <c r="CJH185" s="651"/>
      <c r="CJI185" s="326"/>
      <c r="CJJ185" s="152"/>
      <c r="CJK185" s="152"/>
      <c r="CJL185" s="152"/>
      <c r="CJM185" s="152"/>
      <c r="CJN185" s="650"/>
      <c r="CJO185" s="651"/>
      <c r="CJP185" s="326"/>
      <c r="CJQ185" s="152"/>
      <c r="CJR185" s="152"/>
      <c r="CJS185" s="152"/>
      <c r="CJT185" s="152"/>
      <c r="CJU185" s="650"/>
      <c r="CJV185" s="651"/>
      <c r="CJW185" s="326"/>
      <c r="CJX185" s="152"/>
      <c r="CJY185" s="152"/>
      <c r="CJZ185" s="152"/>
      <c r="CKA185" s="152"/>
      <c r="CKB185" s="650"/>
      <c r="CKC185" s="651"/>
      <c r="CKD185" s="326"/>
      <c r="CKE185" s="152"/>
      <c r="CKF185" s="152"/>
      <c r="CKG185" s="152"/>
      <c r="CKH185" s="152"/>
      <c r="CKI185" s="650"/>
      <c r="CKJ185" s="651"/>
      <c r="CKK185" s="326"/>
      <c r="CKL185" s="152"/>
      <c r="CKM185" s="152"/>
      <c r="CKN185" s="152"/>
      <c r="CKO185" s="152"/>
      <c r="CKP185" s="650"/>
      <c r="CKQ185" s="651"/>
      <c r="CKR185" s="326"/>
      <c r="CKS185" s="152"/>
      <c r="CKT185" s="152"/>
      <c r="CKU185" s="152"/>
      <c r="CKV185" s="152"/>
      <c r="CKW185" s="650"/>
      <c r="CKX185" s="651"/>
      <c r="CKY185" s="326"/>
      <c r="CKZ185" s="152"/>
      <c r="CLA185" s="152"/>
      <c r="CLB185" s="152"/>
      <c r="CLC185" s="152"/>
      <c r="CLD185" s="650"/>
      <c r="CLE185" s="651"/>
      <c r="CLF185" s="326"/>
      <c r="CLG185" s="152"/>
      <c r="CLH185" s="152"/>
      <c r="CLI185" s="152"/>
      <c r="CLJ185" s="152"/>
      <c r="CLK185" s="650"/>
      <c r="CLL185" s="651"/>
      <c r="CLM185" s="326"/>
      <c r="CLN185" s="152"/>
      <c r="CLO185" s="152"/>
      <c r="CLP185" s="152"/>
      <c r="CLQ185" s="152"/>
      <c r="CLR185" s="650"/>
      <c r="CLS185" s="651"/>
      <c r="CLT185" s="326"/>
      <c r="CLU185" s="152"/>
      <c r="CLV185" s="152"/>
      <c r="CLW185" s="152"/>
      <c r="CLX185" s="152"/>
      <c r="CLY185" s="650"/>
      <c r="CLZ185" s="651"/>
      <c r="CMA185" s="326"/>
      <c r="CMB185" s="152"/>
      <c r="CMC185" s="152"/>
      <c r="CMD185" s="152"/>
      <c r="CME185" s="152"/>
      <c r="CMF185" s="650"/>
      <c r="CMG185" s="651"/>
      <c r="CMH185" s="326"/>
      <c r="CMI185" s="152"/>
      <c r="CMJ185" s="152"/>
      <c r="CMK185" s="152"/>
      <c r="CML185" s="152"/>
      <c r="CMM185" s="650"/>
      <c r="CMN185" s="651"/>
      <c r="CMO185" s="326"/>
      <c r="CMP185" s="152"/>
      <c r="CMQ185" s="152"/>
      <c r="CMR185" s="152"/>
      <c r="CMS185" s="152"/>
      <c r="CMT185" s="650"/>
      <c r="CMU185" s="651"/>
      <c r="CMV185" s="326"/>
      <c r="CMW185" s="152"/>
      <c r="CMX185" s="152"/>
      <c r="CMY185" s="152"/>
      <c r="CMZ185" s="152"/>
      <c r="CNA185" s="650"/>
      <c r="CNB185" s="651"/>
      <c r="CNC185" s="326"/>
      <c r="CND185" s="152"/>
      <c r="CNE185" s="152"/>
      <c r="CNF185" s="152"/>
      <c r="CNG185" s="152"/>
      <c r="CNH185" s="650"/>
      <c r="CNI185" s="651"/>
      <c r="CNJ185" s="326"/>
      <c r="CNK185" s="152"/>
      <c r="CNL185" s="152"/>
      <c r="CNM185" s="152"/>
      <c r="CNN185" s="152"/>
      <c r="CNO185" s="650"/>
      <c r="CNP185" s="651"/>
      <c r="CNQ185" s="326"/>
      <c r="CNR185" s="152"/>
      <c r="CNS185" s="152"/>
      <c r="CNT185" s="152"/>
      <c r="CNU185" s="152"/>
      <c r="CNV185" s="650"/>
      <c r="CNW185" s="651"/>
      <c r="CNX185" s="326"/>
      <c r="CNY185" s="152"/>
      <c r="CNZ185" s="152"/>
      <c r="COA185" s="152"/>
      <c r="COB185" s="152"/>
      <c r="COC185" s="650"/>
      <c r="COD185" s="651"/>
      <c r="COE185" s="326"/>
      <c r="COF185" s="152"/>
      <c r="COG185" s="152"/>
      <c r="COH185" s="152"/>
      <c r="COI185" s="152"/>
      <c r="COJ185" s="650"/>
      <c r="COK185" s="651"/>
      <c r="COL185" s="326"/>
      <c r="COM185" s="152"/>
      <c r="CON185" s="152"/>
      <c r="COO185" s="152"/>
      <c r="COP185" s="152"/>
      <c r="COQ185" s="650"/>
      <c r="COR185" s="651"/>
      <c r="COS185" s="326"/>
      <c r="COT185" s="152"/>
      <c r="COU185" s="152"/>
      <c r="COV185" s="152"/>
      <c r="COW185" s="152"/>
      <c r="COX185" s="650"/>
      <c r="COY185" s="651"/>
      <c r="COZ185" s="326"/>
      <c r="CPA185" s="152"/>
      <c r="CPB185" s="152"/>
      <c r="CPC185" s="152"/>
      <c r="CPD185" s="152"/>
      <c r="CPE185" s="650"/>
      <c r="CPF185" s="651"/>
      <c r="CPG185" s="326"/>
      <c r="CPH185" s="152"/>
      <c r="CPI185" s="152"/>
      <c r="CPJ185" s="152"/>
      <c r="CPK185" s="152"/>
      <c r="CPL185" s="650"/>
      <c r="CPM185" s="651"/>
      <c r="CPN185" s="326"/>
      <c r="CPO185" s="152"/>
      <c r="CPP185" s="152"/>
      <c r="CPQ185" s="152"/>
      <c r="CPR185" s="152"/>
      <c r="CPS185" s="650"/>
      <c r="CPT185" s="651"/>
      <c r="CPU185" s="326"/>
      <c r="CPV185" s="152"/>
      <c r="CPW185" s="152"/>
      <c r="CPX185" s="152"/>
      <c r="CPY185" s="152"/>
      <c r="CPZ185" s="650"/>
      <c r="CQA185" s="651"/>
      <c r="CQB185" s="326"/>
      <c r="CQC185" s="152"/>
      <c r="CQD185" s="152"/>
      <c r="CQE185" s="152"/>
      <c r="CQF185" s="152"/>
      <c r="CQG185" s="650"/>
      <c r="CQH185" s="651"/>
      <c r="CQI185" s="326"/>
      <c r="CQJ185" s="152"/>
      <c r="CQK185" s="152"/>
      <c r="CQL185" s="152"/>
      <c r="CQM185" s="152"/>
      <c r="CQN185" s="650"/>
      <c r="CQO185" s="651"/>
      <c r="CQP185" s="326"/>
      <c r="CQQ185" s="152"/>
      <c r="CQR185" s="152"/>
      <c r="CQS185" s="152"/>
      <c r="CQT185" s="152"/>
      <c r="CQU185" s="650"/>
      <c r="CQV185" s="651"/>
      <c r="CQW185" s="326"/>
      <c r="CQX185" s="152"/>
      <c r="CQY185" s="152"/>
      <c r="CQZ185" s="152"/>
      <c r="CRA185" s="152"/>
      <c r="CRB185" s="650"/>
      <c r="CRC185" s="651"/>
      <c r="CRD185" s="326"/>
      <c r="CRE185" s="152"/>
      <c r="CRF185" s="152"/>
      <c r="CRG185" s="152"/>
      <c r="CRH185" s="152"/>
      <c r="CRI185" s="650"/>
      <c r="CRJ185" s="651"/>
      <c r="CRK185" s="326"/>
      <c r="CRL185" s="152"/>
      <c r="CRM185" s="152"/>
      <c r="CRN185" s="152"/>
      <c r="CRO185" s="152"/>
      <c r="CRP185" s="650"/>
      <c r="CRQ185" s="651"/>
      <c r="CRR185" s="326"/>
      <c r="CRS185" s="152"/>
      <c r="CRT185" s="152"/>
      <c r="CRU185" s="152"/>
      <c r="CRV185" s="152"/>
      <c r="CRW185" s="650"/>
      <c r="CRX185" s="651"/>
      <c r="CRY185" s="326"/>
      <c r="CRZ185" s="152"/>
      <c r="CSA185" s="152"/>
      <c r="CSB185" s="152"/>
      <c r="CSC185" s="152"/>
      <c r="CSD185" s="650"/>
      <c r="CSE185" s="651"/>
      <c r="CSF185" s="326"/>
      <c r="CSG185" s="152"/>
      <c r="CSH185" s="152"/>
      <c r="CSI185" s="152"/>
      <c r="CSJ185" s="152"/>
      <c r="CSK185" s="650"/>
      <c r="CSL185" s="651"/>
      <c r="CSM185" s="326"/>
      <c r="CSN185" s="152"/>
      <c r="CSO185" s="152"/>
      <c r="CSP185" s="152"/>
      <c r="CSQ185" s="152"/>
      <c r="CSR185" s="650"/>
      <c r="CSS185" s="651"/>
      <c r="CST185" s="326"/>
      <c r="CSU185" s="152"/>
      <c r="CSV185" s="152"/>
      <c r="CSW185" s="152"/>
      <c r="CSX185" s="152"/>
      <c r="CSY185" s="650"/>
      <c r="CSZ185" s="651"/>
      <c r="CTA185" s="326"/>
      <c r="CTB185" s="152"/>
      <c r="CTC185" s="152"/>
      <c r="CTD185" s="152"/>
      <c r="CTE185" s="152"/>
      <c r="CTF185" s="650"/>
      <c r="CTG185" s="651"/>
      <c r="CTH185" s="326"/>
      <c r="CTI185" s="152"/>
      <c r="CTJ185" s="152"/>
      <c r="CTK185" s="152"/>
      <c r="CTL185" s="152"/>
      <c r="CTM185" s="650"/>
      <c r="CTN185" s="651"/>
      <c r="CTO185" s="326"/>
      <c r="CTP185" s="152"/>
      <c r="CTQ185" s="152"/>
      <c r="CTR185" s="152"/>
      <c r="CTS185" s="152"/>
      <c r="CTT185" s="650"/>
      <c r="CTU185" s="651"/>
      <c r="CTV185" s="326"/>
      <c r="CTW185" s="152"/>
      <c r="CTX185" s="152"/>
      <c r="CTY185" s="152"/>
      <c r="CTZ185" s="152"/>
      <c r="CUA185" s="650"/>
      <c r="CUB185" s="651"/>
      <c r="CUC185" s="326"/>
      <c r="CUD185" s="152"/>
      <c r="CUE185" s="152"/>
      <c r="CUF185" s="152"/>
      <c r="CUG185" s="152"/>
      <c r="CUH185" s="650"/>
      <c r="CUI185" s="651"/>
      <c r="CUJ185" s="326"/>
      <c r="CUK185" s="152"/>
      <c r="CUL185" s="152"/>
      <c r="CUM185" s="152"/>
      <c r="CUN185" s="152"/>
      <c r="CUO185" s="650"/>
      <c r="CUP185" s="651"/>
      <c r="CUQ185" s="326"/>
      <c r="CUR185" s="152"/>
      <c r="CUS185" s="152"/>
      <c r="CUT185" s="152"/>
      <c r="CUU185" s="152"/>
      <c r="CUV185" s="650"/>
      <c r="CUW185" s="651"/>
      <c r="CUX185" s="326"/>
      <c r="CUY185" s="152"/>
      <c r="CUZ185" s="152"/>
      <c r="CVA185" s="152"/>
      <c r="CVB185" s="152"/>
      <c r="CVC185" s="650"/>
      <c r="CVD185" s="651"/>
      <c r="CVE185" s="326"/>
      <c r="CVF185" s="152"/>
      <c r="CVG185" s="152"/>
      <c r="CVH185" s="152"/>
      <c r="CVI185" s="152"/>
      <c r="CVJ185" s="650"/>
      <c r="CVK185" s="651"/>
      <c r="CVL185" s="326"/>
      <c r="CVM185" s="152"/>
      <c r="CVN185" s="152"/>
      <c r="CVO185" s="152"/>
      <c r="CVP185" s="152"/>
      <c r="CVQ185" s="650"/>
      <c r="CVR185" s="651"/>
      <c r="CVS185" s="326"/>
      <c r="CVT185" s="152"/>
      <c r="CVU185" s="152"/>
      <c r="CVV185" s="152"/>
      <c r="CVW185" s="152"/>
      <c r="CVX185" s="650"/>
      <c r="CVY185" s="651"/>
      <c r="CVZ185" s="326"/>
      <c r="CWA185" s="152"/>
      <c r="CWB185" s="152"/>
      <c r="CWC185" s="152"/>
      <c r="CWD185" s="152"/>
      <c r="CWE185" s="650"/>
      <c r="CWF185" s="651"/>
      <c r="CWG185" s="326"/>
      <c r="CWH185" s="152"/>
      <c r="CWI185" s="152"/>
      <c r="CWJ185" s="152"/>
      <c r="CWK185" s="152"/>
      <c r="CWL185" s="650"/>
      <c r="CWM185" s="651"/>
      <c r="CWN185" s="326"/>
      <c r="CWO185" s="152"/>
      <c r="CWP185" s="152"/>
      <c r="CWQ185" s="152"/>
      <c r="CWR185" s="152"/>
      <c r="CWS185" s="650"/>
      <c r="CWT185" s="651"/>
      <c r="CWU185" s="326"/>
      <c r="CWV185" s="152"/>
      <c r="CWW185" s="152"/>
      <c r="CWX185" s="152"/>
      <c r="CWY185" s="152"/>
      <c r="CWZ185" s="650"/>
      <c r="CXA185" s="651"/>
      <c r="CXB185" s="326"/>
      <c r="CXC185" s="152"/>
      <c r="CXD185" s="152"/>
      <c r="CXE185" s="152"/>
      <c r="CXF185" s="152"/>
      <c r="CXG185" s="650"/>
      <c r="CXH185" s="651"/>
      <c r="CXI185" s="326"/>
      <c r="CXJ185" s="152"/>
      <c r="CXK185" s="152"/>
      <c r="CXL185" s="152"/>
      <c r="CXM185" s="152"/>
      <c r="CXN185" s="650"/>
      <c r="CXO185" s="651"/>
      <c r="CXP185" s="326"/>
      <c r="CXQ185" s="152"/>
      <c r="CXR185" s="152"/>
      <c r="CXS185" s="152"/>
      <c r="CXT185" s="152"/>
      <c r="CXU185" s="650"/>
      <c r="CXV185" s="651"/>
      <c r="CXW185" s="326"/>
      <c r="CXX185" s="152"/>
      <c r="CXY185" s="152"/>
      <c r="CXZ185" s="152"/>
      <c r="CYA185" s="152"/>
      <c r="CYB185" s="650"/>
      <c r="CYC185" s="651"/>
      <c r="CYD185" s="326"/>
      <c r="CYE185" s="152"/>
      <c r="CYF185" s="152"/>
      <c r="CYG185" s="152"/>
      <c r="CYH185" s="152"/>
      <c r="CYI185" s="650"/>
      <c r="CYJ185" s="651"/>
      <c r="CYK185" s="326"/>
      <c r="CYL185" s="152"/>
      <c r="CYM185" s="152"/>
      <c r="CYN185" s="152"/>
      <c r="CYO185" s="152"/>
      <c r="CYP185" s="650"/>
      <c r="CYQ185" s="651"/>
      <c r="CYR185" s="326"/>
      <c r="CYS185" s="152"/>
      <c r="CYT185" s="152"/>
      <c r="CYU185" s="152"/>
      <c r="CYV185" s="152"/>
      <c r="CYW185" s="650"/>
      <c r="CYX185" s="651"/>
      <c r="CYY185" s="326"/>
      <c r="CYZ185" s="152"/>
      <c r="CZA185" s="152"/>
      <c r="CZB185" s="152"/>
      <c r="CZC185" s="152"/>
      <c r="CZD185" s="650"/>
      <c r="CZE185" s="651"/>
      <c r="CZF185" s="326"/>
      <c r="CZG185" s="152"/>
      <c r="CZH185" s="152"/>
      <c r="CZI185" s="152"/>
      <c r="CZJ185" s="152"/>
      <c r="CZK185" s="650"/>
      <c r="CZL185" s="651"/>
      <c r="CZM185" s="326"/>
      <c r="CZN185" s="152"/>
      <c r="CZO185" s="152"/>
      <c r="CZP185" s="152"/>
      <c r="CZQ185" s="152"/>
      <c r="CZR185" s="650"/>
      <c r="CZS185" s="651"/>
      <c r="CZT185" s="326"/>
      <c r="CZU185" s="152"/>
      <c r="CZV185" s="152"/>
      <c r="CZW185" s="152"/>
      <c r="CZX185" s="152"/>
      <c r="CZY185" s="650"/>
      <c r="CZZ185" s="651"/>
      <c r="DAA185" s="326"/>
      <c r="DAB185" s="152"/>
      <c r="DAC185" s="152"/>
      <c r="DAD185" s="152"/>
      <c r="DAE185" s="152"/>
      <c r="DAF185" s="650"/>
      <c r="DAG185" s="651"/>
      <c r="DAH185" s="326"/>
      <c r="DAI185" s="152"/>
      <c r="DAJ185" s="152"/>
      <c r="DAK185" s="152"/>
      <c r="DAL185" s="152"/>
      <c r="DAM185" s="650"/>
      <c r="DAN185" s="651"/>
      <c r="DAO185" s="326"/>
      <c r="DAP185" s="152"/>
      <c r="DAQ185" s="152"/>
      <c r="DAR185" s="152"/>
      <c r="DAS185" s="152"/>
      <c r="DAT185" s="650"/>
      <c r="DAU185" s="651"/>
      <c r="DAV185" s="326"/>
      <c r="DAW185" s="152"/>
      <c r="DAX185" s="152"/>
      <c r="DAY185" s="152"/>
      <c r="DAZ185" s="152"/>
      <c r="DBA185" s="650"/>
      <c r="DBB185" s="651"/>
      <c r="DBC185" s="326"/>
      <c r="DBD185" s="152"/>
      <c r="DBE185" s="152"/>
      <c r="DBF185" s="152"/>
      <c r="DBG185" s="152"/>
      <c r="DBH185" s="650"/>
      <c r="DBI185" s="651"/>
      <c r="DBJ185" s="326"/>
      <c r="DBK185" s="152"/>
      <c r="DBL185" s="152"/>
      <c r="DBM185" s="152"/>
      <c r="DBN185" s="152"/>
      <c r="DBO185" s="650"/>
      <c r="DBP185" s="651"/>
      <c r="DBQ185" s="326"/>
      <c r="DBR185" s="152"/>
      <c r="DBS185" s="152"/>
      <c r="DBT185" s="152"/>
      <c r="DBU185" s="152"/>
      <c r="DBV185" s="650"/>
      <c r="DBW185" s="651"/>
      <c r="DBX185" s="326"/>
      <c r="DBY185" s="152"/>
      <c r="DBZ185" s="152"/>
      <c r="DCA185" s="152"/>
      <c r="DCB185" s="152"/>
      <c r="DCC185" s="650"/>
      <c r="DCD185" s="651"/>
      <c r="DCE185" s="326"/>
      <c r="DCF185" s="152"/>
      <c r="DCG185" s="152"/>
      <c r="DCH185" s="152"/>
      <c r="DCI185" s="152"/>
      <c r="DCJ185" s="650"/>
      <c r="DCK185" s="651"/>
      <c r="DCL185" s="326"/>
      <c r="DCM185" s="152"/>
      <c r="DCN185" s="152"/>
      <c r="DCO185" s="152"/>
      <c r="DCP185" s="152"/>
      <c r="DCQ185" s="650"/>
      <c r="DCR185" s="651"/>
      <c r="DCS185" s="326"/>
      <c r="DCT185" s="152"/>
      <c r="DCU185" s="152"/>
      <c r="DCV185" s="152"/>
      <c r="DCW185" s="152"/>
      <c r="DCX185" s="650"/>
      <c r="DCY185" s="651"/>
      <c r="DCZ185" s="326"/>
      <c r="DDA185" s="152"/>
      <c r="DDB185" s="152"/>
      <c r="DDC185" s="152"/>
      <c r="DDD185" s="152"/>
      <c r="DDE185" s="650"/>
      <c r="DDF185" s="651"/>
      <c r="DDG185" s="326"/>
      <c r="DDH185" s="152"/>
      <c r="DDI185" s="152"/>
      <c r="DDJ185" s="152"/>
      <c r="DDK185" s="152"/>
      <c r="DDL185" s="650"/>
      <c r="DDM185" s="651"/>
      <c r="DDN185" s="326"/>
      <c r="DDO185" s="152"/>
      <c r="DDP185" s="152"/>
      <c r="DDQ185" s="152"/>
      <c r="DDR185" s="152"/>
      <c r="DDS185" s="650"/>
      <c r="DDT185" s="651"/>
      <c r="DDU185" s="326"/>
      <c r="DDV185" s="152"/>
      <c r="DDW185" s="152"/>
      <c r="DDX185" s="152"/>
      <c r="DDY185" s="152"/>
      <c r="DDZ185" s="650"/>
      <c r="DEA185" s="651"/>
      <c r="DEB185" s="326"/>
      <c r="DEC185" s="152"/>
      <c r="DED185" s="152"/>
      <c r="DEE185" s="152"/>
      <c r="DEF185" s="152"/>
      <c r="DEG185" s="650"/>
      <c r="DEH185" s="651"/>
      <c r="DEI185" s="326"/>
      <c r="DEJ185" s="152"/>
      <c r="DEK185" s="152"/>
      <c r="DEL185" s="152"/>
      <c r="DEM185" s="152"/>
      <c r="DEN185" s="650"/>
      <c r="DEO185" s="651"/>
      <c r="DEP185" s="326"/>
      <c r="DEQ185" s="152"/>
      <c r="DER185" s="152"/>
      <c r="DES185" s="152"/>
      <c r="DET185" s="152"/>
      <c r="DEU185" s="650"/>
      <c r="DEV185" s="651"/>
      <c r="DEW185" s="326"/>
      <c r="DEX185" s="152"/>
      <c r="DEY185" s="152"/>
      <c r="DEZ185" s="152"/>
      <c r="DFA185" s="152"/>
      <c r="DFB185" s="650"/>
      <c r="DFC185" s="651"/>
      <c r="DFD185" s="326"/>
      <c r="DFE185" s="152"/>
      <c r="DFF185" s="152"/>
      <c r="DFG185" s="152"/>
      <c r="DFH185" s="152"/>
      <c r="DFI185" s="650"/>
      <c r="DFJ185" s="651"/>
      <c r="DFK185" s="326"/>
      <c r="DFL185" s="152"/>
      <c r="DFM185" s="152"/>
      <c r="DFN185" s="152"/>
      <c r="DFO185" s="152"/>
      <c r="DFP185" s="650"/>
      <c r="DFQ185" s="651"/>
      <c r="DFR185" s="326"/>
      <c r="DFS185" s="152"/>
      <c r="DFT185" s="152"/>
      <c r="DFU185" s="152"/>
      <c r="DFV185" s="152"/>
      <c r="DFW185" s="650"/>
      <c r="DFX185" s="651"/>
      <c r="DFY185" s="326"/>
      <c r="DFZ185" s="152"/>
      <c r="DGA185" s="152"/>
      <c r="DGB185" s="152"/>
      <c r="DGC185" s="152"/>
      <c r="DGD185" s="650"/>
      <c r="DGE185" s="651"/>
      <c r="DGF185" s="326"/>
      <c r="DGG185" s="152"/>
      <c r="DGH185" s="152"/>
      <c r="DGI185" s="152"/>
      <c r="DGJ185" s="152"/>
      <c r="DGK185" s="650"/>
      <c r="DGL185" s="651"/>
      <c r="DGM185" s="326"/>
      <c r="DGN185" s="152"/>
      <c r="DGO185" s="152"/>
      <c r="DGP185" s="152"/>
      <c r="DGQ185" s="152"/>
      <c r="DGR185" s="650"/>
      <c r="DGS185" s="651"/>
      <c r="DGT185" s="326"/>
      <c r="DGU185" s="152"/>
      <c r="DGV185" s="152"/>
      <c r="DGW185" s="152"/>
      <c r="DGX185" s="152"/>
      <c r="DGY185" s="650"/>
      <c r="DGZ185" s="651"/>
      <c r="DHA185" s="326"/>
      <c r="DHB185" s="152"/>
      <c r="DHC185" s="152"/>
      <c r="DHD185" s="152"/>
      <c r="DHE185" s="152"/>
      <c r="DHF185" s="650"/>
      <c r="DHG185" s="651"/>
      <c r="DHH185" s="326"/>
      <c r="DHI185" s="152"/>
      <c r="DHJ185" s="152"/>
      <c r="DHK185" s="152"/>
      <c r="DHL185" s="152"/>
      <c r="DHM185" s="650"/>
      <c r="DHN185" s="651"/>
      <c r="DHO185" s="326"/>
      <c r="DHP185" s="152"/>
      <c r="DHQ185" s="152"/>
      <c r="DHR185" s="152"/>
      <c r="DHS185" s="152"/>
      <c r="DHT185" s="650"/>
      <c r="DHU185" s="651"/>
      <c r="DHV185" s="326"/>
      <c r="DHW185" s="152"/>
      <c r="DHX185" s="152"/>
      <c r="DHY185" s="152"/>
      <c r="DHZ185" s="152"/>
      <c r="DIA185" s="650"/>
      <c r="DIB185" s="651"/>
      <c r="DIC185" s="326"/>
      <c r="DID185" s="152"/>
      <c r="DIE185" s="152"/>
      <c r="DIF185" s="152"/>
      <c r="DIG185" s="152"/>
      <c r="DIH185" s="650"/>
      <c r="DII185" s="651"/>
      <c r="DIJ185" s="326"/>
      <c r="DIK185" s="152"/>
      <c r="DIL185" s="152"/>
      <c r="DIM185" s="152"/>
      <c r="DIN185" s="152"/>
      <c r="DIO185" s="650"/>
      <c r="DIP185" s="651"/>
      <c r="DIQ185" s="326"/>
      <c r="DIR185" s="152"/>
      <c r="DIS185" s="152"/>
      <c r="DIT185" s="152"/>
      <c r="DIU185" s="152"/>
      <c r="DIV185" s="650"/>
      <c r="DIW185" s="651"/>
      <c r="DIX185" s="326"/>
      <c r="DIY185" s="152"/>
      <c r="DIZ185" s="152"/>
      <c r="DJA185" s="152"/>
      <c r="DJB185" s="152"/>
      <c r="DJC185" s="650"/>
      <c r="DJD185" s="651"/>
      <c r="DJE185" s="326"/>
      <c r="DJF185" s="152"/>
      <c r="DJG185" s="152"/>
      <c r="DJH185" s="152"/>
      <c r="DJI185" s="152"/>
      <c r="DJJ185" s="650"/>
      <c r="DJK185" s="651"/>
      <c r="DJL185" s="326"/>
      <c r="DJM185" s="152"/>
      <c r="DJN185" s="152"/>
      <c r="DJO185" s="152"/>
      <c r="DJP185" s="152"/>
      <c r="DJQ185" s="650"/>
      <c r="DJR185" s="651"/>
      <c r="DJS185" s="326"/>
      <c r="DJT185" s="152"/>
      <c r="DJU185" s="152"/>
      <c r="DJV185" s="152"/>
      <c r="DJW185" s="152"/>
      <c r="DJX185" s="650"/>
      <c r="DJY185" s="651"/>
      <c r="DJZ185" s="326"/>
      <c r="DKA185" s="152"/>
      <c r="DKB185" s="152"/>
      <c r="DKC185" s="152"/>
      <c r="DKD185" s="152"/>
      <c r="DKE185" s="650"/>
      <c r="DKF185" s="651"/>
      <c r="DKG185" s="326"/>
      <c r="DKH185" s="152"/>
      <c r="DKI185" s="152"/>
      <c r="DKJ185" s="152"/>
      <c r="DKK185" s="152"/>
      <c r="DKL185" s="650"/>
      <c r="DKM185" s="651"/>
      <c r="DKN185" s="326"/>
      <c r="DKO185" s="152"/>
      <c r="DKP185" s="152"/>
      <c r="DKQ185" s="152"/>
      <c r="DKR185" s="152"/>
      <c r="DKS185" s="650"/>
      <c r="DKT185" s="651"/>
      <c r="DKU185" s="326"/>
      <c r="DKV185" s="152"/>
      <c r="DKW185" s="152"/>
      <c r="DKX185" s="152"/>
      <c r="DKY185" s="152"/>
      <c r="DKZ185" s="650"/>
      <c r="DLA185" s="651"/>
      <c r="DLB185" s="326"/>
      <c r="DLC185" s="152"/>
      <c r="DLD185" s="152"/>
      <c r="DLE185" s="152"/>
      <c r="DLF185" s="152"/>
      <c r="DLG185" s="650"/>
      <c r="DLH185" s="651"/>
      <c r="DLI185" s="326"/>
      <c r="DLJ185" s="152"/>
      <c r="DLK185" s="152"/>
      <c r="DLL185" s="152"/>
      <c r="DLM185" s="152"/>
      <c r="DLN185" s="650"/>
      <c r="DLO185" s="651"/>
      <c r="DLP185" s="326"/>
      <c r="DLQ185" s="152"/>
      <c r="DLR185" s="152"/>
      <c r="DLS185" s="152"/>
      <c r="DLT185" s="152"/>
      <c r="DLU185" s="650"/>
      <c r="DLV185" s="651"/>
      <c r="DLW185" s="326"/>
      <c r="DLX185" s="152"/>
      <c r="DLY185" s="152"/>
      <c r="DLZ185" s="152"/>
      <c r="DMA185" s="152"/>
      <c r="DMB185" s="650"/>
      <c r="DMC185" s="651"/>
      <c r="DMD185" s="326"/>
      <c r="DME185" s="152"/>
      <c r="DMF185" s="152"/>
      <c r="DMG185" s="152"/>
      <c r="DMH185" s="152"/>
      <c r="DMI185" s="650"/>
      <c r="DMJ185" s="651"/>
      <c r="DMK185" s="326"/>
      <c r="DML185" s="152"/>
      <c r="DMM185" s="152"/>
      <c r="DMN185" s="152"/>
      <c r="DMO185" s="152"/>
      <c r="DMP185" s="650"/>
      <c r="DMQ185" s="651"/>
      <c r="DMR185" s="326"/>
      <c r="DMS185" s="152"/>
      <c r="DMT185" s="152"/>
      <c r="DMU185" s="152"/>
      <c r="DMV185" s="152"/>
      <c r="DMW185" s="650"/>
      <c r="DMX185" s="651"/>
      <c r="DMY185" s="326"/>
      <c r="DMZ185" s="152"/>
      <c r="DNA185" s="152"/>
      <c r="DNB185" s="152"/>
      <c r="DNC185" s="152"/>
      <c r="DND185" s="650"/>
      <c r="DNE185" s="651"/>
      <c r="DNF185" s="326"/>
      <c r="DNG185" s="152"/>
      <c r="DNH185" s="152"/>
      <c r="DNI185" s="152"/>
      <c r="DNJ185" s="152"/>
      <c r="DNK185" s="650"/>
      <c r="DNL185" s="651"/>
      <c r="DNM185" s="326"/>
      <c r="DNN185" s="152"/>
      <c r="DNO185" s="152"/>
      <c r="DNP185" s="152"/>
      <c r="DNQ185" s="152"/>
      <c r="DNR185" s="650"/>
      <c r="DNS185" s="651"/>
      <c r="DNT185" s="326"/>
      <c r="DNU185" s="152"/>
      <c r="DNV185" s="152"/>
      <c r="DNW185" s="152"/>
      <c r="DNX185" s="152"/>
      <c r="DNY185" s="650"/>
      <c r="DNZ185" s="651"/>
      <c r="DOA185" s="326"/>
      <c r="DOB185" s="152"/>
      <c r="DOC185" s="152"/>
      <c r="DOD185" s="152"/>
      <c r="DOE185" s="152"/>
      <c r="DOF185" s="650"/>
      <c r="DOG185" s="651"/>
      <c r="DOH185" s="326"/>
      <c r="DOI185" s="152"/>
      <c r="DOJ185" s="152"/>
      <c r="DOK185" s="152"/>
      <c r="DOL185" s="152"/>
      <c r="DOM185" s="650"/>
      <c r="DON185" s="651"/>
      <c r="DOO185" s="326"/>
      <c r="DOP185" s="152"/>
      <c r="DOQ185" s="152"/>
      <c r="DOR185" s="152"/>
      <c r="DOS185" s="152"/>
      <c r="DOT185" s="650"/>
      <c r="DOU185" s="651"/>
      <c r="DOV185" s="326"/>
      <c r="DOW185" s="152"/>
      <c r="DOX185" s="152"/>
      <c r="DOY185" s="152"/>
      <c r="DOZ185" s="152"/>
      <c r="DPA185" s="650"/>
      <c r="DPB185" s="651"/>
      <c r="DPC185" s="326"/>
      <c r="DPD185" s="152"/>
      <c r="DPE185" s="152"/>
      <c r="DPF185" s="152"/>
      <c r="DPG185" s="152"/>
      <c r="DPH185" s="650"/>
      <c r="DPI185" s="651"/>
      <c r="DPJ185" s="326"/>
      <c r="DPK185" s="152"/>
      <c r="DPL185" s="152"/>
      <c r="DPM185" s="152"/>
      <c r="DPN185" s="152"/>
      <c r="DPO185" s="650"/>
      <c r="DPP185" s="651"/>
      <c r="DPQ185" s="326"/>
      <c r="DPR185" s="152"/>
      <c r="DPS185" s="152"/>
      <c r="DPT185" s="152"/>
      <c r="DPU185" s="152"/>
      <c r="DPV185" s="650"/>
      <c r="DPW185" s="651"/>
      <c r="DPX185" s="326"/>
      <c r="DPY185" s="152"/>
      <c r="DPZ185" s="152"/>
      <c r="DQA185" s="152"/>
      <c r="DQB185" s="152"/>
      <c r="DQC185" s="650"/>
      <c r="DQD185" s="651"/>
      <c r="DQE185" s="326"/>
      <c r="DQF185" s="152"/>
      <c r="DQG185" s="152"/>
      <c r="DQH185" s="152"/>
      <c r="DQI185" s="152"/>
      <c r="DQJ185" s="650"/>
      <c r="DQK185" s="651"/>
      <c r="DQL185" s="326"/>
      <c r="DQM185" s="152"/>
      <c r="DQN185" s="152"/>
      <c r="DQO185" s="152"/>
      <c r="DQP185" s="152"/>
      <c r="DQQ185" s="650"/>
      <c r="DQR185" s="651"/>
      <c r="DQS185" s="326"/>
      <c r="DQT185" s="152"/>
      <c r="DQU185" s="152"/>
      <c r="DQV185" s="152"/>
      <c r="DQW185" s="152"/>
      <c r="DQX185" s="650"/>
      <c r="DQY185" s="651"/>
      <c r="DQZ185" s="326"/>
      <c r="DRA185" s="152"/>
      <c r="DRB185" s="152"/>
      <c r="DRC185" s="152"/>
      <c r="DRD185" s="152"/>
      <c r="DRE185" s="650"/>
      <c r="DRF185" s="651"/>
      <c r="DRG185" s="326"/>
      <c r="DRH185" s="152"/>
      <c r="DRI185" s="152"/>
      <c r="DRJ185" s="152"/>
      <c r="DRK185" s="152"/>
      <c r="DRL185" s="650"/>
      <c r="DRM185" s="651"/>
      <c r="DRN185" s="326"/>
      <c r="DRO185" s="152"/>
      <c r="DRP185" s="152"/>
      <c r="DRQ185" s="152"/>
      <c r="DRR185" s="152"/>
      <c r="DRS185" s="650"/>
      <c r="DRT185" s="651"/>
      <c r="DRU185" s="326"/>
      <c r="DRV185" s="152"/>
      <c r="DRW185" s="152"/>
      <c r="DRX185" s="152"/>
      <c r="DRY185" s="152"/>
      <c r="DRZ185" s="650"/>
      <c r="DSA185" s="651"/>
      <c r="DSB185" s="326"/>
      <c r="DSC185" s="152"/>
      <c r="DSD185" s="152"/>
      <c r="DSE185" s="152"/>
      <c r="DSF185" s="152"/>
      <c r="DSG185" s="650"/>
      <c r="DSH185" s="651"/>
      <c r="DSI185" s="326"/>
      <c r="DSJ185" s="152"/>
      <c r="DSK185" s="152"/>
      <c r="DSL185" s="152"/>
      <c r="DSM185" s="152"/>
      <c r="DSN185" s="650"/>
      <c r="DSO185" s="651"/>
      <c r="DSP185" s="326"/>
      <c r="DSQ185" s="152"/>
      <c r="DSR185" s="152"/>
      <c r="DSS185" s="152"/>
      <c r="DST185" s="152"/>
      <c r="DSU185" s="650"/>
      <c r="DSV185" s="651"/>
      <c r="DSW185" s="326"/>
      <c r="DSX185" s="152"/>
      <c r="DSY185" s="152"/>
      <c r="DSZ185" s="152"/>
      <c r="DTA185" s="152"/>
      <c r="DTB185" s="650"/>
      <c r="DTC185" s="651"/>
      <c r="DTD185" s="326"/>
      <c r="DTE185" s="152"/>
      <c r="DTF185" s="152"/>
      <c r="DTG185" s="152"/>
      <c r="DTH185" s="152"/>
      <c r="DTI185" s="650"/>
      <c r="DTJ185" s="651"/>
      <c r="DTK185" s="326"/>
      <c r="DTL185" s="152"/>
      <c r="DTM185" s="152"/>
      <c r="DTN185" s="152"/>
      <c r="DTO185" s="152"/>
      <c r="DTP185" s="650"/>
      <c r="DTQ185" s="651"/>
      <c r="DTR185" s="326"/>
      <c r="DTS185" s="152"/>
      <c r="DTT185" s="152"/>
      <c r="DTU185" s="152"/>
      <c r="DTV185" s="152"/>
      <c r="DTW185" s="650"/>
      <c r="DTX185" s="651"/>
      <c r="DTY185" s="326"/>
      <c r="DTZ185" s="152"/>
      <c r="DUA185" s="152"/>
      <c r="DUB185" s="152"/>
      <c r="DUC185" s="152"/>
      <c r="DUD185" s="650"/>
      <c r="DUE185" s="651"/>
      <c r="DUF185" s="326"/>
      <c r="DUG185" s="152"/>
      <c r="DUH185" s="152"/>
      <c r="DUI185" s="152"/>
      <c r="DUJ185" s="152"/>
      <c r="DUK185" s="650"/>
      <c r="DUL185" s="651"/>
      <c r="DUM185" s="326"/>
      <c r="DUN185" s="152"/>
      <c r="DUO185" s="152"/>
      <c r="DUP185" s="152"/>
      <c r="DUQ185" s="152"/>
      <c r="DUR185" s="650"/>
      <c r="DUS185" s="651"/>
      <c r="DUT185" s="326"/>
      <c r="DUU185" s="152"/>
      <c r="DUV185" s="152"/>
      <c r="DUW185" s="152"/>
      <c r="DUX185" s="152"/>
      <c r="DUY185" s="650"/>
      <c r="DUZ185" s="651"/>
      <c r="DVA185" s="326"/>
      <c r="DVB185" s="152"/>
      <c r="DVC185" s="152"/>
      <c r="DVD185" s="152"/>
      <c r="DVE185" s="152"/>
      <c r="DVF185" s="650"/>
      <c r="DVG185" s="651"/>
      <c r="DVH185" s="326"/>
      <c r="DVI185" s="152"/>
      <c r="DVJ185" s="152"/>
      <c r="DVK185" s="152"/>
      <c r="DVL185" s="152"/>
      <c r="DVM185" s="650"/>
      <c r="DVN185" s="651"/>
      <c r="DVO185" s="326"/>
      <c r="DVP185" s="152"/>
      <c r="DVQ185" s="152"/>
      <c r="DVR185" s="152"/>
      <c r="DVS185" s="152"/>
      <c r="DVT185" s="650"/>
      <c r="DVU185" s="651"/>
      <c r="DVV185" s="326"/>
      <c r="DVW185" s="152"/>
      <c r="DVX185" s="152"/>
      <c r="DVY185" s="152"/>
      <c r="DVZ185" s="152"/>
      <c r="DWA185" s="650"/>
      <c r="DWB185" s="651"/>
      <c r="DWC185" s="326"/>
      <c r="DWD185" s="152"/>
      <c r="DWE185" s="152"/>
      <c r="DWF185" s="152"/>
      <c r="DWG185" s="152"/>
      <c r="DWH185" s="650"/>
      <c r="DWI185" s="651"/>
      <c r="DWJ185" s="326"/>
      <c r="DWK185" s="152"/>
      <c r="DWL185" s="152"/>
      <c r="DWM185" s="152"/>
      <c r="DWN185" s="152"/>
      <c r="DWO185" s="650"/>
      <c r="DWP185" s="651"/>
      <c r="DWQ185" s="326"/>
      <c r="DWR185" s="152"/>
      <c r="DWS185" s="152"/>
      <c r="DWT185" s="152"/>
      <c r="DWU185" s="152"/>
      <c r="DWV185" s="650"/>
      <c r="DWW185" s="651"/>
      <c r="DWX185" s="326"/>
      <c r="DWY185" s="152"/>
      <c r="DWZ185" s="152"/>
      <c r="DXA185" s="152"/>
      <c r="DXB185" s="152"/>
      <c r="DXC185" s="650"/>
      <c r="DXD185" s="651"/>
      <c r="DXE185" s="326"/>
      <c r="DXF185" s="152"/>
      <c r="DXG185" s="152"/>
      <c r="DXH185" s="152"/>
      <c r="DXI185" s="152"/>
      <c r="DXJ185" s="650"/>
      <c r="DXK185" s="651"/>
      <c r="DXL185" s="326"/>
      <c r="DXM185" s="152"/>
      <c r="DXN185" s="152"/>
      <c r="DXO185" s="152"/>
      <c r="DXP185" s="152"/>
      <c r="DXQ185" s="650"/>
      <c r="DXR185" s="651"/>
      <c r="DXS185" s="326"/>
      <c r="DXT185" s="152"/>
      <c r="DXU185" s="152"/>
      <c r="DXV185" s="152"/>
      <c r="DXW185" s="152"/>
      <c r="DXX185" s="650"/>
      <c r="DXY185" s="651"/>
      <c r="DXZ185" s="326"/>
      <c r="DYA185" s="152"/>
      <c r="DYB185" s="152"/>
      <c r="DYC185" s="152"/>
      <c r="DYD185" s="152"/>
      <c r="DYE185" s="650"/>
      <c r="DYF185" s="651"/>
      <c r="DYG185" s="326"/>
      <c r="DYH185" s="152"/>
      <c r="DYI185" s="152"/>
      <c r="DYJ185" s="152"/>
      <c r="DYK185" s="152"/>
      <c r="DYL185" s="650"/>
      <c r="DYM185" s="651"/>
      <c r="DYN185" s="326"/>
      <c r="DYO185" s="152"/>
      <c r="DYP185" s="152"/>
      <c r="DYQ185" s="152"/>
      <c r="DYR185" s="152"/>
      <c r="DYS185" s="650"/>
      <c r="DYT185" s="651"/>
      <c r="DYU185" s="326"/>
      <c r="DYV185" s="152"/>
      <c r="DYW185" s="152"/>
      <c r="DYX185" s="152"/>
      <c r="DYY185" s="152"/>
      <c r="DYZ185" s="650"/>
      <c r="DZA185" s="651"/>
      <c r="DZB185" s="326"/>
      <c r="DZC185" s="152"/>
      <c r="DZD185" s="152"/>
      <c r="DZE185" s="152"/>
      <c r="DZF185" s="152"/>
      <c r="DZG185" s="650"/>
      <c r="DZH185" s="651"/>
      <c r="DZI185" s="326"/>
      <c r="DZJ185" s="152"/>
      <c r="DZK185" s="152"/>
      <c r="DZL185" s="152"/>
      <c r="DZM185" s="152"/>
      <c r="DZN185" s="650"/>
      <c r="DZO185" s="651"/>
      <c r="DZP185" s="326"/>
      <c r="DZQ185" s="152"/>
      <c r="DZR185" s="152"/>
      <c r="DZS185" s="152"/>
      <c r="DZT185" s="152"/>
      <c r="DZU185" s="650"/>
      <c r="DZV185" s="651"/>
      <c r="DZW185" s="326"/>
      <c r="DZX185" s="152"/>
      <c r="DZY185" s="152"/>
      <c r="DZZ185" s="152"/>
      <c r="EAA185" s="152"/>
      <c r="EAB185" s="650"/>
      <c r="EAC185" s="651"/>
      <c r="EAD185" s="326"/>
      <c r="EAE185" s="152"/>
      <c r="EAF185" s="152"/>
      <c r="EAG185" s="152"/>
      <c r="EAH185" s="152"/>
      <c r="EAI185" s="650"/>
      <c r="EAJ185" s="651"/>
      <c r="EAK185" s="326"/>
      <c r="EAL185" s="152"/>
      <c r="EAM185" s="152"/>
      <c r="EAN185" s="152"/>
      <c r="EAO185" s="152"/>
      <c r="EAP185" s="650"/>
      <c r="EAQ185" s="651"/>
      <c r="EAR185" s="326"/>
      <c r="EAS185" s="152"/>
      <c r="EAT185" s="152"/>
      <c r="EAU185" s="152"/>
      <c r="EAV185" s="152"/>
      <c r="EAW185" s="650"/>
      <c r="EAX185" s="651"/>
      <c r="EAY185" s="326"/>
      <c r="EAZ185" s="152"/>
      <c r="EBA185" s="152"/>
      <c r="EBB185" s="152"/>
      <c r="EBC185" s="152"/>
      <c r="EBD185" s="650"/>
      <c r="EBE185" s="651"/>
      <c r="EBF185" s="326"/>
      <c r="EBG185" s="152"/>
      <c r="EBH185" s="152"/>
      <c r="EBI185" s="152"/>
      <c r="EBJ185" s="152"/>
      <c r="EBK185" s="650"/>
      <c r="EBL185" s="651"/>
      <c r="EBM185" s="326"/>
      <c r="EBN185" s="152"/>
      <c r="EBO185" s="152"/>
      <c r="EBP185" s="152"/>
      <c r="EBQ185" s="152"/>
      <c r="EBR185" s="650"/>
      <c r="EBS185" s="651"/>
      <c r="EBT185" s="326"/>
      <c r="EBU185" s="152"/>
      <c r="EBV185" s="152"/>
      <c r="EBW185" s="152"/>
      <c r="EBX185" s="152"/>
      <c r="EBY185" s="650"/>
      <c r="EBZ185" s="651"/>
      <c r="ECA185" s="326"/>
      <c r="ECB185" s="152"/>
      <c r="ECC185" s="152"/>
      <c r="ECD185" s="152"/>
      <c r="ECE185" s="152"/>
      <c r="ECF185" s="650"/>
      <c r="ECG185" s="651"/>
      <c r="ECH185" s="326"/>
      <c r="ECI185" s="152"/>
      <c r="ECJ185" s="152"/>
      <c r="ECK185" s="152"/>
      <c r="ECL185" s="152"/>
      <c r="ECM185" s="650"/>
      <c r="ECN185" s="651"/>
      <c r="ECO185" s="326"/>
      <c r="ECP185" s="152"/>
      <c r="ECQ185" s="152"/>
      <c r="ECR185" s="152"/>
      <c r="ECS185" s="152"/>
      <c r="ECT185" s="650"/>
      <c r="ECU185" s="651"/>
      <c r="ECV185" s="326"/>
      <c r="ECW185" s="152"/>
      <c r="ECX185" s="152"/>
      <c r="ECY185" s="152"/>
      <c r="ECZ185" s="152"/>
      <c r="EDA185" s="650"/>
      <c r="EDB185" s="651"/>
      <c r="EDC185" s="326"/>
      <c r="EDD185" s="152"/>
      <c r="EDE185" s="152"/>
      <c r="EDF185" s="152"/>
      <c r="EDG185" s="152"/>
      <c r="EDH185" s="650"/>
      <c r="EDI185" s="651"/>
      <c r="EDJ185" s="326"/>
      <c r="EDK185" s="152"/>
      <c r="EDL185" s="152"/>
      <c r="EDM185" s="152"/>
      <c r="EDN185" s="152"/>
      <c r="EDO185" s="650"/>
      <c r="EDP185" s="651"/>
      <c r="EDQ185" s="326"/>
      <c r="EDR185" s="152"/>
      <c r="EDS185" s="152"/>
      <c r="EDT185" s="152"/>
      <c r="EDU185" s="152"/>
      <c r="EDV185" s="650"/>
      <c r="EDW185" s="651"/>
      <c r="EDX185" s="326"/>
      <c r="EDY185" s="152"/>
      <c r="EDZ185" s="152"/>
      <c r="EEA185" s="152"/>
      <c r="EEB185" s="152"/>
      <c r="EEC185" s="650"/>
      <c r="EED185" s="651"/>
      <c r="EEE185" s="326"/>
      <c r="EEF185" s="152"/>
      <c r="EEG185" s="152"/>
      <c r="EEH185" s="152"/>
      <c r="EEI185" s="152"/>
      <c r="EEJ185" s="650"/>
      <c r="EEK185" s="651"/>
      <c r="EEL185" s="326"/>
      <c r="EEM185" s="152"/>
      <c r="EEN185" s="152"/>
      <c r="EEO185" s="152"/>
      <c r="EEP185" s="152"/>
      <c r="EEQ185" s="650"/>
      <c r="EER185" s="651"/>
      <c r="EES185" s="326"/>
      <c r="EET185" s="152"/>
      <c r="EEU185" s="152"/>
      <c r="EEV185" s="152"/>
      <c r="EEW185" s="152"/>
      <c r="EEX185" s="650"/>
      <c r="EEY185" s="651"/>
      <c r="EEZ185" s="326"/>
      <c r="EFA185" s="152"/>
      <c r="EFB185" s="152"/>
      <c r="EFC185" s="152"/>
      <c r="EFD185" s="152"/>
      <c r="EFE185" s="650"/>
      <c r="EFF185" s="651"/>
      <c r="EFG185" s="326"/>
      <c r="EFH185" s="152"/>
      <c r="EFI185" s="152"/>
      <c r="EFJ185" s="152"/>
      <c r="EFK185" s="152"/>
      <c r="EFL185" s="650"/>
      <c r="EFM185" s="651"/>
      <c r="EFN185" s="326"/>
      <c r="EFO185" s="152"/>
      <c r="EFP185" s="152"/>
      <c r="EFQ185" s="152"/>
      <c r="EFR185" s="152"/>
      <c r="EFS185" s="650"/>
      <c r="EFT185" s="651"/>
      <c r="EFU185" s="326"/>
      <c r="EFV185" s="152"/>
      <c r="EFW185" s="152"/>
      <c r="EFX185" s="152"/>
      <c r="EFY185" s="152"/>
      <c r="EFZ185" s="650"/>
      <c r="EGA185" s="651"/>
      <c r="EGB185" s="326"/>
      <c r="EGC185" s="152"/>
      <c r="EGD185" s="152"/>
      <c r="EGE185" s="152"/>
      <c r="EGF185" s="152"/>
      <c r="EGG185" s="650"/>
      <c r="EGH185" s="651"/>
      <c r="EGI185" s="326"/>
      <c r="EGJ185" s="152"/>
      <c r="EGK185" s="152"/>
      <c r="EGL185" s="152"/>
      <c r="EGM185" s="152"/>
      <c r="EGN185" s="650"/>
      <c r="EGO185" s="651"/>
      <c r="EGP185" s="326"/>
      <c r="EGQ185" s="152"/>
      <c r="EGR185" s="152"/>
      <c r="EGS185" s="152"/>
      <c r="EGT185" s="152"/>
      <c r="EGU185" s="650"/>
      <c r="EGV185" s="651"/>
      <c r="EGW185" s="326"/>
      <c r="EGX185" s="152"/>
      <c r="EGY185" s="152"/>
      <c r="EGZ185" s="152"/>
      <c r="EHA185" s="152"/>
      <c r="EHB185" s="650"/>
      <c r="EHC185" s="651"/>
      <c r="EHD185" s="326"/>
      <c r="EHE185" s="152"/>
      <c r="EHF185" s="152"/>
      <c r="EHG185" s="152"/>
      <c r="EHH185" s="152"/>
      <c r="EHI185" s="650"/>
      <c r="EHJ185" s="651"/>
      <c r="EHK185" s="326"/>
      <c r="EHL185" s="152"/>
      <c r="EHM185" s="152"/>
      <c r="EHN185" s="152"/>
      <c r="EHO185" s="152"/>
      <c r="EHP185" s="650"/>
      <c r="EHQ185" s="651"/>
      <c r="EHR185" s="326"/>
      <c r="EHS185" s="152"/>
      <c r="EHT185" s="152"/>
      <c r="EHU185" s="152"/>
      <c r="EHV185" s="152"/>
      <c r="EHW185" s="650"/>
      <c r="EHX185" s="651"/>
      <c r="EHY185" s="326"/>
      <c r="EHZ185" s="152"/>
      <c r="EIA185" s="152"/>
      <c r="EIB185" s="152"/>
      <c r="EIC185" s="152"/>
      <c r="EID185" s="650"/>
      <c r="EIE185" s="651"/>
      <c r="EIF185" s="326"/>
      <c r="EIG185" s="152"/>
      <c r="EIH185" s="152"/>
      <c r="EII185" s="152"/>
      <c r="EIJ185" s="152"/>
      <c r="EIK185" s="650"/>
      <c r="EIL185" s="651"/>
      <c r="EIM185" s="326"/>
      <c r="EIN185" s="152"/>
      <c r="EIO185" s="152"/>
      <c r="EIP185" s="152"/>
      <c r="EIQ185" s="152"/>
      <c r="EIR185" s="650"/>
      <c r="EIS185" s="651"/>
      <c r="EIT185" s="326"/>
      <c r="EIU185" s="152"/>
      <c r="EIV185" s="152"/>
      <c r="EIW185" s="152"/>
      <c r="EIX185" s="152"/>
      <c r="EIY185" s="650"/>
      <c r="EIZ185" s="651"/>
      <c r="EJA185" s="326"/>
      <c r="EJB185" s="152"/>
      <c r="EJC185" s="152"/>
      <c r="EJD185" s="152"/>
      <c r="EJE185" s="152"/>
      <c r="EJF185" s="650"/>
      <c r="EJG185" s="651"/>
      <c r="EJH185" s="326"/>
      <c r="EJI185" s="152"/>
      <c r="EJJ185" s="152"/>
      <c r="EJK185" s="152"/>
      <c r="EJL185" s="152"/>
      <c r="EJM185" s="650"/>
      <c r="EJN185" s="651"/>
      <c r="EJO185" s="326"/>
      <c r="EJP185" s="152"/>
      <c r="EJQ185" s="152"/>
      <c r="EJR185" s="152"/>
      <c r="EJS185" s="152"/>
      <c r="EJT185" s="650"/>
      <c r="EJU185" s="651"/>
      <c r="EJV185" s="326"/>
      <c r="EJW185" s="152"/>
      <c r="EJX185" s="152"/>
      <c r="EJY185" s="152"/>
      <c r="EJZ185" s="152"/>
      <c r="EKA185" s="650"/>
      <c r="EKB185" s="651"/>
      <c r="EKC185" s="326"/>
      <c r="EKD185" s="152"/>
      <c r="EKE185" s="152"/>
      <c r="EKF185" s="152"/>
      <c r="EKG185" s="152"/>
      <c r="EKH185" s="650"/>
      <c r="EKI185" s="651"/>
      <c r="EKJ185" s="326"/>
      <c r="EKK185" s="152"/>
      <c r="EKL185" s="152"/>
      <c r="EKM185" s="152"/>
      <c r="EKN185" s="152"/>
      <c r="EKO185" s="650"/>
      <c r="EKP185" s="651"/>
      <c r="EKQ185" s="326"/>
      <c r="EKR185" s="152"/>
      <c r="EKS185" s="152"/>
      <c r="EKT185" s="152"/>
      <c r="EKU185" s="152"/>
      <c r="EKV185" s="650"/>
      <c r="EKW185" s="651"/>
      <c r="EKX185" s="326"/>
      <c r="EKY185" s="152"/>
      <c r="EKZ185" s="152"/>
      <c r="ELA185" s="152"/>
      <c r="ELB185" s="152"/>
      <c r="ELC185" s="650"/>
      <c r="ELD185" s="651"/>
      <c r="ELE185" s="326"/>
      <c r="ELF185" s="152"/>
      <c r="ELG185" s="152"/>
      <c r="ELH185" s="152"/>
      <c r="ELI185" s="152"/>
      <c r="ELJ185" s="650"/>
      <c r="ELK185" s="651"/>
      <c r="ELL185" s="326"/>
      <c r="ELM185" s="152"/>
      <c r="ELN185" s="152"/>
      <c r="ELO185" s="152"/>
      <c r="ELP185" s="152"/>
      <c r="ELQ185" s="650"/>
      <c r="ELR185" s="651"/>
      <c r="ELS185" s="326"/>
      <c r="ELT185" s="152"/>
      <c r="ELU185" s="152"/>
      <c r="ELV185" s="152"/>
      <c r="ELW185" s="152"/>
      <c r="ELX185" s="650"/>
      <c r="ELY185" s="651"/>
      <c r="ELZ185" s="326"/>
      <c r="EMA185" s="152"/>
      <c r="EMB185" s="152"/>
      <c r="EMC185" s="152"/>
      <c r="EMD185" s="152"/>
      <c r="EME185" s="650"/>
      <c r="EMF185" s="651"/>
      <c r="EMG185" s="326"/>
      <c r="EMH185" s="152"/>
      <c r="EMI185" s="152"/>
      <c r="EMJ185" s="152"/>
      <c r="EMK185" s="152"/>
      <c r="EML185" s="650"/>
      <c r="EMM185" s="651"/>
      <c r="EMN185" s="326"/>
      <c r="EMO185" s="152"/>
      <c r="EMP185" s="152"/>
      <c r="EMQ185" s="152"/>
      <c r="EMR185" s="152"/>
      <c r="EMS185" s="650"/>
      <c r="EMT185" s="651"/>
      <c r="EMU185" s="326"/>
      <c r="EMV185" s="152"/>
      <c r="EMW185" s="152"/>
      <c r="EMX185" s="152"/>
      <c r="EMY185" s="152"/>
      <c r="EMZ185" s="650"/>
      <c r="ENA185" s="651"/>
      <c r="ENB185" s="326"/>
      <c r="ENC185" s="152"/>
      <c r="END185" s="152"/>
      <c r="ENE185" s="152"/>
      <c r="ENF185" s="152"/>
      <c r="ENG185" s="650"/>
      <c r="ENH185" s="651"/>
      <c r="ENI185" s="326"/>
      <c r="ENJ185" s="152"/>
      <c r="ENK185" s="152"/>
      <c r="ENL185" s="152"/>
      <c r="ENM185" s="152"/>
      <c r="ENN185" s="650"/>
      <c r="ENO185" s="651"/>
      <c r="ENP185" s="326"/>
      <c r="ENQ185" s="152"/>
      <c r="ENR185" s="152"/>
      <c r="ENS185" s="152"/>
      <c r="ENT185" s="152"/>
      <c r="ENU185" s="650"/>
      <c r="ENV185" s="651"/>
      <c r="ENW185" s="326"/>
      <c r="ENX185" s="152"/>
      <c r="ENY185" s="152"/>
      <c r="ENZ185" s="152"/>
      <c r="EOA185" s="152"/>
      <c r="EOB185" s="650"/>
      <c r="EOC185" s="651"/>
      <c r="EOD185" s="326"/>
      <c r="EOE185" s="152"/>
      <c r="EOF185" s="152"/>
      <c r="EOG185" s="152"/>
      <c r="EOH185" s="152"/>
      <c r="EOI185" s="650"/>
      <c r="EOJ185" s="651"/>
      <c r="EOK185" s="326"/>
      <c r="EOL185" s="152"/>
      <c r="EOM185" s="152"/>
      <c r="EON185" s="152"/>
      <c r="EOO185" s="152"/>
      <c r="EOP185" s="650"/>
      <c r="EOQ185" s="651"/>
      <c r="EOR185" s="326"/>
      <c r="EOS185" s="152"/>
      <c r="EOT185" s="152"/>
      <c r="EOU185" s="152"/>
      <c r="EOV185" s="152"/>
      <c r="EOW185" s="650"/>
      <c r="EOX185" s="651"/>
      <c r="EOY185" s="326"/>
      <c r="EOZ185" s="152"/>
      <c r="EPA185" s="152"/>
      <c r="EPB185" s="152"/>
      <c r="EPC185" s="152"/>
      <c r="EPD185" s="650"/>
      <c r="EPE185" s="651"/>
      <c r="EPF185" s="326"/>
      <c r="EPG185" s="152"/>
      <c r="EPH185" s="152"/>
      <c r="EPI185" s="152"/>
      <c r="EPJ185" s="152"/>
      <c r="EPK185" s="650"/>
      <c r="EPL185" s="651"/>
      <c r="EPM185" s="326"/>
      <c r="EPN185" s="152"/>
      <c r="EPO185" s="152"/>
      <c r="EPP185" s="152"/>
      <c r="EPQ185" s="152"/>
      <c r="EPR185" s="650"/>
      <c r="EPS185" s="651"/>
      <c r="EPT185" s="326"/>
      <c r="EPU185" s="152"/>
      <c r="EPV185" s="152"/>
      <c r="EPW185" s="152"/>
      <c r="EPX185" s="152"/>
      <c r="EPY185" s="650"/>
      <c r="EPZ185" s="651"/>
      <c r="EQA185" s="326"/>
      <c r="EQB185" s="152"/>
      <c r="EQC185" s="152"/>
      <c r="EQD185" s="152"/>
      <c r="EQE185" s="152"/>
      <c r="EQF185" s="650"/>
      <c r="EQG185" s="651"/>
      <c r="EQH185" s="326"/>
      <c r="EQI185" s="152"/>
      <c r="EQJ185" s="152"/>
      <c r="EQK185" s="152"/>
      <c r="EQL185" s="152"/>
      <c r="EQM185" s="650"/>
      <c r="EQN185" s="651"/>
      <c r="EQO185" s="326"/>
      <c r="EQP185" s="152"/>
      <c r="EQQ185" s="152"/>
      <c r="EQR185" s="152"/>
      <c r="EQS185" s="152"/>
      <c r="EQT185" s="650"/>
      <c r="EQU185" s="651"/>
      <c r="EQV185" s="326"/>
      <c r="EQW185" s="152"/>
      <c r="EQX185" s="152"/>
      <c r="EQY185" s="152"/>
      <c r="EQZ185" s="152"/>
      <c r="ERA185" s="650"/>
      <c r="ERB185" s="651"/>
      <c r="ERC185" s="326"/>
      <c r="ERD185" s="152"/>
      <c r="ERE185" s="152"/>
      <c r="ERF185" s="152"/>
      <c r="ERG185" s="152"/>
      <c r="ERH185" s="650"/>
      <c r="ERI185" s="651"/>
      <c r="ERJ185" s="326"/>
      <c r="ERK185" s="152"/>
      <c r="ERL185" s="152"/>
      <c r="ERM185" s="152"/>
      <c r="ERN185" s="152"/>
      <c r="ERO185" s="650"/>
      <c r="ERP185" s="651"/>
      <c r="ERQ185" s="326"/>
      <c r="ERR185" s="152"/>
      <c r="ERS185" s="152"/>
      <c r="ERT185" s="152"/>
      <c r="ERU185" s="152"/>
      <c r="ERV185" s="650"/>
      <c r="ERW185" s="651"/>
      <c r="ERX185" s="326"/>
      <c r="ERY185" s="152"/>
      <c r="ERZ185" s="152"/>
      <c r="ESA185" s="152"/>
      <c r="ESB185" s="152"/>
      <c r="ESC185" s="650"/>
      <c r="ESD185" s="651"/>
      <c r="ESE185" s="326"/>
      <c r="ESF185" s="152"/>
      <c r="ESG185" s="152"/>
      <c r="ESH185" s="152"/>
      <c r="ESI185" s="152"/>
      <c r="ESJ185" s="650"/>
      <c r="ESK185" s="651"/>
      <c r="ESL185" s="326"/>
      <c r="ESM185" s="152"/>
      <c r="ESN185" s="152"/>
      <c r="ESO185" s="152"/>
      <c r="ESP185" s="152"/>
      <c r="ESQ185" s="650"/>
      <c r="ESR185" s="651"/>
      <c r="ESS185" s="326"/>
      <c r="EST185" s="152"/>
      <c r="ESU185" s="152"/>
      <c r="ESV185" s="152"/>
      <c r="ESW185" s="152"/>
      <c r="ESX185" s="650"/>
      <c r="ESY185" s="651"/>
      <c r="ESZ185" s="326"/>
      <c r="ETA185" s="152"/>
      <c r="ETB185" s="152"/>
      <c r="ETC185" s="152"/>
      <c r="ETD185" s="152"/>
      <c r="ETE185" s="650"/>
      <c r="ETF185" s="651"/>
      <c r="ETG185" s="326"/>
      <c r="ETH185" s="152"/>
      <c r="ETI185" s="152"/>
      <c r="ETJ185" s="152"/>
      <c r="ETK185" s="152"/>
      <c r="ETL185" s="650"/>
      <c r="ETM185" s="651"/>
      <c r="ETN185" s="326"/>
      <c r="ETO185" s="152"/>
      <c r="ETP185" s="152"/>
      <c r="ETQ185" s="152"/>
      <c r="ETR185" s="152"/>
      <c r="ETS185" s="650"/>
      <c r="ETT185" s="651"/>
      <c r="ETU185" s="326"/>
      <c r="ETV185" s="152"/>
      <c r="ETW185" s="152"/>
      <c r="ETX185" s="152"/>
      <c r="ETY185" s="152"/>
      <c r="ETZ185" s="650"/>
      <c r="EUA185" s="651"/>
      <c r="EUB185" s="326"/>
      <c r="EUC185" s="152"/>
      <c r="EUD185" s="152"/>
      <c r="EUE185" s="152"/>
      <c r="EUF185" s="152"/>
      <c r="EUG185" s="650"/>
      <c r="EUH185" s="651"/>
      <c r="EUI185" s="326"/>
      <c r="EUJ185" s="152"/>
      <c r="EUK185" s="152"/>
      <c r="EUL185" s="152"/>
      <c r="EUM185" s="152"/>
      <c r="EUN185" s="650"/>
      <c r="EUO185" s="651"/>
      <c r="EUP185" s="326"/>
      <c r="EUQ185" s="152"/>
      <c r="EUR185" s="152"/>
      <c r="EUS185" s="152"/>
      <c r="EUT185" s="152"/>
      <c r="EUU185" s="650"/>
      <c r="EUV185" s="651"/>
      <c r="EUW185" s="326"/>
      <c r="EUX185" s="152"/>
      <c r="EUY185" s="152"/>
      <c r="EUZ185" s="152"/>
      <c r="EVA185" s="152"/>
      <c r="EVB185" s="650"/>
      <c r="EVC185" s="651"/>
      <c r="EVD185" s="326"/>
      <c r="EVE185" s="152"/>
      <c r="EVF185" s="152"/>
      <c r="EVG185" s="152"/>
      <c r="EVH185" s="152"/>
      <c r="EVI185" s="650"/>
      <c r="EVJ185" s="651"/>
      <c r="EVK185" s="326"/>
      <c r="EVL185" s="152"/>
      <c r="EVM185" s="152"/>
      <c r="EVN185" s="152"/>
      <c r="EVO185" s="152"/>
      <c r="EVP185" s="650"/>
      <c r="EVQ185" s="651"/>
      <c r="EVR185" s="326"/>
      <c r="EVS185" s="152"/>
      <c r="EVT185" s="152"/>
      <c r="EVU185" s="152"/>
      <c r="EVV185" s="152"/>
      <c r="EVW185" s="650"/>
      <c r="EVX185" s="651"/>
      <c r="EVY185" s="326"/>
      <c r="EVZ185" s="152"/>
      <c r="EWA185" s="152"/>
      <c r="EWB185" s="152"/>
      <c r="EWC185" s="152"/>
      <c r="EWD185" s="650"/>
      <c r="EWE185" s="651"/>
      <c r="EWF185" s="326"/>
      <c r="EWG185" s="152"/>
      <c r="EWH185" s="152"/>
      <c r="EWI185" s="152"/>
      <c r="EWJ185" s="152"/>
      <c r="EWK185" s="650"/>
      <c r="EWL185" s="651"/>
      <c r="EWM185" s="326"/>
      <c r="EWN185" s="152"/>
      <c r="EWO185" s="152"/>
      <c r="EWP185" s="152"/>
      <c r="EWQ185" s="152"/>
      <c r="EWR185" s="650"/>
      <c r="EWS185" s="651"/>
      <c r="EWT185" s="326"/>
      <c r="EWU185" s="152"/>
      <c r="EWV185" s="152"/>
      <c r="EWW185" s="152"/>
      <c r="EWX185" s="152"/>
      <c r="EWY185" s="650"/>
      <c r="EWZ185" s="651"/>
      <c r="EXA185" s="326"/>
      <c r="EXB185" s="152"/>
      <c r="EXC185" s="152"/>
      <c r="EXD185" s="152"/>
      <c r="EXE185" s="152"/>
      <c r="EXF185" s="650"/>
      <c r="EXG185" s="651"/>
      <c r="EXH185" s="326"/>
      <c r="EXI185" s="152"/>
      <c r="EXJ185" s="152"/>
      <c r="EXK185" s="152"/>
      <c r="EXL185" s="152"/>
      <c r="EXM185" s="650"/>
      <c r="EXN185" s="651"/>
      <c r="EXO185" s="326"/>
      <c r="EXP185" s="152"/>
      <c r="EXQ185" s="152"/>
      <c r="EXR185" s="152"/>
      <c r="EXS185" s="152"/>
      <c r="EXT185" s="650"/>
      <c r="EXU185" s="651"/>
      <c r="EXV185" s="326"/>
      <c r="EXW185" s="152"/>
      <c r="EXX185" s="152"/>
      <c r="EXY185" s="152"/>
      <c r="EXZ185" s="152"/>
      <c r="EYA185" s="650"/>
      <c r="EYB185" s="651"/>
      <c r="EYC185" s="326"/>
      <c r="EYD185" s="152"/>
      <c r="EYE185" s="152"/>
      <c r="EYF185" s="152"/>
      <c r="EYG185" s="152"/>
      <c r="EYH185" s="650"/>
      <c r="EYI185" s="651"/>
      <c r="EYJ185" s="326"/>
      <c r="EYK185" s="152"/>
      <c r="EYL185" s="152"/>
      <c r="EYM185" s="152"/>
      <c r="EYN185" s="152"/>
      <c r="EYO185" s="650"/>
      <c r="EYP185" s="651"/>
      <c r="EYQ185" s="326"/>
      <c r="EYR185" s="152"/>
      <c r="EYS185" s="152"/>
      <c r="EYT185" s="152"/>
      <c r="EYU185" s="152"/>
      <c r="EYV185" s="650"/>
      <c r="EYW185" s="651"/>
      <c r="EYX185" s="326"/>
      <c r="EYY185" s="152"/>
      <c r="EYZ185" s="152"/>
      <c r="EZA185" s="152"/>
      <c r="EZB185" s="152"/>
      <c r="EZC185" s="650"/>
      <c r="EZD185" s="651"/>
      <c r="EZE185" s="326"/>
      <c r="EZF185" s="152"/>
      <c r="EZG185" s="152"/>
      <c r="EZH185" s="152"/>
      <c r="EZI185" s="152"/>
      <c r="EZJ185" s="650"/>
      <c r="EZK185" s="651"/>
      <c r="EZL185" s="326"/>
      <c r="EZM185" s="152"/>
      <c r="EZN185" s="152"/>
      <c r="EZO185" s="152"/>
      <c r="EZP185" s="152"/>
      <c r="EZQ185" s="650"/>
      <c r="EZR185" s="651"/>
      <c r="EZS185" s="326"/>
      <c r="EZT185" s="152"/>
      <c r="EZU185" s="152"/>
      <c r="EZV185" s="152"/>
      <c r="EZW185" s="152"/>
      <c r="EZX185" s="650"/>
      <c r="EZY185" s="651"/>
      <c r="EZZ185" s="326"/>
      <c r="FAA185" s="152"/>
      <c r="FAB185" s="152"/>
      <c r="FAC185" s="152"/>
      <c r="FAD185" s="152"/>
      <c r="FAE185" s="650"/>
      <c r="FAF185" s="651"/>
      <c r="FAG185" s="326"/>
      <c r="FAH185" s="152"/>
      <c r="FAI185" s="152"/>
      <c r="FAJ185" s="152"/>
      <c r="FAK185" s="152"/>
      <c r="FAL185" s="650"/>
      <c r="FAM185" s="651"/>
      <c r="FAN185" s="326"/>
      <c r="FAO185" s="152"/>
      <c r="FAP185" s="152"/>
      <c r="FAQ185" s="152"/>
      <c r="FAR185" s="152"/>
      <c r="FAS185" s="650"/>
      <c r="FAT185" s="651"/>
      <c r="FAU185" s="326"/>
      <c r="FAV185" s="152"/>
      <c r="FAW185" s="152"/>
      <c r="FAX185" s="152"/>
      <c r="FAY185" s="152"/>
      <c r="FAZ185" s="650"/>
      <c r="FBA185" s="651"/>
      <c r="FBB185" s="326"/>
      <c r="FBC185" s="152"/>
      <c r="FBD185" s="152"/>
      <c r="FBE185" s="152"/>
      <c r="FBF185" s="152"/>
      <c r="FBG185" s="650"/>
      <c r="FBH185" s="651"/>
      <c r="FBI185" s="326"/>
      <c r="FBJ185" s="152"/>
      <c r="FBK185" s="152"/>
      <c r="FBL185" s="152"/>
      <c r="FBM185" s="152"/>
      <c r="FBN185" s="650"/>
      <c r="FBO185" s="651"/>
      <c r="FBP185" s="326"/>
      <c r="FBQ185" s="152"/>
      <c r="FBR185" s="152"/>
      <c r="FBS185" s="152"/>
      <c r="FBT185" s="152"/>
      <c r="FBU185" s="650"/>
      <c r="FBV185" s="651"/>
      <c r="FBW185" s="326"/>
      <c r="FBX185" s="152"/>
      <c r="FBY185" s="152"/>
      <c r="FBZ185" s="152"/>
      <c r="FCA185" s="152"/>
      <c r="FCB185" s="650"/>
      <c r="FCC185" s="651"/>
      <c r="FCD185" s="326"/>
      <c r="FCE185" s="152"/>
      <c r="FCF185" s="152"/>
      <c r="FCG185" s="152"/>
      <c r="FCH185" s="152"/>
      <c r="FCI185" s="650"/>
      <c r="FCJ185" s="651"/>
      <c r="FCK185" s="326"/>
      <c r="FCL185" s="152"/>
      <c r="FCM185" s="152"/>
      <c r="FCN185" s="152"/>
      <c r="FCO185" s="152"/>
      <c r="FCP185" s="650"/>
      <c r="FCQ185" s="651"/>
      <c r="FCR185" s="326"/>
      <c r="FCS185" s="152"/>
      <c r="FCT185" s="152"/>
      <c r="FCU185" s="152"/>
      <c r="FCV185" s="152"/>
      <c r="FCW185" s="650"/>
      <c r="FCX185" s="651"/>
      <c r="FCY185" s="326"/>
      <c r="FCZ185" s="152"/>
      <c r="FDA185" s="152"/>
      <c r="FDB185" s="152"/>
      <c r="FDC185" s="152"/>
      <c r="FDD185" s="650"/>
      <c r="FDE185" s="651"/>
      <c r="FDF185" s="326"/>
      <c r="FDG185" s="152"/>
      <c r="FDH185" s="152"/>
      <c r="FDI185" s="152"/>
      <c r="FDJ185" s="152"/>
      <c r="FDK185" s="650"/>
      <c r="FDL185" s="651"/>
      <c r="FDM185" s="326"/>
      <c r="FDN185" s="152"/>
      <c r="FDO185" s="152"/>
      <c r="FDP185" s="152"/>
      <c r="FDQ185" s="152"/>
      <c r="FDR185" s="650"/>
      <c r="FDS185" s="651"/>
      <c r="FDT185" s="326"/>
      <c r="FDU185" s="152"/>
      <c r="FDV185" s="152"/>
      <c r="FDW185" s="152"/>
      <c r="FDX185" s="152"/>
      <c r="FDY185" s="650"/>
      <c r="FDZ185" s="651"/>
      <c r="FEA185" s="326"/>
      <c r="FEB185" s="152"/>
      <c r="FEC185" s="152"/>
      <c r="FED185" s="152"/>
      <c r="FEE185" s="152"/>
      <c r="FEF185" s="650"/>
      <c r="FEG185" s="651"/>
      <c r="FEH185" s="326"/>
      <c r="FEI185" s="152"/>
      <c r="FEJ185" s="152"/>
      <c r="FEK185" s="152"/>
      <c r="FEL185" s="152"/>
      <c r="FEM185" s="650"/>
      <c r="FEN185" s="651"/>
      <c r="FEO185" s="326"/>
      <c r="FEP185" s="152"/>
      <c r="FEQ185" s="152"/>
      <c r="FER185" s="152"/>
      <c r="FES185" s="152"/>
      <c r="FET185" s="650"/>
      <c r="FEU185" s="651"/>
      <c r="FEV185" s="326"/>
      <c r="FEW185" s="152"/>
      <c r="FEX185" s="152"/>
      <c r="FEY185" s="152"/>
      <c r="FEZ185" s="152"/>
      <c r="FFA185" s="650"/>
      <c r="FFB185" s="651"/>
      <c r="FFC185" s="326"/>
      <c r="FFD185" s="152"/>
      <c r="FFE185" s="152"/>
      <c r="FFF185" s="152"/>
      <c r="FFG185" s="152"/>
      <c r="FFH185" s="650"/>
      <c r="FFI185" s="651"/>
      <c r="FFJ185" s="326"/>
      <c r="FFK185" s="152"/>
      <c r="FFL185" s="152"/>
      <c r="FFM185" s="152"/>
      <c r="FFN185" s="152"/>
      <c r="FFO185" s="650"/>
      <c r="FFP185" s="651"/>
      <c r="FFQ185" s="326"/>
      <c r="FFR185" s="152"/>
      <c r="FFS185" s="152"/>
      <c r="FFT185" s="152"/>
      <c r="FFU185" s="152"/>
      <c r="FFV185" s="650"/>
      <c r="FFW185" s="651"/>
      <c r="FFX185" s="326"/>
      <c r="FFY185" s="152"/>
      <c r="FFZ185" s="152"/>
      <c r="FGA185" s="152"/>
      <c r="FGB185" s="152"/>
      <c r="FGC185" s="650"/>
      <c r="FGD185" s="651"/>
      <c r="FGE185" s="326"/>
      <c r="FGF185" s="152"/>
      <c r="FGG185" s="152"/>
      <c r="FGH185" s="152"/>
      <c r="FGI185" s="152"/>
      <c r="FGJ185" s="650"/>
      <c r="FGK185" s="651"/>
      <c r="FGL185" s="326"/>
      <c r="FGM185" s="152"/>
      <c r="FGN185" s="152"/>
      <c r="FGO185" s="152"/>
      <c r="FGP185" s="152"/>
      <c r="FGQ185" s="650"/>
      <c r="FGR185" s="651"/>
      <c r="FGS185" s="326"/>
      <c r="FGT185" s="152"/>
      <c r="FGU185" s="152"/>
      <c r="FGV185" s="152"/>
      <c r="FGW185" s="152"/>
      <c r="FGX185" s="650"/>
      <c r="FGY185" s="651"/>
      <c r="FGZ185" s="326"/>
      <c r="FHA185" s="152"/>
      <c r="FHB185" s="152"/>
      <c r="FHC185" s="152"/>
      <c r="FHD185" s="152"/>
      <c r="FHE185" s="650"/>
      <c r="FHF185" s="651"/>
      <c r="FHG185" s="326"/>
      <c r="FHH185" s="152"/>
      <c r="FHI185" s="152"/>
      <c r="FHJ185" s="152"/>
      <c r="FHK185" s="152"/>
      <c r="FHL185" s="650"/>
      <c r="FHM185" s="651"/>
      <c r="FHN185" s="326"/>
      <c r="FHO185" s="152"/>
      <c r="FHP185" s="152"/>
      <c r="FHQ185" s="152"/>
      <c r="FHR185" s="152"/>
      <c r="FHS185" s="650"/>
      <c r="FHT185" s="651"/>
      <c r="FHU185" s="326"/>
      <c r="FHV185" s="152"/>
      <c r="FHW185" s="152"/>
      <c r="FHX185" s="152"/>
      <c r="FHY185" s="152"/>
      <c r="FHZ185" s="650"/>
      <c r="FIA185" s="651"/>
      <c r="FIB185" s="326"/>
      <c r="FIC185" s="152"/>
      <c r="FID185" s="152"/>
      <c r="FIE185" s="152"/>
      <c r="FIF185" s="152"/>
      <c r="FIG185" s="650"/>
      <c r="FIH185" s="651"/>
      <c r="FII185" s="326"/>
      <c r="FIJ185" s="152"/>
      <c r="FIK185" s="152"/>
      <c r="FIL185" s="152"/>
      <c r="FIM185" s="152"/>
      <c r="FIN185" s="650"/>
      <c r="FIO185" s="651"/>
      <c r="FIP185" s="326"/>
      <c r="FIQ185" s="152"/>
      <c r="FIR185" s="152"/>
      <c r="FIS185" s="152"/>
      <c r="FIT185" s="152"/>
      <c r="FIU185" s="650"/>
      <c r="FIV185" s="651"/>
      <c r="FIW185" s="326"/>
      <c r="FIX185" s="152"/>
      <c r="FIY185" s="152"/>
      <c r="FIZ185" s="152"/>
      <c r="FJA185" s="152"/>
      <c r="FJB185" s="650"/>
      <c r="FJC185" s="651"/>
      <c r="FJD185" s="326"/>
      <c r="FJE185" s="152"/>
      <c r="FJF185" s="152"/>
      <c r="FJG185" s="152"/>
      <c r="FJH185" s="152"/>
      <c r="FJI185" s="650"/>
      <c r="FJJ185" s="651"/>
      <c r="FJK185" s="326"/>
      <c r="FJL185" s="152"/>
      <c r="FJM185" s="152"/>
      <c r="FJN185" s="152"/>
      <c r="FJO185" s="152"/>
      <c r="FJP185" s="650"/>
      <c r="FJQ185" s="651"/>
      <c r="FJR185" s="326"/>
      <c r="FJS185" s="152"/>
      <c r="FJT185" s="152"/>
      <c r="FJU185" s="152"/>
      <c r="FJV185" s="152"/>
      <c r="FJW185" s="650"/>
      <c r="FJX185" s="651"/>
      <c r="FJY185" s="326"/>
      <c r="FJZ185" s="152"/>
      <c r="FKA185" s="152"/>
      <c r="FKB185" s="152"/>
      <c r="FKC185" s="152"/>
      <c r="FKD185" s="650"/>
      <c r="FKE185" s="651"/>
      <c r="FKF185" s="326"/>
      <c r="FKG185" s="152"/>
      <c r="FKH185" s="152"/>
      <c r="FKI185" s="152"/>
      <c r="FKJ185" s="152"/>
      <c r="FKK185" s="650"/>
      <c r="FKL185" s="651"/>
      <c r="FKM185" s="326"/>
      <c r="FKN185" s="152"/>
      <c r="FKO185" s="152"/>
      <c r="FKP185" s="152"/>
      <c r="FKQ185" s="152"/>
      <c r="FKR185" s="650"/>
      <c r="FKS185" s="651"/>
      <c r="FKT185" s="326"/>
      <c r="FKU185" s="152"/>
      <c r="FKV185" s="152"/>
      <c r="FKW185" s="152"/>
      <c r="FKX185" s="152"/>
      <c r="FKY185" s="650"/>
      <c r="FKZ185" s="651"/>
      <c r="FLA185" s="326"/>
      <c r="FLB185" s="152"/>
      <c r="FLC185" s="152"/>
      <c r="FLD185" s="152"/>
      <c r="FLE185" s="152"/>
      <c r="FLF185" s="650"/>
      <c r="FLG185" s="651"/>
      <c r="FLH185" s="326"/>
      <c r="FLI185" s="152"/>
      <c r="FLJ185" s="152"/>
      <c r="FLK185" s="152"/>
      <c r="FLL185" s="152"/>
      <c r="FLM185" s="650"/>
      <c r="FLN185" s="651"/>
      <c r="FLO185" s="326"/>
      <c r="FLP185" s="152"/>
      <c r="FLQ185" s="152"/>
      <c r="FLR185" s="152"/>
      <c r="FLS185" s="152"/>
      <c r="FLT185" s="650"/>
      <c r="FLU185" s="651"/>
      <c r="FLV185" s="326"/>
      <c r="FLW185" s="152"/>
      <c r="FLX185" s="152"/>
      <c r="FLY185" s="152"/>
      <c r="FLZ185" s="152"/>
      <c r="FMA185" s="650"/>
      <c r="FMB185" s="651"/>
      <c r="FMC185" s="326"/>
      <c r="FMD185" s="152"/>
      <c r="FME185" s="152"/>
      <c r="FMF185" s="152"/>
      <c r="FMG185" s="152"/>
      <c r="FMH185" s="650"/>
      <c r="FMI185" s="651"/>
      <c r="FMJ185" s="326"/>
      <c r="FMK185" s="152"/>
      <c r="FML185" s="152"/>
      <c r="FMM185" s="152"/>
      <c r="FMN185" s="152"/>
      <c r="FMO185" s="650"/>
      <c r="FMP185" s="651"/>
      <c r="FMQ185" s="326"/>
      <c r="FMR185" s="152"/>
      <c r="FMS185" s="152"/>
      <c r="FMT185" s="152"/>
      <c r="FMU185" s="152"/>
      <c r="FMV185" s="650"/>
      <c r="FMW185" s="651"/>
      <c r="FMX185" s="326"/>
      <c r="FMY185" s="152"/>
      <c r="FMZ185" s="152"/>
      <c r="FNA185" s="152"/>
      <c r="FNB185" s="152"/>
      <c r="FNC185" s="650"/>
      <c r="FND185" s="651"/>
      <c r="FNE185" s="326"/>
      <c r="FNF185" s="152"/>
      <c r="FNG185" s="152"/>
      <c r="FNH185" s="152"/>
      <c r="FNI185" s="152"/>
      <c r="FNJ185" s="650"/>
      <c r="FNK185" s="651"/>
      <c r="FNL185" s="326"/>
      <c r="FNM185" s="152"/>
      <c r="FNN185" s="152"/>
      <c r="FNO185" s="152"/>
      <c r="FNP185" s="152"/>
      <c r="FNQ185" s="650"/>
      <c r="FNR185" s="651"/>
      <c r="FNS185" s="326"/>
      <c r="FNT185" s="152"/>
      <c r="FNU185" s="152"/>
      <c r="FNV185" s="152"/>
      <c r="FNW185" s="152"/>
      <c r="FNX185" s="650"/>
      <c r="FNY185" s="651"/>
      <c r="FNZ185" s="326"/>
      <c r="FOA185" s="152"/>
      <c r="FOB185" s="152"/>
      <c r="FOC185" s="152"/>
      <c r="FOD185" s="152"/>
      <c r="FOE185" s="650"/>
      <c r="FOF185" s="651"/>
      <c r="FOG185" s="326"/>
      <c r="FOH185" s="152"/>
      <c r="FOI185" s="152"/>
      <c r="FOJ185" s="152"/>
      <c r="FOK185" s="152"/>
      <c r="FOL185" s="650"/>
      <c r="FOM185" s="651"/>
      <c r="FON185" s="326"/>
      <c r="FOO185" s="152"/>
      <c r="FOP185" s="152"/>
      <c r="FOQ185" s="152"/>
      <c r="FOR185" s="152"/>
      <c r="FOS185" s="650"/>
      <c r="FOT185" s="651"/>
      <c r="FOU185" s="326"/>
      <c r="FOV185" s="152"/>
      <c r="FOW185" s="152"/>
      <c r="FOX185" s="152"/>
      <c r="FOY185" s="152"/>
      <c r="FOZ185" s="650"/>
      <c r="FPA185" s="651"/>
      <c r="FPB185" s="326"/>
      <c r="FPC185" s="152"/>
      <c r="FPD185" s="152"/>
      <c r="FPE185" s="152"/>
      <c r="FPF185" s="152"/>
      <c r="FPG185" s="650"/>
      <c r="FPH185" s="651"/>
      <c r="FPI185" s="326"/>
      <c r="FPJ185" s="152"/>
      <c r="FPK185" s="152"/>
      <c r="FPL185" s="152"/>
      <c r="FPM185" s="152"/>
      <c r="FPN185" s="650"/>
      <c r="FPO185" s="651"/>
      <c r="FPP185" s="326"/>
      <c r="FPQ185" s="152"/>
      <c r="FPR185" s="152"/>
      <c r="FPS185" s="152"/>
      <c r="FPT185" s="152"/>
      <c r="FPU185" s="650"/>
      <c r="FPV185" s="651"/>
      <c r="FPW185" s="326"/>
      <c r="FPX185" s="152"/>
      <c r="FPY185" s="152"/>
      <c r="FPZ185" s="152"/>
      <c r="FQA185" s="152"/>
      <c r="FQB185" s="650"/>
      <c r="FQC185" s="651"/>
      <c r="FQD185" s="326"/>
      <c r="FQE185" s="152"/>
      <c r="FQF185" s="152"/>
      <c r="FQG185" s="152"/>
      <c r="FQH185" s="152"/>
      <c r="FQI185" s="650"/>
      <c r="FQJ185" s="651"/>
      <c r="FQK185" s="326"/>
      <c r="FQL185" s="152"/>
      <c r="FQM185" s="152"/>
      <c r="FQN185" s="152"/>
      <c r="FQO185" s="152"/>
      <c r="FQP185" s="650"/>
      <c r="FQQ185" s="651"/>
      <c r="FQR185" s="326"/>
      <c r="FQS185" s="152"/>
      <c r="FQT185" s="152"/>
      <c r="FQU185" s="152"/>
      <c r="FQV185" s="152"/>
      <c r="FQW185" s="650"/>
      <c r="FQX185" s="651"/>
      <c r="FQY185" s="326"/>
      <c r="FQZ185" s="152"/>
      <c r="FRA185" s="152"/>
      <c r="FRB185" s="152"/>
      <c r="FRC185" s="152"/>
      <c r="FRD185" s="650"/>
      <c r="FRE185" s="651"/>
      <c r="FRF185" s="326"/>
      <c r="FRG185" s="152"/>
      <c r="FRH185" s="152"/>
      <c r="FRI185" s="152"/>
      <c r="FRJ185" s="152"/>
      <c r="FRK185" s="650"/>
      <c r="FRL185" s="651"/>
      <c r="FRM185" s="326"/>
      <c r="FRN185" s="152"/>
      <c r="FRO185" s="152"/>
      <c r="FRP185" s="152"/>
      <c r="FRQ185" s="152"/>
      <c r="FRR185" s="650"/>
      <c r="FRS185" s="651"/>
      <c r="FRT185" s="326"/>
      <c r="FRU185" s="152"/>
      <c r="FRV185" s="152"/>
      <c r="FRW185" s="152"/>
      <c r="FRX185" s="152"/>
      <c r="FRY185" s="650"/>
      <c r="FRZ185" s="651"/>
      <c r="FSA185" s="326"/>
      <c r="FSB185" s="152"/>
      <c r="FSC185" s="152"/>
      <c r="FSD185" s="152"/>
      <c r="FSE185" s="152"/>
      <c r="FSF185" s="650"/>
      <c r="FSG185" s="651"/>
      <c r="FSH185" s="326"/>
      <c r="FSI185" s="152"/>
      <c r="FSJ185" s="152"/>
      <c r="FSK185" s="152"/>
      <c r="FSL185" s="152"/>
      <c r="FSM185" s="650"/>
      <c r="FSN185" s="651"/>
      <c r="FSO185" s="326"/>
      <c r="FSP185" s="152"/>
      <c r="FSQ185" s="152"/>
      <c r="FSR185" s="152"/>
      <c r="FSS185" s="152"/>
      <c r="FST185" s="650"/>
      <c r="FSU185" s="651"/>
      <c r="FSV185" s="326"/>
      <c r="FSW185" s="152"/>
      <c r="FSX185" s="152"/>
      <c r="FSY185" s="152"/>
      <c r="FSZ185" s="152"/>
      <c r="FTA185" s="650"/>
      <c r="FTB185" s="651"/>
      <c r="FTC185" s="326"/>
      <c r="FTD185" s="152"/>
      <c r="FTE185" s="152"/>
      <c r="FTF185" s="152"/>
      <c r="FTG185" s="152"/>
      <c r="FTH185" s="650"/>
      <c r="FTI185" s="651"/>
      <c r="FTJ185" s="326"/>
      <c r="FTK185" s="152"/>
      <c r="FTL185" s="152"/>
      <c r="FTM185" s="152"/>
      <c r="FTN185" s="152"/>
      <c r="FTO185" s="650"/>
      <c r="FTP185" s="651"/>
      <c r="FTQ185" s="326"/>
      <c r="FTR185" s="152"/>
      <c r="FTS185" s="152"/>
      <c r="FTT185" s="152"/>
      <c r="FTU185" s="152"/>
      <c r="FTV185" s="650"/>
      <c r="FTW185" s="651"/>
      <c r="FTX185" s="326"/>
      <c r="FTY185" s="152"/>
      <c r="FTZ185" s="152"/>
      <c r="FUA185" s="152"/>
      <c r="FUB185" s="152"/>
      <c r="FUC185" s="650"/>
      <c r="FUD185" s="651"/>
      <c r="FUE185" s="326"/>
      <c r="FUF185" s="152"/>
      <c r="FUG185" s="152"/>
      <c r="FUH185" s="152"/>
      <c r="FUI185" s="152"/>
      <c r="FUJ185" s="650"/>
      <c r="FUK185" s="651"/>
      <c r="FUL185" s="326"/>
      <c r="FUM185" s="152"/>
      <c r="FUN185" s="152"/>
      <c r="FUO185" s="152"/>
      <c r="FUP185" s="152"/>
      <c r="FUQ185" s="650"/>
      <c r="FUR185" s="651"/>
      <c r="FUS185" s="326"/>
      <c r="FUT185" s="152"/>
      <c r="FUU185" s="152"/>
      <c r="FUV185" s="152"/>
      <c r="FUW185" s="152"/>
      <c r="FUX185" s="650"/>
      <c r="FUY185" s="651"/>
      <c r="FUZ185" s="326"/>
      <c r="FVA185" s="152"/>
      <c r="FVB185" s="152"/>
      <c r="FVC185" s="152"/>
      <c r="FVD185" s="152"/>
      <c r="FVE185" s="650"/>
      <c r="FVF185" s="651"/>
      <c r="FVG185" s="326"/>
      <c r="FVH185" s="152"/>
      <c r="FVI185" s="152"/>
      <c r="FVJ185" s="152"/>
      <c r="FVK185" s="152"/>
      <c r="FVL185" s="650"/>
      <c r="FVM185" s="651"/>
      <c r="FVN185" s="326"/>
      <c r="FVO185" s="152"/>
      <c r="FVP185" s="152"/>
      <c r="FVQ185" s="152"/>
      <c r="FVR185" s="152"/>
      <c r="FVS185" s="650"/>
      <c r="FVT185" s="651"/>
      <c r="FVU185" s="326"/>
      <c r="FVV185" s="152"/>
      <c r="FVW185" s="152"/>
      <c r="FVX185" s="152"/>
      <c r="FVY185" s="152"/>
      <c r="FVZ185" s="650"/>
      <c r="FWA185" s="651"/>
      <c r="FWB185" s="326"/>
      <c r="FWC185" s="152"/>
      <c r="FWD185" s="152"/>
      <c r="FWE185" s="152"/>
      <c r="FWF185" s="152"/>
      <c r="FWG185" s="650"/>
      <c r="FWH185" s="651"/>
      <c r="FWI185" s="326"/>
      <c r="FWJ185" s="152"/>
      <c r="FWK185" s="152"/>
      <c r="FWL185" s="152"/>
      <c r="FWM185" s="152"/>
      <c r="FWN185" s="650"/>
      <c r="FWO185" s="651"/>
      <c r="FWP185" s="326"/>
      <c r="FWQ185" s="152"/>
      <c r="FWR185" s="152"/>
      <c r="FWS185" s="152"/>
      <c r="FWT185" s="152"/>
      <c r="FWU185" s="650"/>
      <c r="FWV185" s="651"/>
      <c r="FWW185" s="326"/>
      <c r="FWX185" s="152"/>
      <c r="FWY185" s="152"/>
      <c r="FWZ185" s="152"/>
      <c r="FXA185" s="152"/>
      <c r="FXB185" s="650"/>
      <c r="FXC185" s="651"/>
      <c r="FXD185" s="326"/>
      <c r="FXE185" s="152"/>
      <c r="FXF185" s="152"/>
      <c r="FXG185" s="152"/>
      <c r="FXH185" s="152"/>
      <c r="FXI185" s="650"/>
      <c r="FXJ185" s="651"/>
      <c r="FXK185" s="326"/>
      <c r="FXL185" s="152"/>
      <c r="FXM185" s="152"/>
      <c r="FXN185" s="152"/>
      <c r="FXO185" s="152"/>
      <c r="FXP185" s="650"/>
      <c r="FXQ185" s="651"/>
      <c r="FXR185" s="326"/>
      <c r="FXS185" s="152"/>
      <c r="FXT185" s="152"/>
      <c r="FXU185" s="152"/>
      <c r="FXV185" s="152"/>
      <c r="FXW185" s="650"/>
      <c r="FXX185" s="651"/>
      <c r="FXY185" s="326"/>
      <c r="FXZ185" s="152"/>
      <c r="FYA185" s="152"/>
      <c r="FYB185" s="152"/>
      <c r="FYC185" s="152"/>
      <c r="FYD185" s="650"/>
      <c r="FYE185" s="651"/>
      <c r="FYF185" s="326"/>
      <c r="FYG185" s="152"/>
      <c r="FYH185" s="152"/>
      <c r="FYI185" s="152"/>
      <c r="FYJ185" s="152"/>
      <c r="FYK185" s="650"/>
      <c r="FYL185" s="651"/>
      <c r="FYM185" s="326"/>
      <c r="FYN185" s="152"/>
      <c r="FYO185" s="152"/>
      <c r="FYP185" s="152"/>
      <c r="FYQ185" s="152"/>
      <c r="FYR185" s="650"/>
      <c r="FYS185" s="651"/>
      <c r="FYT185" s="326"/>
      <c r="FYU185" s="152"/>
      <c r="FYV185" s="152"/>
      <c r="FYW185" s="152"/>
      <c r="FYX185" s="152"/>
      <c r="FYY185" s="650"/>
      <c r="FYZ185" s="651"/>
      <c r="FZA185" s="326"/>
      <c r="FZB185" s="152"/>
      <c r="FZC185" s="152"/>
      <c r="FZD185" s="152"/>
      <c r="FZE185" s="152"/>
      <c r="FZF185" s="650"/>
      <c r="FZG185" s="651"/>
      <c r="FZH185" s="326"/>
      <c r="FZI185" s="152"/>
      <c r="FZJ185" s="152"/>
      <c r="FZK185" s="152"/>
      <c r="FZL185" s="152"/>
      <c r="FZM185" s="650"/>
      <c r="FZN185" s="651"/>
      <c r="FZO185" s="326"/>
      <c r="FZP185" s="152"/>
      <c r="FZQ185" s="152"/>
      <c r="FZR185" s="152"/>
      <c r="FZS185" s="152"/>
      <c r="FZT185" s="650"/>
      <c r="FZU185" s="651"/>
      <c r="FZV185" s="326"/>
      <c r="FZW185" s="152"/>
      <c r="FZX185" s="152"/>
      <c r="FZY185" s="152"/>
      <c r="FZZ185" s="152"/>
      <c r="GAA185" s="650"/>
      <c r="GAB185" s="651"/>
      <c r="GAC185" s="326"/>
      <c r="GAD185" s="152"/>
      <c r="GAE185" s="152"/>
      <c r="GAF185" s="152"/>
      <c r="GAG185" s="152"/>
      <c r="GAH185" s="650"/>
      <c r="GAI185" s="651"/>
      <c r="GAJ185" s="326"/>
      <c r="GAK185" s="152"/>
      <c r="GAL185" s="152"/>
      <c r="GAM185" s="152"/>
      <c r="GAN185" s="152"/>
      <c r="GAO185" s="650"/>
      <c r="GAP185" s="651"/>
      <c r="GAQ185" s="326"/>
      <c r="GAR185" s="152"/>
      <c r="GAS185" s="152"/>
      <c r="GAT185" s="152"/>
      <c r="GAU185" s="152"/>
      <c r="GAV185" s="650"/>
      <c r="GAW185" s="651"/>
      <c r="GAX185" s="326"/>
      <c r="GAY185" s="152"/>
      <c r="GAZ185" s="152"/>
      <c r="GBA185" s="152"/>
      <c r="GBB185" s="152"/>
      <c r="GBC185" s="650"/>
      <c r="GBD185" s="651"/>
      <c r="GBE185" s="326"/>
      <c r="GBF185" s="152"/>
      <c r="GBG185" s="152"/>
      <c r="GBH185" s="152"/>
      <c r="GBI185" s="152"/>
      <c r="GBJ185" s="650"/>
      <c r="GBK185" s="651"/>
      <c r="GBL185" s="326"/>
      <c r="GBM185" s="152"/>
      <c r="GBN185" s="152"/>
      <c r="GBO185" s="152"/>
      <c r="GBP185" s="152"/>
      <c r="GBQ185" s="650"/>
      <c r="GBR185" s="651"/>
      <c r="GBS185" s="326"/>
      <c r="GBT185" s="152"/>
      <c r="GBU185" s="152"/>
      <c r="GBV185" s="152"/>
      <c r="GBW185" s="152"/>
      <c r="GBX185" s="650"/>
      <c r="GBY185" s="651"/>
      <c r="GBZ185" s="326"/>
      <c r="GCA185" s="152"/>
      <c r="GCB185" s="152"/>
      <c r="GCC185" s="152"/>
      <c r="GCD185" s="152"/>
      <c r="GCE185" s="650"/>
      <c r="GCF185" s="651"/>
      <c r="GCG185" s="326"/>
      <c r="GCH185" s="152"/>
      <c r="GCI185" s="152"/>
      <c r="GCJ185" s="152"/>
      <c r="GCK185" s="152"/>
      <c r="GCL185" s="650"/>
      <c r="GCM185" s="651"/>
      <c r="GCN185" s="326"/>
      <c r="GCO185" s="152"/>
      <c r="GCP185" s="152"/>
      <c r="GCQ185" s="152"/>
      <c r="GCR185" s="152"/>
      <c r="GCS185" s="650"/>
      <c r="GCT185" s="651"/>
      <c r="GCU185" s="326"/>
      <c r="GCV185" s="152"/>
      <c r="GCW185" s="152"/>
      <c r="GCX185" s="152"/>
      <c r="GCY185" s="152"/>
      <c r="GCZ185" s="650"/>
      <c r="GDA185" s="651"/>
      <c r="GDB185" s="326"/>
      <c r="GDC185" s="152"/>
      <c r="GDD185" s="152"/>
      <c r="GDE185" s="152"/>
      <c r="GDF185" s="152"/>
      <c r="GDG185" s="650"/>
      <c r="GDH185" s="651"/>
      <c r="GDI185" s="326"/>
      <c r="GDJ185" s="152"/>
      <c r="GDK185" s="152"/>
      <c r="GDL185" s="152"/>
      <c r="GDM185" s="152"/>
      <c r="GDN185" s="650"/>
      <c r="GDO185" s="651"/>
      <c r="GDP185" s="326"/>
      <c r="GDQ185" s="152"/>
      <c r="GDR185" s="152"/>
      <c r="GDS185" s="152"/>
      <c r="GDT185" s="152"/>
      <c r="GDU185" s="650"/>
      <c r="GDV185" s="651"/>
      <c r="GDW185" s="326"/>
      <c r="GDX185" s="152"/>
      <c r="GDY185" s="152"/>
      <c r="GDZ185" s="152"/>
      <c r="GEA185" s="152"/>
      <c r="GEB185" s="650"/>
      <c r="GEC185" s="651"/>
      <c r="GED185" s="326"/>
      <c r="GEE185" s="152"/>
      <c r="GEF185" s="152"/>
      <c r="GEG185" s="152"/>
      <c r="GEH185" s="152"/>
      <c r="GEI185" s="650"/>
      <c r="GEJ185" s="651"/>
      <c r="GEK185" s="326"/>
      <c r="GEL185" s="152"/>
      <c r="GEM185" s="152"/>
      <c r="GEN185" s="152"/>
      <c r="GEO185" s="152"/>
      <c r="GEP185" s="650"/>
      <c r="GEQ185" s="651"/>
      <c r="GER185" s="326"/>
      <c r="GES185" s="152"/>
      <c r="GET185" s="152"/>
      <c r="GEU185" s="152"/>
      <c r="GEV185" s="152"/>
      <c r="GEW185" s="650"/>
      <c r="GEX185" s="651"/>
      <c r="GEY185" s="326"/>
      <c r="GEZ185" s="152"/>
      <c r="GFA185" s="152"/>
      <c r="GFB185" s="152"/>
      <c r="GFC185" s="152"/>
      <c r="GFD185" s="650"/>
      <c r="GFE185" s="651"/>
      <c r="GFF185" s="326"/>
      <c r="GFG185" s="152"/>
      <c r="GFH185" s="152"/>
      <c r="GFI185" s="152"/>
      <c r="GFJ185" s="152"/>
      <c r="GFK185" s="650"/>
      <c r="GFL185" s="651"/>
      <c r="GFM185" s="326"/>
      <c r="GFN185" s="152"/>
      <c r="GFO185" s="152"/>
      <c r="GFP185" s="152"/>
      <c r="GFQ185" s="152"/>
      <c r="GFR185" s="650"/>
      <c r="GFS185" s="651"/>
      <c r="GFT185" s="326"/>
      <c r="GFU185" s="152"/>
      <c r="GFV185" s="152"/>
      <c r="GFW185" s="152"/>
      <c r="GFX185" s="152"/>
      <c r="GFY185" s="650"/>
      <c r="GFZ185" s="651"/>
      <c r="GGA185" s="326"/>
      <c r="GGB185" s="152"/>
      <c r="GGC185" s="152"/>
      <c r="GGD185" s="152"/>
      <c r="GGE185" s="152"/>
      <c r="GGF185" s="650"/>
      <c r="GGG185" s="651"/>
      <c r="GGH185" s="326"/>
      <c r="GGI185" s="152"/>
      <c r="GGJ185" s="152"/>
      <c r="GGK185" s="152"/>
      <c r="GGL185" s="152"/>
      <c r="GGM185" s="650"/>
      <c r="GGN185" s="651"/>
      <c r="GGO185" s="326"/>
      <c r="GGP185" s="152"/>
      <c r="GGQ185" s="152"/>
      <c r="GGR185" s="152"/>
      <c r="GGS185" s="152"/>
      <c r="GGT185" s="650"/>
      <c r="GGU185" s="651"/>
      <c r="GGV185" s="326"/>
      <c r="GGW185" s="152"/>
      <c r="GGX185" s="152"/>
      <c r="GGY185" s="152"/>
      <c r="GGZ185" s="152"/>
      <c r="GHA185" s="650"/>
      <c r="GHB185" s="651"/>
      <c r="GHC185" s="326"/>
      <c r="GHD185" s="152"/>
      <c r="GHE185" s="152"/>
      <c r="GHF185" s="152"/>
      <c r="GHG185" s="152"/>
      <c r="GHH185" s="650"/>
      <c r="GHI185" s="651"/>
      <c r="GHJ185" s="326"/>
      <c r="GHK185" s="152"/>
      <c r="GHL185" s="152"/>
      <c r="GHM185" s="152"/>
      <c r="GHN185" s="152"/>
      <c r="GHO185" s="650"/>
      <c r="GHP185" s="651"/>
      <c r="GHQ185" s="326"/>
      <c r="GHR185" s="152"/>
      <c r="GHS185" s="152"/>
      <c r="GHT185" s="152"/>
      <c r="GHU185" s="152"/>
      <c r="GHV185" s="650"/>
      <c r="GHW185" s="651"/>
      <c r="GHX185" s="326"/>
      <c r="GHY185" s="152"/>
      <c r="GHZ185" s="152"/>
      <c r="GIA185" s="152"/>
      <c r="GIB185" s="152"/>
      <c r="GIC185" s="650"/>
      <c r="GID185" s="651"/>
      <c r="GIE185" s="326"/>
      <c r="GIF185" s="152"/>
      <c r="GIG185" s="152"/>
      <c r="GIH185" s="152"/>
      <c r="GII185" s="152"/>
      <c r="GIJ185" s="650"/>
      <c r="GIK185" s="651"/>
      <c r="GIL185" s="326"/>
      <c r="GIM185" s="152"/>
      <c r="GIN185" s="152"/>
      <c r="GIO185" s="152"/>
      <c r="GIP185" s="152"/>
      <c r="GIQ185" s="650"/>
      <c r="GIR185" s="651"/>
      <c r="GIS185" s="326"/>
      <c r="GIT185" s="152"/>
      <c r="GIU185" s="152"/>
      <c r="GIV185" s="152"/>
      <c r="GIW185" s="152"/>
      <c r="GIX185" s="650"/>
      <c r="GIY185" s="651"/>
      <c r="GIZ185" s="326"/>
      <c r="GJA185" s="152"/>
      <c r="GJB185" s="152"/>
      <c r="GJC185" s="152"/>
      <c r="GJD185" s="152"/>
      <c r="GJE185" s="650"/>
      <c r="GJF185" s="651"/>
      <c r="GJG185" s="326"/>
      <c r="GJH185" s="152"/>
      <c r="GJI185" s="152"/>
      <c r="GJJ185" s="152"/>
      <c r="GJK185" s="152"/>
      <c r="GJL185" s="650"/>
      <c r="GJM185" s="651"/>
      <c r="GJN185" s="326"/>
      <c r="GJO185" s="152"/>
      <c r="GJP185" s="152"/>
      <c r="GJQ185" s="152"/>
      <c r="GJR185" s="152"/>
      <c r="GJS185" s="650"/>
      <c r="GJT185" s="651"/>
      <c r="GJU185" s="326"/>
      <c r="GJV185" s="152"/>
      <c r="GJW185" s="152"/>
      <c r="GJX185" s="152"/>
      <c r="GJY185" s="152"/>
      <c r="GJZ185" s="650"/>
      <c r="GKA185" s="651"/>
      <c r="GKB185" s="326"/>
      <c r="GKC185" s="152"/>
      <c r="GKD185" s="152"/>
      <c r="GKE185" s="152"/>
      <c r="GKF185" s="152"/>
      <c r="GKG185" s="650"/>
      <c r="GKH185" s="651"/>
      <c r="GKI185" s="326"/>
      <c r="GKJ185" s="152"/>
      <c r="GKK185" s="152"/>
      <c r="GKL185" s="152"/>
      <c r="GKM185" s="152"/>
      <c r="GKN185" s="650"/>
      <c r="GKO185" s="651"/>
      <c r="GKP185" s="326"/>
      <c r="GKQ185" s="152"/>
      <c r="GKR185" s="152"/>
      <c r="GKS185" s="152"/>
      <c r="GKT185" s="152"/>
      <c r="GKU185" s="650"/>
      <c r="GKV185" s="651"/>
      <c r="GKW185" s="326"/>
      <c r="GKX185" s="152"/>
      <c r="GKY185" s="152"/>
      <c r="GKZ185" s="152"/>
      <c r="GLA185" s="152"/>
      <c r="GLB185" s="650"/>
      <c r="GLC185" s="651"/>
      <c r="GLD185" s="326"/>
      <c r="GLE185" s="152"/>
      <c r="GLF185" s="152"/>
      <c r="GLG185" s="152"/>
      <c r="GLH185" s="152"/>
      <c r="GLI185" s="650"/>
      <c r="GLJ185" s="651"/>
      <c r="GLK185" s="326"/>
      <c r="GLL185" s="152"/>
      <c r="GLM185" s="152"/>
      <c r="GLN185" s="152"/>
      <c r="GLO185" s="152"/>
      <c r="GLP185" s="650"/>
      <c r="GLQ185" s="651"/>
      <c r="GLR185" s="326"/>
      <c r="GLS185" s="152"/>
      <c r="GLT185" s="152"/>
      <c r="GLU185" s="152"/>
      <c r="GLV185" s="152"/>
      <c r="GLW185" s="650"/>
      <c r="GLX185" s="651"/>
      <c r="GLY185" s="326"/>
      <c r="GLZ185" s="152"/>
      <c r="GMA185" s="152"/>
      <c r="GMB185" s="152"/>
      <c r="GMC185" s="152"/>
      <c r="GMD185" s="650"/>
      <c r="GME185" s="651"/>
      <c r="GMF185" s="326"/>
      <c r="GMG185" s="152"/>
      <c r="GMH185" s="152"/>
      <c r="GMI185" s="152"/>
      <c r="GMJ185" s="152"/>
      <c r="GMK185" s="650"/>
      <c r="GML185" s="651"/>
      <c r="GMM185" s="326"/>
      <c r="GMN185" s="152"/>
      <c r="GMO185" s="152"/>
      <c r="GMP185" s="152"/>
      <c r="GMQ185" s="152"/>
      <c r="GMR185" s="650"/>
      <c r="GMS185" s="651"/>
      <c r="GMT185" s="326"/>
      <c r="GMU185" s="152"/>
      <c r="GMV185" s="152"/>
      <c r="GMW185" s="152"/>
      <c r="GMX185" s="152"/>
      <c r="GMY185" s="650"/>
      <c r="GMZ185" s="651"/>
      <c r="GNA185" s="326"/>
      <c r="GNB185" s="152"/>
      <c r="GNC185" s="152"/>
      <c r="GND185" s="152"/>
      <c r="GNE185" s="152"/>
      <c r="GNF185" s="650"/>
      <c r="GNG185" s="651"/>
      <c r="GNH185" s="326"/>
      <c r="GNI185" s="152"/>
      <c r="GNJ185" s="152"/>
      <c r="GNK185" s="152"/>
      <c r="GNL185" s="152"/>
      <c r="GNM185" s="650"/>
      <c r="GNN185" s="651"/>
      <c r="GNO185" s="326"/>
      <c r="GNP185" s="152"/>
      <c r="GNQ185" s="152"/>
      <c r="GNR185" s="152"/>
      <c r="GNS185" s="152"/>
      <c r="GNT185" s="650"/>
      <c r="GNU185" s="651"/>
      <c r="GNV185" s="326"/>
      <c r="GNW185" s="152"/>
      <c r="GNX185" s="152"/>
      <c r="GNY185" s="152"/>
      <c r="GNZ185" s="152"/>
      <c r="GOA185" s="650"/>
      <c r="GOB185" s="651"/>
      <c r="GOC185" s="326"/>
      <c r="GOD185" s="152"/>
      <c r="GOE185" s="152"/>
      <c r="GOF185" s="152"/>
      <c r="GOG185" s="152"/>
      <c r="GOH185" s="650"/>
      <c r="GOI185" s="651"/>
      <c r="GOJ185" s="326"/>
      <c r="GOK185" s="152"/>
      <c r="GOL185" s="152"/>
      <c r="GOM185" s="152"/>
      <c r="GON185" s="152"/>
      <c r="GOO185" s="650"/>
      <c r="GOP185" s="651"/>
      <c r="GOQ185" s="326"/>
      <c r="GOR185" s="152"/>
      <c r="GOS185" s="152"/>
      <c r="GOT185" s="152"/>
      <c r="GOU185" s="152"/>
      <c r="GOV185" s="650"/>
      <c r="GOW185" s="651"/>
      <c r="GOX185" s="326"/>
      <c r="GOY185" s="152"/>
      <c r="GOZ185" s="152"/>
      <c r="GPA185" s="152"/>
      <c r="GPB185" s="152"/>
      <c r="GPC185" s="650"/>
      <c r="GPD185" s="651"/>
      <c r="GPE185" s="326"/>
      <c r="GPF185" s="152"/>
      <c r="GPG185" s="152"/>
      <c r="GPH185" s="152"/>
      <c r="GPI185" s="152"/>
      <c r="GPJ185" s="650"/>
      <c r="GPK185" s="651"/>
      <c r="GPL185" s="326"/>
      <c r="GPM185" s="152"/>
      <c r="GPN185" s="152"/>
      <c r="GPO185" s="152"/>
      <c r="GPP185" s="152"/>
      <c r="GPQ185" s="650"/>
      <c r="GPR185" s="651"/>
      <c r="GPS185" s="326"/>
      <c r="GPT185" s="152"/>
      <c r="GPU185" s="152"/>
      <c r="GPV185" s="152"/>
      <c r="GPW185" s="152"/>
      <c r="GPX185" s="650"/>
      <c r="GPY185" s="651"/>
      <c r="GPZ185" s="326"/>
      <c r="GQA185" s="152"/>
      <c r="GQB185" s="152"/>
      <c r="GQC185" s="152"/>
      <c r="GQD185" s="152"/>
      <c r="GQE185" s="650"/>
      <c r="GQF185" s="651"/>
      <c r="GQG185" s="326"/>
      <c r="GQH185" s="152"/>
      <c r="GQI185" s="152"/>
      <c r="GQJ185" s="152"/>
      <c r="GQK185" s="152"/>
      <c r="GQL185" s="650"/>
      <c r="GQM185" s="651"/>
      <c r="GQN185" s="326"/>
      <c r="GQO185" s="152"/>
      <c r="GQP185" s="152"/>
      <c r="GQQ185" s="152"/>
      <c r="GQR185" s="152"/>
      <c r="GQS185" s="650"/>
      <c r="GQT185" s="651"/>
      <c r="GQU185" s="326"/>
      <c r="GQV185" s="152"/>
      <c r="GQW185" s="152"/>
      <c r="GQX185" s="152"/>
      <c r="GQY185" s="152"/>
      <c r="GQZ185" s="650"/>
      <c r="GRA185" s="651"/>
      <c r="GRB185" s="326"/>
      <c r="GRC185" s="152"/>
      <c r="GRD185" s="152"/>
      <c r="GRE185" s="152"/>
      <c r="GRF185" s="152"/>
      <c r="GRG185" s="650"/>
      <c r="GRH185" s="651"/>
      <c r="GRI185" s="326"/>
      <c r="GRJ185" s="152"/>
      <c r="GRK185" s="152"/>
      <c r="GRL185" s="152"/>
      <c r="GRM185" s="152"/>
      <c r="GRN185" s="650"/>
      <c r="GRO185" s="651"/>
      <c r="GRP185" s="326"/>
      <c r="GRQ185" s="152"/>
      <c r="GRR185" s="152"/>
      <c r="GRS185" s="152"/>
      <c r="GRT185" s="152"/>
      <c r="GRU185" s="650"/>
      <c r="GRV185" s="651"/>
      <c r="GRW185" s="326"/>
      <c r="GRX185" s="152"/>
      <c r="GRY185" s="152"/>
      <c r="GRZ185" s="152"/>
      <c r="GSA185" s="152"/>
      <c r="GSB185" s="650"/>
      <c r="GSC185" s="651"/>
      <c r="GSD185" s="326"/>
      <c r="GSE185" s="152"/>
      <c r="GSF185" s="152"/>
      <c r="GSG185" s="152"/>
      <c r="GSH185" s="152"/>
      <c r="GSI185" s="650"/>
      <c r="GSJ185" s="651"/>
      <c r="GSK185" s="326"/>
      <c r="GSL185" s="152"/>
      <c r="GSM185" s="152"/>
      <c r="GSN185" s="152"/>
      <c r="GSO185" s="152"/>
      <c r="GSP185" s="650"/>
      <c r="GSQ185" s="651"/>
      <c r="GSR185" s="326"/>
      <c r="GSS185" s="152"/>
      <c r="GST185" s="152"/>
      <c r="GSU185" s="152"/>
      <c r="GSV185" s="152"/>
      <c r="GSW185" s="650"/>
      <c r="GSX185" s="651"/>
      <c r="GSY185" s="326"/>
      <c r="GSZ185" s="152"/>
      <c r="GTA185" s="152"/>
      <c r="GTB185" s="152"/>
      <c r="GTC185" s="152"/>
      <c r="GTD185" s="650"/>
      <c r="GTE185" s="651"/>
      <c r="GTF185" s="326"/>
      <c r="GTG185" s="152"/>
      <c r="GTH185" s="152"/>
      <c r="GTI185" s="152"/>
      <c r="GTJ185" s="152"/>
      <c r="GTK185" s="650"/>
      <c r="GTL185" s="651"/>
      <c r="GTM185" s="326"/>
      <c r="GTN185" s="152"/>
      <c r="GTO185" s="152"/>
      <c r="GTP185" s="152"/>
      <c r="GTQ185" s="152"/>
      <c r="GTR185" s="650"/>
      <c r="GTS185" s="651"/>
      <c r="GTT185" s="326"/>
      <c r="GTU185" s="152"/>
      <c r="GTV185" s="152"/>
      <c r="GTW185" s="152"/>
      <c r="GTX185" s="152"/>
      <c r="GTY185" s="650"/>
      <c r="GTZ185" s="651"/>
      <c r="GUA185" s="326"/>
      <c r="GUB185" s="152"/>
      <c r="GUC185" s="152"/>
      <c r="GUD185" s="152"/>
      <c r="GUE185" s="152"/>
      <c r="GUF185" s="650"/>
      <c r="GUG185" s="651"/>
      <c r="GUH185" s="326"/>
      <c r="GUI185" s="152"/>
      <c r="GUJ185" s="152"/>
      <c r="GUK185" s="152"/>
      <c r="GUL185" s="152"/>
      <c r="GUM185" s="650"/>
      <c r="GUN185" s="651"/>
      <c r="GUO185" s="326"/>
      <c r="GUP185" s="152"/>
      <c r="GUQ185" s="152"/>
      <c r="GUR185" s="152"/>
      <c r="GUS185" s="152"/>
      <c r="GUT185" s="650"/>
      <c r="GUU185" s="651"/>
      <c r="GUV185" s="326"/>
      <c r="GUW185" s="152"/>
      <c r="GUX185" s="152"/>
      <c r="GUY185" s="152"/>
      <c r="GUZ185" s="152"/>
      <c r="GVA185" s="650"/>
      <c r="GVB185" s="651"/>
      <c r="GVC185" s="326"/>
      <c r="GVD185" s="152"/>
      <c r="GVE185" s="152"/>
      <c r="GVF185" s="152"/>
      <c r="GVG185" s="152"/>
      <c r="GVH185" s="650"/>
      <c r="GVI185" s="651"/>
      <c r="GVJ185" s="326"/>
      <c r="GVK185" s="152"/>
      <c r="GVL185" s="152"/>
      <c r="GVM185" s="152"/>
      <c r="GVN185" s="152"/>
      <c r="GVO185" s="650"/>
      <c r="GVP185" s="651"/>
      <c r="GVQ185" s="326"/>
      <c r="GVR185" s="152"/>
      <c r="GVS185" s="152"/>
      <c r="GVT185" s="152"/>
      <c r="GVU185" s="152"/>
      <c r="GVV185" s="650"/>
      <c r="GVW185" s="651"/>
      <c r="GVX185" s="326"/>
      <c r="GVY185" s="152"/>
      <c r="GVZ185" s="152"/>
      <c r="GWA185" s="152"/>
      <c r="GWB185" s="152"/>
      <c r="GWC185" s="650"/>
      <c r="GWD185" s="651"/>
      <c r="GWE185" s="326"/>
      <c r="GWF185" s="152"/>
      <c r="GWG185" s="152"/>
      <c r="GWH185" s="152"/>
      <c r="GWI185" s="152"/>
      <c r="GWJ185" s="650"/>
      <c r="GWK185" s="651"/>
      <c r="GWL185" s="326"/>
      <c r="GWM185" s="152"/>
      <c r="GWN185" s="152"/>
      <c r="GWO185" s="152"/>
      <c r="GWP185" s="152"/>
      <c r="GWQ185" s="650"/>
      <c r="GWR185" s="651"/>
      <c r="GWS185" s="326"/>
      <c r="GWT185" s="152"/>
      <c r="GWU185" s="152"/>
      <c r="GWV185" s="152"/>
      <c r="GWW185" s="152"/>
      <c r="GWX185" s="650"/>
      <c r="GWY185" s="651"/>
      <c r="GWZ185" s="326"/>
      <c r="GXA185" s="152"/>
      <c r="GXB185" s="152"/>
      <c r="GXC185" s="152"/>
      <c r="GXD185" s="152"/>
      <c r="GXE185" s="650"/>
      <c r="GXF185" s="651"/>
      <c r="GXG185" s="326"/>
      <c r="GXH185" s="152"/>
      <c r="GXI185" s="152"/>
      <c r="GXJ185" s="152"/>
      <c r="GXK185" s="152"/>
      <c r="GXL185" s="650"/>
      <c r="GXM185" s="651"/>
      <c r="GXN185" s="326"/>
      <c r="GXO185" s="152"/>
      <c r="GXP185" s="152"/>
      <c r="GXQ185" s="152"/>
      <c r="GXR185" s="152"/>
      <c r="GXS185" s="650"/>
      <c r="GXT185" s="651"/>
      <c r="GXU185" s="326"/>
      <c r="GXV185" s="152"/>
      <c r="GXW185" s="152"/>
      <c r="GXX185" s="152"/>
      <c r="GXY185" s="152"/>
      <c r="GXZ185" s="650"/>
      <c r="GYA185" s="651"/>
      <c r="GYB185" s="326"/>
      <c r="GYC185" s="152"/>
      <c r="GYD185" s="152"/>
      <c r="GYE185" s="152"/>
      <c r="GYF185" s="152"/>
      <c r="GYG185" s="650"/>
      <c r="GYH185" s="651"/>
      <c r="GYI185" s="326"/>
      <c r="GYJ185" s="152"/>
      <c r="GYK185" s="152"/>
      <c r="GYL185" s="152"/>
      <c r="GYM185" s="152"/>
      <c r="GYN185" s="650"/>
      <c r="GYO185" s="651"/>
      <c r="GYP185" s="326"/>
      <c r="GYQ185" s="152"/>
      <c r="GYR185" s="152"/>
      <c r="GYS185" s="152"/>
      <c r="GYT185" s="152"/>
      <c r="GYU185" s="650"/>
      <c r="GYV185" s="651"/>
      <c r="GYW185" s="326"/>
      <c r="GYX185" s="152"/>
      <c r="GYY185" s="152"/>
      <c r="GYZ185" s="152"/>
      <c r="GZA185" s="152"/>
      <c r="GZB185" s="650"/>
      <c r="GZC185" s="651"/>
      <c r="GZD185" s="326"/>
      <c r="GZE185" s="152"/>
      <c r="GZF185" s="152"/>
      <c r="GZG185" s="152"/>
      <c r="GZH185" s="152"/>
      <c r="GZI185" s="650"/>
      <c r="GZJ185" s="651"/>
      <c r="GZK185" s="326"/>
      <c r="GZL185" s="152"/>
      <c r="GZM185" s="152"/>
      <c r="GZN185" s="152"/>
      <c r="GZO185" s="152"/>
      <c r="GZP185" s="650"/>
      <c r="GZQ185" s="651"/>
      <c r="GZR185" s="326"/>
      <c r="GZS185" s="152"/>
      <c r="GZT185" s="152"/>
      <c r="GZU185" s="152"/>
      <c r="GZV185" s="152"/>
      <c r="GZW185" s="650"/>
      <c r="GZX185" s="651"/>
      <c r="GZY185" s="326"/>
      <c r="GZZ185" s="152"/>
      <c r="HAA185" s="152"/>
      <c r="HAB185" s="152"/>
      <c r="HAC185" s="152"/>
      <c r="HAD185" s="650"/>
      <c r="HAE185" s="651"/>
      <c r="HAF185" s="326"/>
      <c r="HAG185" s="152"/>
      <c r="HAH185" s="152"/>
      <c r="HAI185" s="152"/>
      <c r="HAJ185" s="152"/>
      <c r="HAK185" s="650"/>
      <c r="HAL185" s="651"/>
      <c r="HAM185" s="326"/>
      <c r="HAN185" s="152"/>
      <c r="HAO185" s="152"/>
      <c r="HAP185" s="152"/>
      <c r="HAQ185" s="152"/>
      <c r="HAR185" s="650"/>
      <c r="HAS185" s="651"/>
      <c r="HAT185" s="326"/>
      <c r="HAU185" s="152"/>
      <c r="HAV185" s="152"/>
      <c r="HAW185" s="152"/>
      <c r="HAX185" s="152"/>
      <c r="HAY185" s="650"/>
      <c r="HAZ185" s="651"/>
      <c r="HBA185" s="326"/>
      <c r="HBB185" s="152"/>
      <c r="HBC185" s="152"/>
      <c r="HBD185" s="152"/>
      <c r="HBE185" s="152"/>
      <c r="HBF185" s="650"/>
      <c r="HBG185" s="651"/>
      <c r="HBH185" s="326"/>
      <c r="HBI185" s="152"/>
      <c r="HBJ185" s="152"/>
      <c r="HBK185" s="152"/>
      <c r="HBL185" s="152"/>
      <c r="HBM185" s="650"/>
      <c r="HBN185" s="651"/>
      <c r="HBO185" s="326"/>
      <c r="HBP185" s="152"/>
      <c r="HBQ185" s="152"/>
      <c r="HBR185" s="152"/>
      <c r="HBS185" s="152"/>
      <c r="HBT185" s="650"/>
      <c r="HBU185" s="651"/>
      <c r="HBV185" s="326"/>
      <c r="HBW185" s="152"/>
      <c r="HBX185" s="152"/>
      <c r="HBY185" s="152"/>
      <c r="HBZ185" s="152"/>
      <c r="HCA185" s="650"/>
      <c r="HCB185" s="651"/>
      <c r="HCC185" s="326"/>
      <c r="HCD185" s="152"/>
      <c r="HCE185" s="152"/>
      <c r="HCF185" s="152"/>
      <c r="HCG185" s="152"/>
      <c r="HCH185" s="650"/>
      <c r="HCI185" s="651"/>
      <c r="HCJ185" s="326"/>
      <c r="HCK185" s="152"/>
      <c r="HCL185" s="152"/>
      <c r="HCM185" s="152"/>
      <c r="HCN185" s="152"/>
      <c r="HCO185" s="650"/>
      <c r="HCP185" s="651"/>
      <c r="HCQ185" s="326"/>
      <c r="HCR185" s="152"/>
      <c r="HCS185" s="152"/>
      <c r="HCT185" s="152"/>
      <c r="HCU185" s="152"/>
      <c r="HCV185" s="650"/>
      <c r="HCW185" s="651"/>
      <c r="HCX185" s="326"/>
      <c r="HCY185" s="152"/>
      <c r="HCZ185" s="152"/>
      <c r="HDA185" s="152"/>
      <c r="HDB185" s="152"/>
      <c r="HDC185" s="650"/>
      <c r="HDD185" s="651"/>
      <c r="HDE185" s="326"/>
      <c r="HDF185" s="152"/>
      <c r="HDG185" s="152"/>
      <c r="HDH185" s="152"/>
      <c r="HDI185" s="152"/>
      <c r="HDJ185" s="650"/>
      <c r="HDK185" s="651"/>
      <c r="HDL185" s="326"/>
      <c r="HDM185" s="152"/>
      <c r="HDN185" s="152"/>
      <c r="HDO185" s="152"/>
      <c r="HDP185" s="152"/>
      <c r="HDQ185" s="650"/>
      <c r="HDR185" s="651"/>
      <c r="HDS185" s="326"/>
      <c r="HDT185" s="152"/>
      <c r="HDU185" s="152"/>
      <c r="HDV185" s="152"/>
      <c r="HDW185" s="152"/>
      <c r="HDX185" s="650"/>
      <c r="HDY185" s="651"/>
      <c r="HDZ185" s="326"/>
      <c r="HEA185" s="152"/>
      <c r="HEB185" s="152"/>
      <c r="HEC185" s="152"/>
      <c r="HED185" s="152"/>
      <c r="HEE185" s="650"/>
      <c r="HEF185" s="651"/>
      <c r="HEG185" s="326"/>
      <c r="HEH185" s="152"/>
      <c r="HEI185" s="152"/>
      <c r="HEJ185" s="152"/>
      <c r="HEK185" s="152"/>
      <c r="HEL185" s="650"/>
      <c r="HEM185" s="651"/>
      <c r="HEN185" s="326"/>
      <c r="HEO185" s="152"/>
      <c r="HEP185" s="152"/>
      <c r="HEQ185" s="152"/>
      <c r="HER185" s="152"/>
      <c r="HES185" s="650"/>
      <c r="HET185" s="651"/>
      <c r="HEU185" s="326"/>
      <c r="HEV185" s="152"/>
      <c r="HEW185" s="152"/>
      <c r="HEX185" s="152"/>
      <c r="HEY185" s="152"/>
      <c r="HEZ185" s="650"/>
      <c r="HFA185" s="651"/>
      <c r="HFB185" s="326"/>
      <c r="HFC185" s="152"/>
      <c r="HFD185" s="152"/>
      <c r="HFE185" s="152"/>
      <c r="HFF185" s="152"/>
      <c r="HFG185" s="650"/>
      <c r="HFH185" s="651"/>
      <c r="HFI185" s="326"/>
      <c r="HFJ185" s="152"/>
      <c r="HFK185" s="152"/>
      <c r="HFL185" s="152"/>
      <c r="HFM185" s="152"/>
      <c r="HFN185" s="650"/>
      <c r="HFO185" s="651"/>
      <c r="HFP185" s="326"/>
      <c r="HFQ185" s="152"/>
      <c r="HFR185" s="152"/>
      <c r="HFS185" s="152"/>
      <c r="HFT185" s="152"/>
      <c r="HFU185" s="650"/>
      <c r="HFV185" s="651"/>
      <c r="HFW185" s="326"/>
      <c r="HFX185" s="152"/>
      <c r="HFY185" s="152"/>
      <c r="HFZ185" s="152"/>
      <c r="HGA185" s="152"/>
      <c r="HGB185" s="650"/>
      <c r="HGC185" s="651"/>
      <c r="HGD185" s="326"/>
      <c r="HGE185" s="152"/>
      <c r="HGF185" s="152"/>
      <c r="HGG185" s="152"/>
      <c r="HGH185" s="152"/>
      <c r="HGI185" s="650"/>
      <c r="HGJ185" s="651"/>
      <c r="HGK185" s="326"/>
      <c r="HGL185" s="152"/>
      <c r="HGM185" s="152"/>
      <c r="HGN185" s="152"/>
      <c r="HGO185" s="152"/>
      <c r="HGP185" s="650"/>
      <c r="HGQ185" s="651"/>
      <c r="HGR185" s="326"/>
      <c r="HGS185" s="152"/>
      <c r="HGT185" s="152"/>
      <c r="HGU185" s="152"/>
      <c r="HGV185" s="152"/>
      <c r="HGW185" s="650"/>
      <c r="HGX185" s="651"/>
      <c r="HGY185" s="326"/>
      <c r="HGZ185" s="152"/>
      <c r="HHA185" s="152"/>
      <c r="HHB185" s="152"/>
      <c r="HHC185" s="152"/>
      <c r="HHD185" s="650"/>
      <c r="HHE185" s="651"/>
      <c r="HHF185" s="326"/>
      <c r="HHG185" s="152"/>
      <c r="HHH185" s="152"/>
      <c r="HHI185" s="152"/>
      <c r="HHJ185" s="152"/>
      <c r="HHK185" s="650"/>
      <c r="HHL185" s="651"/>
      <c r="HHM185" s="326"/>
      <c r="HHN185" s="152"/>
      <c r="HHO185" s="152"/>
      <c r="HHP185" s="152"/>
      <c r="HHQ185" s="152"/>
      <c r="HHR185" s="650"/>
      <c r="HHS185" s="651"/>
      <c r="HHT185" s="326"/>
      <c r="HHU185" s="152"/>
      <c r="HHV185" s="152"/>
      <c r="HHW185" s="152"/>
      <c r="HHX185" s="152"/>
      <c r="HHY185" s="650"/>
      <c r="HHZ185" s="651"/>
      <c r="HIA185" s="326"/>
      <c r="HIB185" s="152"/>
      <c r="HIC185" s="152"/>
      <c r="HID185" s="152"/>
      <c r="HIE185" s="152"/>
      <c r="HIF185" s="650"/>
      <c r="HIG185" s="651"/>
      <c r="HIH185" s="326"/>
      <c r="HII185" s="152"/>
      <c r="HIJ185" s="152"/>
      <c r="HIK185" s="152"/>
      <c r="HIL185" s="152"/>
      <c r="HIM185" s="650"/>
      <c r="HIN185" s="651"/>
      <c r="HIO185" s="326"/>
      <c r="HIP185" s="152"/>
      <c r="HIQ185" s="152"/>
      <c r="HIR185" s="152"/>
      <c r="HIS185" s="152"/>
      <c r="HIT185" s="650"/>
      <c r="HIU185" s="651"/>
      <c r="HIV185" s="326"/>
      <c r="HIW185" s="152"/>
      <c r="HIX185" s="152"/>
      <c r="HIY185" s="152"/>
      <c r="HIZ185" s="152"/>
      <c r="HJA185" s="650"/>
      <c r="HJB185" s="651"/>
      <c r="HJC185" s="326"/>
      <c r="HJD185" s="152"/>
      <c r="HJE185" s="152"/>
      <c r="HJF185" s="152"/>
      <c r="HJG185" s="152"/>
      <c r="HJH185" s="650"/>
      <c r="HJI185" s="651"/>
      <c r="HJJ185" s="326"/>
      <c r="HJK185" s="152"/>
      <c r="HJL185" s="152"/>
      <c r="HJM185" s="152"/>
      <c r="HJN185" s="152"/>
      <c r="HJO185" s="650"/>
      <c r="HJP185" s="651"/>
      <c r="HJQ185" s="326"/>
      <c r="HJR185" s="152"/>
      <c r="HJS185" s="152"/>
      <c r="HJT185" s="152"/>
      <c r="HJU185" s="152"/>
      <c r="HJV185" s="650"/>
      <c r="HJW185" s="651"/>
      <c r="HJX185" s="326"/>
      <c r="HJY185" s="152"/>
      <c r="HJZ185" s="152"/>
      <c r="HKA185" s="152"/>
      <c r="HKB185" s="152"/>
      <c r="HKC185" s="650"/>
      <c r="HKD185" s="651"/>
      <c r="HKE185" s="326"/>
      <c r="HKF185" s="152"/>
      <c r="HKG185" s="152"/>
      <c r="HKH185" s="152"/>
      <c r="HKI185" s="152"/>
      <c r="HKJ185" s="650"/>
      <c r="HKK185" s="651"/>
      <c r="HKL185" s="326"/>
      <c r="HKM185" s="152"/>
      <c r="HKN185" s="152"/>
      <c r="HKO185" s="152"/>
      <c r="HKP185" s="152"/>
      <c r="HKQ185" s="650"/>
      <c r="HKR185" s="651"/>
      <c r="HKS185" s="326"/>
      <c r="HKT185" s="152"/>
      <c r="HKU185" s="152"/>
      <c r="HKV185" s="152"/>
      <c r="HKW185" s="152"/>
      <c r="HKX185" s="650"/>
      <c r="HKY185" s="651"/>
      <c r="HKZ185" s="326"/>
      <c r="HLA185" s="152"/>
      <c r="HLB185" s="152"/>
      <c r="HLC185" s="152"/>
      <c r="HLD185" s="152"/>
      <c r="HLE185" s="650"/>
      <c r="HLF185" s="651"/>
      <c r="HLG185" s="326"/>
      <c r="HLH185" s="152"/>
      <c r="HLI185" s="152"/>
      <c r="HLJ185" s="152"/>
      <c r="HLK185" s="152"/>
      <c r="HLL185" s="650"/>
      <c r="HLM185" s="651"/>
      <c r="HLN185" s="326"/>
      <c r="HLO185" s="152"/>
      <c r="HLP185" s="152"/>
      <c r="HLQ185" s="152"/>
      <c r="HLR185" s="152"/>
      <c r="HLS185" s="650"/>
      <c r="HLT185" s="651"/>
      <c r="HLU185" s="326"/>
      <c r="HLV185" s="152"/>
      <c r="HLW185" s="152"/>
      <c r="HLX185" s="152"/>
      <c r="HLY185" s="152"/>
      <c r="HLZ185" s="650"/>
      <c r="HMA185" s="651"/>
      <c r="HMB185" s="326"/>
      <c r="HMC185" s="152"/>
      <c r="HMD185" s="152"/>
      <c r="HME185" s="152"/>
      <c r="HMF185" s="152"/>
      <c r="HMG185" s="650"/>
      <c r="HMH185" s="651"/>
      <c r="HMI185" s="326"/>
      <c r="HMJ185" s="152"/>
      <c r="HMK185" s="152"/>
      <c r="HML185" s="152"/>
      <c r="HMM185" s="152"/>
      <c r="HMN185" s="650"/>
      <c r="HMO185" s="651"/>
      <c r="HMP185" s="326"/>
      <c r="HMQ185" s="152"/>
      <c r="HMR185" s="152"/>
      <c r="HMS185" s="152"/>
      <c r="HMT185" s="152"/>
      <c r="HMU185" s="650"/>
      <c r="HMV185" s="651"/>
      <c r="HMW185" s="326"/>
      <c r="HMX185" s="152"/>
      <c r="HMY185" s="152"/>
      <c r="HMZ185" s="152"/>
      <c r="HNA185" s="152"/>
      <c r="HNB185" s="650"/>
      <c r="HNC185" s="651"/>
      <c r="HND185" s="326"/>
      <c r="HNE185" s="152"/>
      <c r="HNF185" s="152"/>
      <c r="HNG185" s="152"/>
      <c r="HNH185" s="152"/>
      <c r="HNI185" s="650"/>
      <c r="HNJ185" s="651"/>
      <c r="HNK185" s="326"/>
      <c r="HNL185" s="152"/>
      <c r="HNM185" s="152"/>
      <c r="HNN185" s="152"/>
      <c r="HNO185" s="152"/>
      <c r="HNP185" s="650"/>
      <c r="HNQ185" s="651"/>
      <c r="HNR185" s="326"/>
      <c r="HNS185" s="152"/>
      <c r="HNT185" s="152"/>
      <c r="HNU185" s="152"/>
      <c r="HNV185" s="152"/>
      <c r="HNW185" s="650"/>
      <c r="HNX185" s="651"/>
      <c r="HNY185" s="326"/>
      <c r="HNZ185" s="152"/>
      <c r="HOA185" s="152"/>
      <c r="HOB185" s="152"/>
      <c r="HOC185" s="152"/>
      <c r="HOD185" s="650"/>
      <c r="HOE185" s="651"/>
      <c r="HOF185" s="326"/>
      <c r="HOG185" s="152"/>
      <c r="HOH185" s="152"/>
      <c r="HOI185" s="152"/>
      <c r="HOJ185" s="152"/>
      <c r="HOK185" s="650"/>
      <c r="HOL185" s="651"/>
      <c r="HOM185" s="326"/>
      <c r="HON185" s="152"/>
      <c r="HOO185" s="152"/>
      <c r="HOP185" s="152"/>
      <c r="HOQ185" s="152"/>
      <c r="HOR185" s="650"/>
      <c r="HOS185" s="651"/>
      <c r="HOT185" s="326"/>
      <c r="HOU185" s="152"/>
      <c r="HOV185" s="152"/>
      <c r="HOW185" s="152"/>
      <c r="HOX185" s="152"/>
      <c r="HOY185" s="650"/>
      <c r="HOZ185" s="651"/>
      <c r="HPA185" s="326"/>
      <c r="HPB185" s="152"/>
      <c r="HPC185" s="152"/>
      <c r="HPD185" s="152"/>
      <c r="HPE185" s="152"/>
      <c r="HPF185" s="650"/>
      <c r="HPG185" s="651"/>
      <c r="HPH185" s="326"/>
      <c r="HPI185" s="152"/>
      <c r="HPJ185" s="152"/>
      <c r="HPK185" s="152"/>
      <c r="HPL185" s="152"/>
      <c r="HPM185" s="650"/>
      <c r="HPN185" s="651"/>
      <c r="HPO185" s="326"/>
      <c r="HPP185" s="152"/>
      <c r="HPQ185" s="152"/>
      <c r="HPR185" s="152"/>
      <c r="HPS185" s="152"/>
      <c r="HPT185" s="650"/>
      <c r="HPU185" s="651"/>
      <c r="HPV185" s="326"/>
      <c r="HPW185" s="152"/>
      <c r="HPX185" s="152"/>
      <c r="HPY185" s="152"/>
      <c r="HPZ185" s="152"/>
      <c r="HQA185" s="650"/>
      <c r="HQB185" s="651"/>
      <c r="HQC185" s="326"/>
      <c r="HQD185" s="152"/>
      <c r="HQE185" s="152"/>
      <c r="HQF185" s="152"/>
      <c r="HQG185" s="152"/>
      <c r="HQH185" s="650"/>
      <c r="HQI185" s="651"/>
      <c r="HQJ185" s="326"/>
      <c r="HQK185" s="152"/>
      <c r="HQL185" s="152"/>
      <c r="HQM185" s="152"/>
      <c r="HQN185" s="152"/>
      <c r="HQO185" s="650"/>
      <c r="HQP185" s="651"/>
      <c r="HQQ185" s="326"/>
      <c r="HQR185" s="152"/>
      <c r="HQS185" s="152"/>
      <c r="HQT185" s="152"/>
      <c r="HQU185" s="152"/>
      <c r="HQV185" s="650"/>
      <c r="HQW185" s="651"/>
      <c r="HQX185" s="326"/>
      <c r="HQY185" s="152"/>
      <c r="HQZ185" s="152"/>
      <c r="HRA185" s="152"/>
      <c r="HRB185" s="152"/>
      <c r="HRC185" s="650"/>
      <c r="HRD185" s="651"/>
      <c r="HRE185" s="326"/>
      <c r="HRF185" s="152"/>
      <c r="HRG185" s="152"/>
      <c r="HRH185" s="152"/>
      <c r="HRI185" s="152"/>
      <c r="HRJ185" s="650"/>
      <c r="HRK185" s="651"/>
      <c r="HRL185" s="326"/>
      <c r="HRM185" s="152"/>
      <c r="HRN185" s="152"/>
      <c r="HRO185" s="152"/>
      <c r="HRP185" s="152"/>
      <c r="HRQ185" s="650"/>
      <c r="HRR185" s="651"/>
      <c r="HRS185" s="326"/>
      <c r="HRT185" s="152"/>
      <c r="HRU185" s="152"/>
      <c r="HRV185" s="152"/>
      <c r="HRW185" s="152"/>
      <c r="HRX185" s="650"/>
      <c r="HRY185" s="651"/>
      <c r="HRZ185" s="326"/>
      <c r="HSA185" s="152"/>
      <c r="HSB185" s="152"/>
      <c r="HSC185" s="152"/>
      <c r="HSD185" s="152"/>
      <c r="HSE185" s="650"/>
      <c r="HSF185" s="651"/>
      <c r="HSG185" s="326"/>
      <c r="HSH185" s="152"/>
      <c r="HSI185" s="152"/>
      <c r="HSJ185" s="152"/>
      <c r="HSK185" s="152"/>
      <c r="HSL185" s="650"/>
      <c r="HSM185" s="651"/>
      <c r="HSN185" s="326"/>
      <c r="HSO185" s="152"/>
      <c r="HSP185" s="152"/>
      <c r="HSQ185" s="152"/>
      <c r="HSR185" s="152"/>
      <c r="HSS185" s="650"/>
      <c r="HST185" s="651"/>
      <c r="HSU185" s="326"/>
      <c r="HSV185" s="152"/>
      <c r="HSW185" s="152"/>
      <c r="HSX185" s="152"/>
      <c r="HSY185" s="152"/>
      <c r="HSZ185" s="650"/>
      <c r="HTA185" s="651"/>
      <c r="HTB185" s="326"/>
      <c r="HTC185" s="152"/>
      <c r="HTD185" s="152"/>
      <c r="HTE185" s="152"/>
      <c r="HTF185" s="152"/>
      <c r="HTG185" s="650"/>
      <c r="HTH185" s="651"/>
      <c r="HTI185" s="326"/>
      <c r="HTJ185" s="152"/>
      <c r="HTK185" s="152"/>
      <c r="HTL185" s="152"/>
      <c r="HTM185" s="152"/>
      <c r="HTN185" s="650"/>
      <c r="HTO185" s="651"/>
      <c r="HTP185" s="326"/>
      <c r="HTQ185" s="152"/>
      <c r="HTR185" s="152"/>
      <c r="HTS185" s="152"/>
      <c r="HTT185" s="152"/>
      <c r="HTU185" s="650"/>
      <c r="HTV185" s="651"/>
      <c r="HTW185" s="326"/>
      <c r="HTX185" s="152"/>
      <c r="HTY185" s="152"/>
      <c r="HTZ185" s="152"/>
      <c r="HUA185" s="152"/>
      <c r="HUB185" s="650"/>
      <c r="HUC185" s="651"/>
      <c r="HUD185" s="326"/>
      <c r="HUE185" s="152"/>
      <c r="HUF185" s="152"/>
      <c r="HUG185" s="152"/>
      <c r="HUH185" s="152"/>
      <c r="HUI185" s="650"/>
      <c r="HUJ185" s="651"/>
      <c r="HUK185" s="326"/>
      <c r="HUL185" s="152"/>
      <c r="HUM185" s="152"/>
      <c r="HUN185" s="152"/>
      <c r="HUO185" s="152"/>
      <c r="HUP185" s="650"/>
      <c r="HUQ185" s="651"/>
      <c r="HUR185" s="326"/>
      <c r="HUS185" s="152"/>
      <c r="HUT185" s="152"/>
      <c r="HUU185" s="152"/>
      <c r="HUV185" s="152"/>
      <c r="HUW185" s="650"/>
      <c r="HUX185" s="651"/>
      <c r="HUY185" s="326"/>
      <c r="HUZ185" s="152"/>
      <c r="HVA185" s="152"/>
      <c r="HVB185" s="152"/>
      <c r="HVC185" s="152"/>
      <c r="HVD185" s="650"/>
      <c r="HVE185" s="651"/>
      <c r="HVF185" s="326"/>
      <c r="HVG185" s="152"/>
      <c r="HVH185" s="152"/>
      <c r="HVI185" s="152"/>
      <c r="HVJ185" s="152"/>
      <c r="HVK185" s="650"/>
      <c r="HVL185" s="651"/>
      <c r="HVM185" s="326"/>
      <c r="HVN185" s="152"/>
      <c r="HVO185" s="152"/>
      <c r="HVP185" s="152"/>
      <c r="HVQ185" s="152"/>
      <c r="HVR185" s="650"/>
      <c r="HVS185" s="651"/>
      <c r="HVT185" s="326"/>
      <c r="HVU185" s="152"/>
      <c r="HVV185" s="152"/>
      <c r="HVW185" s="152"/>
      <c r="HVX185" s="152"/>
      <c r="HVY185" s="650"/>
      <c r="HVZ185" s="651"/>
      <c r="HWA185" s="326"/>
      <c r="HWB185" s="152"/>
      <c r="HWC185" s="152"/>
      <c r="HWD185" s="152"/>
      <c r="HWE185" s="152"/>
      <c r="HWF185" s="650"/>
      <c r="HWG185" s="651"/>
      <c r="HWH185" s="326"/>
      <c r="HWI185" s="152"/>
      <c r="HWJ185" s="152"/>
      <c r="HWK185" s="152"/>
      <c r="HWL185" s="152"/>
      <c r="HWM185" s="650"/>
      <c r="HWN185" s="651"/>
      <c r="HWO185" s="326"/>
      <c r="HWP185" s="152"/>
      <c r="HWQ185" s="152"/>
      <c r="HWR185" s="152"/>
      <c r="HWS185" s="152"/>
      <c r="HWT185" s="650"/>
      <c r="HWU185" s="651"/>
      <c r="HWV185" s="326"/>
      <c r="HWW185" s="152"/>
      <c r="HWX185" s="152"/>
      <c r="HWY185" s="152"/>
      <c r="HWZ185" s="152"/>
      <c r="HXA185" s="650"/>
      <c r="HXB185" s="651"/>
      <c r="HXC185" s="326"/>
      <c r="HXD185" s="152"/>
      <c r="HXE185" s="152"/>
      <c r="HXF185" s="152"/>
      <c r="HXG185" s="152"/>
      <c r="HXH185" s="650"/>
      <c r="HXI185" s="651"/>
      <c r="HXJ185" s="326"/>
      <c r="HXK185" s="152"/>
      <c r="HXL185" s="152"/>
      <c r="HXM185" s="152"/>
      <c r="HXN185" s="152"/>
      <c r="HXO185" s="650"/>
      <c r="HXP185" s="651"/>
      <c r="HXQ185" s="326"/>
      <c r="HXR185" s="152"/>
      <c r="HXS185" s="152"/>
      <c r="HXT185" s="152"/>
      <c r="HXU185" s="152"/>
      <c r="HXV185" s="650"/>
      <c r="HXW185" s="651"/>
      <c r="HXX185" s="326"/>
      <c r="HXY185" s="152"/>
      <c r="HXZ185" s="152"/>
      <c r="HYA185" s="152"/>
      <c r="HYB185" s="152"/>
      <c r="HYC185" s="650"/>
      <c r="HYD185" s="651"/>
      <c r="HYE185" s="326"/>
      <c r="HYF185" s="152"/>
      <c r="HYG185" s="152"/>
      <c r="HYH185" s="152"/>
      <c r="HYI185" s="152"/>
      <c r="HYJ185" s="650"/>
      <c r="HYK185" s="651"/>
      <c r="HYL185" s="326"/>
      <c r="HYM185" s="152"/>
      <c r="HYN185" s="152"/>
      <c r="HYO185" s="152"/>
      <c r="HYP185" s="152"/>
      <c r="HYQ185" s="650"/>
      <c r="HYR185" s="651"/>
      <c r="HYS185" s="326"/>
      <c r="HYT185" s="152"/>
      <c r="HYU185" s="152"/>
      <c r="HYV185" s="152"/>
      <c r="HYW185" s="152"/>
      <c r="HYX185" s="650"/>
      <c r="HYY185" s="651"/>
      <c r="HYZ185" s="326"/>
      <c r="HZA185" s="152"/>
      <c r="HZB185" s="152"/>
      <c r="HZC185" s="152"/>
      <c r="HZD185" s="152"/>
      <c r="HZE185" s="650"/>
      <c r="HZF185" s="651"/>
      <c r="HZG185" s="326"/>
      <c r="HZH185" s="152"/>
      <c r="HZI185" s="152"/>
      <c r="HZJ185" s="152"/>
      <c r="HZK185" s="152"/>
      <c r="HZL185" s="650"/>
      <c r="HZM185" s="651"/>
      <c r="HZN185" s="326"/>
      <c r="HZO185" s="152"/>
      <c r="HZP185" s="152"/>
      <c r="HZQ185" s="152"/>
      <c r="HZR185" s="152"/>
      <c r="HZS185" s="650"/>
      <c r="HZT185" s="651"/>
      <c r="HZU185" s="326"/>
      <c r="HZV185" s="152"/>
      <c r="HZW185" s="152"/>
      <c r="HZX185" s="152"/>
      <c r="HZY185" s="152"/>
      <c r="HZZ185" s="650"/>
      <c r="IAA185" s="651"/>
      <c r="IAB185" s="326"/>
      <c r="IAC185" s="152"/>
      <c r="IAD185" s="152"/>
      <c r="IAE185" s="152"/>
      <c r="IAF185" s="152"/>
      <c r="IAG185" s="650"/>
      <c r="IAH185" s="651"/>
      <c r="IAI185" s="326"/>
      <c r="IAJ185" s="152"/>
      <c r="IAK185" s="152"/>
      <c r="IAL185" s="152"/>
      <c r="IAM185" s="152"/>
      <c r="IAN185" s="650"/>
      <c r="IAO185" s="651"/>
      <c r="IAP185" s="326"/>
      <c r="IAQ185" s="152"/>
      <c r="IAR185" s="152"/>
      <c r="IAS185" s="152"/>
      <c r="IAT185" s="152"/>
      <c r="IAU185" s="650"/>
      <c r="IAV185" s="651"/>
      <c r="IAW185" s="326"/>
      <c r="IAX185" s="152"/>
      <c r="IAY185" s="152"/>
      <c r="IAZ185" s="152"/>
      <c r="IBA185" s="152"/>
      <c r="IBB185" s="650"/>
      <c r="IBC185" s="651"/>
      <c r="IBD185" s="326"/>
      <c r="IBE185" s="152"/>
      <c r="IBF185" s="152"/>
      <c r="IBG185" s="152"/>
      <c r="IBH185" s="152"/>
      <c r="IBI185" s="650"/>
      <c r="IBJ185" s="651"/>
      <c r="IBK185" s="326"/>
      <c r="IBL185" s="152"/>
      <c r="IBM185" s="152"/>
      <c r="IBN185" s="152"/>
      <c r="IBO185" s="152"/>
      <c r="IBP185" s="650"/>
      <c r="IBQ185" s="651"/>
      <c r="IBR185" s="326"/>
      <c r="IBS185" s="152"/>
      <c r="IBT185" s="152"/>
      <c r="IBU185" s="152"/>
      <c r="IBV185" s="152"/>
      <c r="IBW185" s="650"/>
      <c r="IBX185" s="651"/>
      <c r="IBY185" s="326"/>
      <c r="IBZ185" s="152"/>
      <c r="ICA185" s="152"/>
      <c r="ICB185" s="152"/>
      <c r="ICC185" s="152"/>
      <c r="ICD185" s="650"/>
      <c r="ICE185" s="651"/>
      <c r="ICF185" s="326"/>
      <c r="ICG185" s="152"/>
      <c r="ICH185" s="152"/>
      <c r="ICI185" s="152"/>
      <c r="ICJ185" s="152"/>
      <c r="ICK185" s="650"/>
      <c r="ICL185" s="651"/>
      <c r="ICM185" s="326"/>
      <c r="ICN185" s="152"/>
      <c r="ICO185" s="152"/>
      <c r="ICP185" s="152"/>
      <c r="ICQ185" s="152"/>
      <c r="ICR185" s="650"/>
      <c r="ICS185" s="651"/>
      <c r="ICT185" s="326"/>
      <c r="ICU185" s="152"/>
      <c r="ICV185" s="152"/>
      <c r="ICW185" s="152"/>
      <c r="ICX185" s="152"/>
      <c r="ICY185" s="650"/>
      <c r="ICZ185" s="651"/>
      <c r="IDA185" s="326"/>
      <c r="IDB185" s="152"/>
      <c r="IDC185" s="152"/>
      <c r="IDD185" s="152"/>
      <c r="IDE185" s="152"/>
      <c r="IDF185" s="650"/>
      <c r="IDG185" s="651"/>
      <c r="IDH185" s="326"/>
      <c r="IDI185" s="152"/>
      <c r="IDJ185" s="152"/>
      <c r="IDK185" s="152"/>
      <c r="IDL185" s="152"/>
      <c r="IDM185" s="650"/>
      <c r="IDN185" s="651"/>
      <c r="IDO185" s="326"/>
      <c r="IDP185" s="152"/>
      <c r="IDQ185" s="152"/>
      <c r="IDR185" s="152"/>
      <c r="IDS185" s="152"/>
      <c r="IDT185" s="650"/>
      <c r="IDU185" s="651"/>
      <c r="IDV185" s="326"/>
      <c r="IDW185" s="152"/>
      <c r="IDX185" s="152"/>
      <c r="IDY185" s="152"/>
      <c r="IDZ185" s="152"/>
      <c r="IEA185" s="650"/>
      <c r="IEB185" s="651"/>
      <c r="IEC185" s="326"/>
      <c r="IED185" s="152"/>
      <c r="IEE185" s="152"/>
      <c r="IEF185" s="152"/>
      <c r="IEG185" s="152"/>
      <c r="IEH185" s="650"/>
      <c r="IEI185" s="651"/>
      <c r="IEJ185" s="326"/>
      <c r="IEK185" s="152"/>
      <c r="IEL185" s="152"/>
      <c r="IEM185" s="152"/>
      <c r="IEN185" s="152"/>
      <c r="IEO185" s="650"/>
      <c r="IEP185" s="651"/>
      <c r="IEQ185" s="326"/>
      <c r="IER185" s="152"/>
      <c r="IES185" s="152"/>
      <c r="IET185" s="152"/>
      <c r="IEU185" s="152"/>
      <c r="IEV185" s="650"/>
      <c r="IEW185" s="651"/>
      <c r="IEX185" s="326"/>
      <c r="IEY185" s="152"/>
      <c r="IEZ185" s="152"/>
      <c r="IFA185" s="152"/>
      <c r="IFB185" s="152"/>
      <c r="IFC185" s="650"/>
      <c r="IFD185" s="651"/>
      <c r="IFE185" s="326"/>
      <c r="IFF185" s="152"/>
      <c r="IFG185" s="152"/>
      <c r="IFH185" s="152"/>
      <c r="IFI185" s="152"/>
      <c r="IFJ185" s="650"/>
      <c r="IFK185" s="651"/>
      <c r="IFL185" s="326"/>
      <c r="IFM185" s="152"/>
      <c r="IFN185" s="152"/>
      <c r="IFO185" s="152"/>
      <c r="IFP185" s="152"/>
      <c r="IFQ185" s="650"/>
      <c r="IFR185" s="651"/>
      <c r="IFS185" s="326"/>
      <c r="IFT185" s="152"/>
      <c r="IFU185" s="152"/>
      <c r="IFV185" s="152"/>
      <c r="IFW185" s="152"/>
      <c r="IFX185" s="650"/>
      <c r="IFY185" s="651"/>
      <c r="IFZ185" s="326"/>
      <c r="IGA185" s="152"/>
      <c r="IGB185" s="152"/>
      <c r="IGC185" s="152"/>
      <c r="IGD185" s="152"/>
      <c r="IGE185" s="650"/>
      <c r="IGF185" s="651"/>
      <c r="IGG185" s="326"/>
      <c r="IGH185" s="152"/>
      <c r="IGI185" s="152"/>
      <c r="IGJ185" s="152"/>
      <c r="IGK185" s="152"/>
      <c r="IGL185" s="650"/>
      <c r="IGM185" s="651"/>
      <c r="IGN185" s="326"/>
      <c r="IGO185" s="152"/>
      <c r="IGP185" s="152"/>
      <c r="IGQ185" s="152"/>
      <c r="IGR185" s="152"/>
      <c r="IGS185" s="650"/>
      <c r="IGT185" s="651"/>
      <c r="IGU185" s="326"/>
      <c r="IGV185" s="152"/>
      <c r="IGW185" s="152"/>
      <c r="IGX185" s="152"/>
      <c r="IGY185" s="152"/>
      <c r="IGZ185" s="650"/>
      <c r="IHA185" s="651"/>
      <c r="IHB185" s="326"/>
      <c r="IHC185" s="152"/>
      <c r="IHD185" s="152"/>
      <c r="IHE185" s="152"/>
      <c r="IHF185" s="152"/>
      <c r="IHG185" s="650"/>
      <c r="IHH185" s="651"/>
      <c r="IHI185" s="326"/>
      <c r="IHJ185" s="152"/>
      <c r="IHK185" s="152"/>
      <c r="IHL185" s="152"/>
      <c r="IHM185" s="152"/>
      <c r="IHN185" s="650"/>
      <c r="IHO185" s="651"/>
      <c r="IHP185" s="326"/>
      <c r="IHQ185" s="152"/>
      <c r="IHR185" s="152"/>
      <c r="IHS185" s="152"/>
      <c r="IHT185" s="152"/>
      <c r="IHU185" s="650"/>
      <c r="IHV185" s="651"/>
      <c r="IHW185" s="326"/>
      <c r="IHX185" s="152"/>
      <c r="IHY185" s="152"/>
      <c r="IHZ185" s="152"/>
      <c r="IIA185" s="152"/>
      <c r="IIB185" s="650"/>
      <c r="IIC185" s="651"/>
      <c r="IID185" s="326"/>
      <c r="IIE185" s="152"/>
      <c r="IIF185" s="152"/>
      <c r="IIG185" s="152"/>
      <c r="IIH185" s="152"/>
      <c r="III185" s="650"/>
      <c r="IIJ185" s="651"/>
      <c r="IIK185" s="326"/>
      <c r="IIL185" s="152"/>
      <c r="IIM185" s="152"/>
      <c r="IIN185" s="152"/>
      <c r="IIO185" s="152"/>
      <c r="IIP185" s="650"/>
      <c r="IIQ185" s="651"/>
      <c r="IIR185" s="326"/>
      <c r="IIS185" s="152"/>
      <c r="IIT185" s="152"/>
      <c r="IIU185" s="152"/>
      <c r="IIV185" s="152"/>
      <c r="IIW185" s="650"/>
      <c r="IIX185" s="651"/>
      <c r="IIY185" s="326"/>
      <c r="IIZ185" s="152"/>
      <c r="IJA185" s="152"/>
      <c r="IJB185" s="152"/>
      <c r="IJC185" s="152"/>
      <c r="IJD185" s="650"/>
      <c r="IJE185" s="651"/>
      <c r="IJF185" s="326"/>
      <c r="IJG185" s="152"/>
      <c r="IJH185" s="152"/>
      <c r="IJI185" s="152"/>
      <c r="IJJ185" s="152"/>
      <c r="IJK185" s="650"/>
      <c r="IJL185" s="651"/>
      <c r="IJM185" s="326"/>
      <c r="IJN185" s="152"/>
      <c r="IJO185" s="152"/>
      <c r="IJP185" s="152"/>
      <c r="IJQ185" s="152"/>
      <c r="IJR185" s="650"/>
      <c r="IJS185" s="651"/>
      <c r="IJT185" s="326"/>
      <c r="IJU185" s="152"/>
      <c r="IJV185" s="152"/>
      <c r="IJW185" s="152"/>
      <c r="IJX185" s="152"/>
      <c r="IJY185" s="650"/>
      <c r="IJZ185" s="651"/>
      <c r="IKA185" s="326"/>
      <c r="IKB185" s="152"/>
      <c r="IKC185" s="152"/>
      <c r="IKD185" s="152"/>
      <c r="IKE185" s="152"/>
      <c r="IKF185" s="650"/>
      <c r="IKG185" s="651"/>
      <c r="IKH185" s="326"/>
      <c r="IKI185" s="152"/>
      <c r="IKJ185" s="152"/>
      <c r="IKK185" s="152"/>
      <c r="IKL185" s="152"/>
      <c r="IKM185" s="650"/>
      <c r="IKN185" s="651"/>
      <c r="IKO185" s="326"/>
      <c r="IKP185" s="152"/>
      <c r="IKQ185" s="152"/>
      <c r="IKR185" s="152"/>
      <c r="IKS185" s="152"/>
      <c r="IKT185" s="650"/>
      <c r="IKU185" s="651"/>
      <c r="IKV185" s="326"/>
      <c r="IKW185" s="152"/>
      <c r="IKX185" s="152"/>
      <c r="IKY185" s="152"/>
      <c r="IKZ185" s="152"/>
      <c r="ILA185" s="650"/>
      <c r="ILB185" s="651"/>
      <c r="ILC185" s="326"/>
      <c r="ILD185" s="152"/>
      <c r="ILE185" s="152"/>
      <c r="ILF185" s="152"/>
      <c r="ILG185" s="152"/>
      <c r="ILH185" s="650"/>
      <c r="ILI185" s="651"/>
      <c r="ILJ185" s="326"/>
      <c r="ILK185" s="152"/>
      <c r="ILL185" s="152"/>
      <c r="ILM185" s="152"/>
      <c r="ILN185" s="152"/>
      <c r="ILO185" s="650"/>
      <c r="ILP185" s="651"/>
      <c r="ILQ185" s="326"/>
      <c r="ILR185" s="152"/>
      <c r="ILS185" s="152"/>
      <c r="ILT185" s="152"/>
      <c r="ILU185" s="152"/>
      <c r="ILV185" s="650"/>
      <c r="ILW185" s="651"/>
      <c r="ILX185" s="326"/>
      <c r="ILY185" s="152"/>
      <c r="ILZ185" s="152"/>
      <c r="IMA185" s="152"/>
      <c r="IMB185" s="152"/>
      <c r="IMC185" s="650"/>
      <c r="IMD185" s="651"/>
      <c r="IME185" s="326"/>
      <c r="IMF185" s="152"/>
      <c r="IMG185" s="152"/>
      <c r="IMH185" s="152"/>
      <c r="IMI185" s="152"/>
      <c r="IMJ185" s="650"/>
      <c r="IMK185" s="651"/>
      <c r="IML185" s="326"/>
      <c r="IMM185" s="152"/>
      <c r="IMN185" s="152"/>
      <c r="IMO185" s="152"/>
      <c r="IMP185" s="152"/>
      <c r="IMQ185" s="650"/>
      <c r="IMR185" s="651"/>
      <c r="IMS185" s="326"/>
      <c r="IMT185" s="152"/>
      <c r="IMU185" s="152"/>
      <c r="IMV185" s="152"/>
      <c r="IMW185" s="152"/>
      <c r="IMX185" s="650"/>
      <c r="IMY185" s="651"/>
      <c r="IMZ185" s="326"/>
      <c r="INA185" s="152"/>
      <c r="INB185" s="152"/>
      <c r="INC185" s="152"/>
      <c r="IND185" s="152"/>
      <c r="INE185" s="650"/>
      <c r="INF185" s="651"/>
      <c r="ING185" s="326"/>
      <c r="INH185" s="152"/>
      <c r="INI185" s="152"/>
      <c r="INJ185" s="152"/>
      <c r="INK185" s="152"/>
      <c r="INL185" s="650"/>
      <c r="INM185" s="651"/>
      <c r="INN185" s="326"/>
      <c r="INO185" s="152"/>
      <c r="INP185" s="152"/>
      <c r="INQ185" s="152"/>
      <c r="INR185" s="152"/>
      <c r="INS185" s="650"/>
      <c r="INT185" s="651"/>
      <c r="INU185" s="326"/>
      <c r="INV185" s="152"/>
      <c r="INW185" s="152"/>
      <c r="INX185" s="152"/>
      <c r="INY185" s="152"/>
      <c r="INZ185" s="650"/>
      <c r="IOA185" s="651"/>
      <c r="IOB185" s="326"/>
      <c r="IOC185" s="152"/>
      <c r="IOD185" s="152"/>
      <c r="IOE185" s="152"/>
      <c r="IOF185" s="152"/>
      <c r="IOG185" s="650"/>
      <c r="IOH185" s="651"/>
      <c r="IOI185" s="326"/>
      <c r="IOJ185" s="152"/>
      <c r="IOK185" s="152"/>
      <c r="IOL185" s="152"/>
      <c r="IOM185" s="152"/>
      <c r="ION185" s="650"/>
      <c r="IOO185" s="651"/>
      <c r="IOP185" s="326"/>
      <c r="IOQ185" s="152"/>
      <c r="IOR185" s="152"/>
      <c r="IOS185" s="152"/>
      <c r="IOT185" s="152"/>
      <c r="IOU185" s="650"/>
      <c r="IOV185" s="651"/>
      <c r="IOW185" s="326"/>
      <c r="IOX185" s="152"/>
      <c r="IOY185" s="152"/>
      <c r="IOZ185" s="152"/>
      <c r="IPA185" s="152"/>
      <c r="IPB185" s="650"/>
      <c r="IPC185" s="651"/>
      <c r="IPD185" s="326"/>
      <c r="IPE185" s="152"/>
      <c r="IPF185" s="152"/>
      <c r="IPG185" s="152"/>
      <c r="IPH185" s="152"/>
      <c r="IPI185" s="650"/>
      <c r="IPJ185" s="651"/>
      <c r="IPK185" s="326"/>
      <c r="IPL185" s="152"/>
      <c r="IPM185" s="152"/>
      <c r="IPN185" s="152"/>
      <c r="IPO185" s="152"/>
      <c r="IPP185" s="650"/>
      <c r="IPQ185" s="651"/>
      <c r="IPR185" s="326"/>
      <c r="IPS185" s="152"/>
      <c r="IPT185" s="152"/>
      <c r="IPU185" s="152"/>
      <c r="IPV185" s="152"/>
      <c r="IPW185" s="650"/>
      <c r="IPX185" s="651"/>
      <c r="IPY185" s="326"/>
      <c r="IPZ185" s="152"/>
      <c r="IQA185" s="152"/>
      <c r="IQB185" s="152"/>
      <c r="IQC185" s="152"/>
      <c r="IQD185" s="650"/>
      <c r="IQE185" s="651"/>
      <c r="IQF185" s="326"/>
      <c r="IQG185" s="152"/>
      <c r="IQH185" s="152"/>
      <c r="IQI185" s="152"/>
      <c r="IQJ185" s="152"/>
      <c r="IQK185" s="650"/>
      <c r="IQL185" s="651"/>
      <c r="IQM185" s="326"/>
      <c r="IQN185" s="152"/>
      <c r="IQO185" s="152"/>
      <c r="IQP185" s="152"/>
      <c r="IQQ185" s="152"/>
      <c r="IQR185" s="650"/>
      <c r="IQS185" s="651"/>
      <c r="IQT185" s="326"/>
      <c r="IQU185" s="152"/>
      <c r="IQV185" s="152"/>
      <c r="IQW185" s="152"/>
      <c r="IQX185" s="152"/>
      <c r="IQY185" s="650"/>
      <c r="IQZ185" s="651"/>
      <c r="IRA185" s="326"/>
      <c r="IRB185" s="152"/>
      <c r="IRC185" s="152"/>
      <c r="IRD185" s="152"/>
      <c r="IRE185" s="152"/>
      <c r="IRF185" s="650"/>
      <c r="IRG185" s="651"/>
      <c r="IRH185" s="326"/>
      <c r="IRI185" s="152"/>
      <c r="IRJ185" s="152"/>
      <c r="IRK185" s="152"/>
      <c r="IRL185" s="152"/>
      <c r="IRM185" s="650"/>
      <c r="IRN185" s="651"/>
      <c r="IRO185" s="326"/>
      <c r="IRP185" s="152"/>
      <c r="IRQ185" s="152"/>
      <c r="IRR185" s="152"/>
      <c r="IRS185" s="152"/>
      <c r="IRT185" s="650"/>
      <c r="IRU185" s="651"/>
      <c r="IRV185" s="326"/>
      <c r="IRW185" s="152"/>
      <c r="IRX185" s="152"/>
      <c r="IRY185" s="152"/>
      <c r="IRZ185" s="152"/>
      <c r="ISA185" s="650"/>
      <c r="ISB185" s="651"/>
      <c r="ISC185" s="326"/>
      <c r="ISD185" s="152"/>
      <c r="ISE185" s="152"/>
      <c r="ISF185" s="152"/>
      <c r="ISG185" s="152"/>
      <c r="ISH185" s="650"/>
      <c r="ISI185" s="651"/>
      <c r="ISJ185" s="326"/>
      <c r="ISK185" s="152"/>
      <c r="ISL185" s="152"/>
      <c r="ISM185" s="152"/>
      <c r="ISN185" s="152"/>
      <c r="ISO185" s="650"/>
      <c r="ISP185" s="651"/>
      <c r="ISQ185" s="326"/>
      <c r="ISR185" s="152"/>
      <c r="ISS185" s="152"/>
      <c r="IST185" s="152"/>
      <c r="ISU185" s="152"/>
      <c r="ISV185" s="650"/>
      <c r="ISW185" s="651"/>
      <c r="ISX185" s="326"/>
      <c r="ISY185" s="152"/>
      <c r="ISZ185" s="152"/>
      <c r="ITA185" s="152"/>
      <c r="ITB185" s="152"/>
      <c r="ITC185" s="650"/>
      <c r="ITD185" s="651"/>
      <c r="ITE185" s="326"/>
      <c r="ITF185" s="152"/>
      <c r="ITG185" s="152"/>
      <c r="ITH185" s="152"/>
      <c r="ITI185" s="152"/>
      <c r="ITJ185" s="650"/>
      <c r="ITK185" s="651"/>
      <c r="ITL185" s="326"/>
      <c r="ITM185" s="152"/>
      <c r="ITN185" s="152"/>
      <c r="ITO185" s="152"/>
      <c r="ITP185" s="152"/>
      <c r="ITQ185" s="650"/>
      <c r="ITR185" s="651"/>
      <c r="ITS185" s="326"/>
      <c r="ITT185" s="152"/>
      <c r="ITU185" s="152"/>
      <c r="ITV185" s="152"/>
      <c r="ITW185" s="152"/>
      <c r="ITX185" s="650"/>
      <c r="ITY185" s="651"/>
      <c r="ITZ185" s="326"/>
      <c r="IUA185" s="152"/>
      <c r="IUB185" s="152"/>
      <c r="IUC185" s="152"/>
      <c r="IUD185" s="152"/>
      <c r="IUE185" s="650"/>
      <c r="IUF185" s="651"/>
      <c r="IUG185" s="326"/>
      <c r="IUH185" s="152"/>
      <c r="IUI185" s="152"/>
      <c r="IUJ185" s="152"/>
      <c r="IUK185" s="152"/>
      <c r="IUL185" s="650"/>
      <c r="IUM185" s="651"/>
      <c r="IUN185" s="326"/>
      <c r="IUO185" s="152"/>
      <c r="IUP185" s="152"/>
      <c r="IUQ185" s="152"/>
      <c r="IUR185" s="152"/>
      <c r="IUS185" s="650"/>
      <c r="IUT185" s="651"/>
      <c r="IUU185" s="326"/>
      <c r="IUV185" s="152"/>
      <c r="IUW185" s="152"/>
      <c r="IUX185" s="152"/>
      <c r="IUY185" s="152"/>
      <c r="IUZ185" s="650"/>
      <c r="IVA185" s="651"/>
      <c r="IVB185" s="326"/>
      <c r="IVC185" s="152"/>
      <c r="IVD185" s="152"/>
      <c r="IVE185" s="152"/>
      <c r="IVF185" s="152"/>
      <c r="IVG185" s="650"/>
      <c r="IVH185" s="651"/>
      <c r="IVI185" s="326"/>
      <c r="IVJ185" s="152"/>
      <c r="IVK185" s="152"/>
      <c r="IVL185" s="152"/>
      <c r="IVM185" s="152"/>
      <c r="IVN185" s="650"/>
      <c r="IVO185" s="651"/>
      <c r="IVP185" s="326"/>
      <c r="IVQ185" s="152"/>
      <c r="IVR185" s="152"/>
      <c r="IVS185" s="152"/>
      <c r="IVT185" s="152"/>
      <c r="IVU185" s="650"/>
      <c r="IVV185" s="651"/>
      <c r="IVW185" s="326"/>
      <c r="IVX185" s="152"/>
      <c r="IVY185" s="152"/>
      <c r="IVZ185" s="152"/>
      <c r="IWA185" s="152"/>
      <c r="IWB185" s="650"/>
      <c r="IWC185" s="651"/>
      <c r="IWD185" s="326"/>
      <c r="IWE185" s="152"/>
      <c r="IWF185" s="152"/>
      <c r="IWG185" s="152"/>
      <c r="IWH185" s="152"/>
      <c r="IWI185" s="650"/>
      <c r="IWJ185" s="651"/>
      <c r="IWK185" s="326"/>
      <c r="IWL185" s="152"/>
      <c r="IWM185" s="152"/>
      <c r="IWN185" s="152"/>
      <c r="IWO185" s="152"/>
      <c r="IWP185" s="650"/>
      <c r="IWQ185" s="651"/>
      <c r="IWR185" s="326"/>
      <c r="IWS185" s="152"/>
      <c r="IWT185" s="152"/>
      <c r="IWU185" s="152"/>
      <c r="IWV185" s="152"/>
      <c r="IWW185" s="650"/>
      <c r="IWX185" s="651"/>
      <c r="IWY185" s="326"/>
      <c r="IWZ185" s="152"/>
      <c r="IXA185" s="152"/>
      <c r="IXB185" s="152"/>
      <c r="IXC185" s="152"/>
      <c r="IXD185" s="650"/>
      <c r="IXE185" s="651"/>
      <c r="IXF185" s="326"/>
      <c r="IXG185" s="152"/>
      <c r="IXH185" s="152"/>
      <c r="IXI185" s="152"/>
      <c r="IXJ185" s="152"/>
      <c r="IXK185" s="650"/>
      <c r="IXL185" s="651"/>
      <c r="IXM185" s="326"/>
      <c r="IXN185" s="152"/>
      <c r="IXO185" s="152"/>
      <c r="IXP185" s="152"/>
      <c r="IXQ185" s="152"/>
      <c r="IXR185" s="650"/>
      <c r="IXS185" s="651"/>
      <c r="IXT185" s="326"/>
      <c r="IXU185" s="152"/>
      <c r="IXV185" s="152"/>
      <c r="IXW185" s="152"/>
      <c r="IXX185" s="152"/>
      <c r="IXY185" s="650"/>
      <c r="IXZ185" s="651"/>
      <c r="IYA185" s="326"/>
      <c r="IYB185" s="152"/>
      <c r="IYC185" s="152"/>
      <c r="IYD185" s="152"/>
      <c r="IYE185" s="152"/>
      <c r="IYF185" s="650"/>
      <c r="IYG185" s="651"/>
      <c r="IYH185" s="326"/>
      <c r="IYI185" s="152"/>
      <c r="IYJ185" s="152"/>
      <c r="IYK185" s="152"/>
      <c r="IYL185" s="152"/>
      <c r="IYM185" s="650"/>
      <c r="IYN185" s="651"/>
      <c r="IYO185" s="326"/>
      <c r="IYP185" s="152"/>
      <c r="IYQ185" s="152"/>
      <c r="IYR185" s="152"/>
      <c r="IYS185" s="152"/>
      <c r="IYT185" s="650"/>
      <c r="IYU185" s="651"/>
      <c r="IYV185" s="326"/>
      <c r="IYW185" s="152"/>
      <c r="IYX185" s="152"/>
      <c r="IYY185" s="152"/>
      <c r="IYZ185" s="152"/>
      <c r="IZA185" s="650"/>
      <c r="IZB185" s="651"/>
      <c r="IZC185" s="326"/>
      <c r="IZD185" s="152"/>
      <c r="IZE185" s="152"/>
      <c r="IZF185" s="152"/>
      <c r="IZG185" s="152"/>
      <c r="IZH185" s="650"/>
      <c r="IZI185" s="651"/>
      <c r="IZJ185" s="326"/>
      <c r="IZK185" s="152"/>
      <c r="IZL185" s="152"/>
      <c r="IZM185" s="152"/>
      <c r="IZN185" s="152"/>
      <c r="IZO185" s="650"/>
      <c r="IZP185" s="651"/>
      <c r="IZQ185" s="326"/>
      <c r="IZR185" s="152"/>
      <c r="IZS185" s="152"/>
      <c r="IZT185" s="152"/>
      <c r="IZU185" s="152"/>
      <c r="IZV185" s="650"/>
      <c r="IZW185" s="651"/>
      <c r="IZX185" s="326"/>
      <c r="IZY185" s="152"/>
      <c r="IZZ185" s="152"/>
      <c r="JAA185" s="152"/>
      <c r="JAB185" s="152"/>
      <c r="JAC185" s="650"/>
      <c r="JAD185" s="651"/>
      <c r="JAE185" s="326"/>
      <c r="JAF185" s="152"/>
      <c r="JAG185" s="152"/>
      <c r="JAH185" s="152"/>
      <c r="JAI185" s="152"/>
      <c r="JAJ185" s="650"/>
      <c r="JAK185" s="651"/>
      <c r="JAL185" s="326"/>
      <c r="JAM185" s="152"/>
      <c r="JAN185" s="152"/>
      <c r="JAO185" s="152"/>
      <c r="JAP185" s="152"/>
      <c r="JAQ185" s="650"/>
      <c r="JAR185" s="651"/>
      <c r="JAS185" s="326"/>
      <c r="JAT185" s="152"/>
      <c r="JAU185" s="152"/>
      <c r="JAV185" s="152"/>
      <c r="JAW185" s="152"/>
      <c r="JAX185" s="650"/>
      <c r="JAY185" s="651"/>
      <c r="JAZ185" s="326"/>
      <c r="JBA185" s="152"/>
      <c r="JBB185" s="152"/>
      <c r="JBC185" s="152"/>
      <c r="JBD185" s="152"/>
      <c r="JBE185" s="650"/>
      <c r="JBF185" s="651"/>
      <c r="JBG185" s="326"/>
      <c r="JBH185" s="152"/>
      <c r="JBI185" s="152"/>
      <c r="JBJ185" s="152"/>
      <c r="JBK185" s="152"/>
      <c r="JBL185" s="650"/>
      <c r="JBM185" s="651"/>
      <c r="JBN185" s="326"/>
      <c r="JBO185" s="152"/>
      <c r="JBP185" s="152"/>
      <c r="JBQ185" s="152"/>
      <c r="JBR185" s="152"/>
      <c r="JBS185" s="650"/>
      <c r="JBT185" s="651"/>
      <c r="JBU185" s="326"/>
      <c r="JBV185" s="152"/>
      <c r="JBW185" s="152"/>
      <c r="JBX185" s="152"/>
      <c r="JBY185" s="152"/>
      <c r="JBZ185" s="650"/>
      <c r="JCA185" s="651"/>
      <c r="JCB185" s="326"/>
      <c r="JCC185" s="152"/>
      <c r="JCD185" s="152"/>
      <c r="JCE185" s="152"/>
      <c r="JCF185" s="152"/>
      <c r="JCG185" s="650"/>
      <c r="JCH185" s="651"/>
      <c r="JCI185" s="326"/>
      <c r="JCJ185" s="152"/>
      <c r="JCK185" s="152"/>
      <c r="JCL185" s="152"/>
      <c r="JCM185" s="152"/>
      <c r="JCN185" s="650"/>
      <c r="JCO185" s="651"/>
      <c r="JCP185" s="326"/>
      <c r="JCQ185" s="152"/>
      <c r="JCR185" s="152"/>
      <c r="JCS185" s="152"/>
      <c r="JCT185" s="152"/>
      <c r="JCU185" s="650"/>
      <c r="JCV185" s="651"/>
      <c r="JCW185" s="326"/>
      <c r="JCX185" s="152"/>
      <c r="JCY185" s="152"/>
      <c r="JCZ185" s="152"/>
      <c r="JDA185" s="152"/>
      <c r="JDB185" s="650"/>
      <c r="JDC185" s="651"/>
      <c r="JDD185" s="326"/>
      <c r="JDE185" s="152"/>
      <c r="JDF185" s="152"/>
      <c r="JDG185" s="152"/>
      <c r="JDH185" s="152"/>
      <c r="JDI185" s="650"/>
      <c r="JDJ185" s="651"/>
      <c r="JDK185" s="326"/>
      <c r="JDL185" s="152"/>
      <c r="JDM185" s="152"/>
      <c r="JDN185" s="152"/>
      <c r="JDO185" s="152"/>
      <c r="JDP185" s="650"/>
      <c r="JDQ185" s="651"/>
      <c r="JDR185" s="326"/>
      <c r="JDS185" s="152"/>
      <c r="JDT185" s="152"/>
      <c r="JDU185" s="152"/>
      <c r="JDV185" s="152"/>
      <c r="JDW185" s="650"/>
      <c r="JDX185" s="651"/>
      <c r="JDY185" s="326"/>
      <c r="JDZ185" s="152"/>
      <c r="JEA185" s="152"/>
      <c r="JEB185" s="152"/>
      <c r="JEC185" s="152"/>
      <c r="JED185" s="650"/>
      <c r="JEE185" s="651"/>
      <c r="JEF185" s="326"/>
      <c r="JEG185" s="152"/>
      <c r="JEH185" s="152"/>
      <c r="JEI185" s="152"/>
      <c r="JEJ185" s="152"/>
      <c r="JEK185" s="650"/>
      <c r="JEL185" s="651"/>
      <c r="JEM185" s="326"/>
      <c r="JEN185" s="152"/>
      <c r="JEO185" s="152"/>
      <c r="JEP185" s="152"/>
      <c r="JEQ185" s="152"/>
      <c r="JER185" s="650"/>
      <c r="JES185" s="651"/>
      <c r="JET185" s="326"/>
      <c r="JEU185" s="152"/>
      <c r="JEV185" s="152"/>
      <c r="JEW185" s="152"/>
      <c r="JEX185" s="152"/>
      <c r="JEY185" s="650"/>
      <c r="JEZ185" s="651"/>
      <c r="JFA185" s="326"/>
      <c r="JFB185" s="152"/>
      <c r="JFC185" s="152"/>
      <c r="JFD185" s="152"/>
      <c r="JFE185" s="152"/>
      <c r="JFF185" s="650"/>
      <c r="JFG185" s="651"/>
      <c r="JFH185" s="326"/>
      <c r="JFI185" s="152"/>
      <c r="JFJ185" s="152"/>
      <c r="JFK185" s="152"/>
      <c r="JFL185" s="152"/>
      <c r="JFM185" s="650"/>
      <c r="JFN185" s="651"/>
      <c r="JFO185" s="326"/>
      <c r="JFP185" s="152"/>
      <c r="JFQ185" s="152"/>
      <c r="JFR185" s="152"/>
      <c r="JFS185" s="152"/>
      <c r="JFT185" s="650"/>
      <c r="JFU185" s="651"/>
      <c r="JFV185" s="326"/>
      <c r="JFW185" s="152"/>
      <c r="JFX185" s="152"/>
      <c r="JFY185" s="152"/>
      <c r="JFZ185" s="152"/>
      <c r="JGA185" s="650"/>
      <c r="JGB185" s="651"/>
      <c r="JGC185" s="326"/>
      <c r="JGD185" s="152"/>
      <c r="JGE185" s="152"/>
      <c r="JGF185" s="152"/>
      <c r="JGG185" s="152"/>
      <c r="JGH185" s="650"/>
      <c r="JGI185" s="651"/>
      <c r="JGJ185" s="326"/>
      <c r="JGK185" s="152"/>
      <c r="JGL185" s="152"/>
      <c r="JGM185" s="152"/>
      <c r="JGN185" s="152"/>
      <c r="JGO185" s="650"/>
      <c r="JGP185" s="651"/>
      <c r="JGQ185" s="326"/>
      <c r="JGR185" s="152"/>
      <c r="JGS185" s="152"/>
      <c r="JGT185" s="152"/>
      <c r="JGU185" s="152"/>
      <c r="JGV185" s="650"/>
      <c r="JGW185" s="651"/>
      <c r="JGX185" s="326"/>
      <c r="JGY185" s="152"/>
      <c r="JGZ185" s="152"/>
      <c r="JHA185" s="152"/>
      <c r="JHB185" s="152"/>
      <c r="JHC185" s="650"/>
      <c r="JHD185" s="651"/>
      <c r="JHE185" s="326"/>
      <c r="JHF185" s="152"/>
      <c r="JHG185" s="152"/>
      <c r="JHH185" s="152"/>
      <c r="JHI185" s="152"/>
      <c r="JHJ185" s="650"/>
      <c r="JHK185" s="651"/>
      <c r="JHL185" s="326"/>
      <c r="JHM185" s="152"/>
      <c r="JHN185" s="152"/>
      <c r="JHO185" s="152"/>
      <c r="JHP185" s="152"/>
      <c r="JHQ185" s="650"/>
      <c r="JHR185" s="651"/>
      <c r="JHS185" s="326"/>
      <c r="JHT185" s="152"/>
      <c r="JHU185" s="152"/>
      <c r="JHV185" s="152"/>
      <c r="JHW185" s="152"/>
      <c r="JHX185" s="650"/>
      <c r="JHY185" s="651"/>
      <c r="JHZ185" s="326"/>
      <c r="JIA185" s="152"/>
      <c r="JIB185" s="152"/>
      <c r="JIC185" s="152"/>
      <c r="JID185" s="152"/>
      <c r="JIE185" s="650"/>
      <c r="JIF185" s="651"/>
      <c r="JIG185" s="326"/>
      <c r="JIH185" s="152"/>
      <c r="JII185" s="152"/>
      <c r="JIJ185" s="152"/>
      <c r="JIK185" s="152"/>
      <c r="JIL185" s="650"/>
      <c r="JIM185" s="651"/>
      <c r="JIN185" s="326"/>
      <c r="JIO185" s="152"/>
      <c r="JIP185" s="152"/>
      <c r="JIQ185" s="152"/>
      <c r="JIR185" s="152"/>
      <c r="JIS185" s="650"/>
      <c r="JIT185" s="651"/>
      <c r="JIU185" s="326"/>
      <c r="JIV185" s="152"/>
      <c r="JIW185" s="152"/>
      <c r="JIX185" s="152"/>
      <c r="JIY185" s="152"/>
      <c r="JIZ185" s="650"/>
      <c r="JJA185" s="651"/>
      <c r="JJB185" s="326"/>
      <c r="JJC185" s="152"/>
      <c r="JJD185" s="152"/>
      <c r="JJE185" s="152"/>
      <c r="JJF185" s="152"/>
      <c r="JJG185" s="650"/>
      <c r="JJH185" s="651"/>
      <c r="JJI185" s="326"/>
      <c r="JJJ185" s="152"/>
      <c r="JJK185" s="152"/>
      <c r="JJL185" s="152"/>
      <c r="JJM185" s="152"/>
      <c r="JJN185" s="650"/>
      <c r="JJO185" s="651"/>
      <c r="JJP185" s="326"/>
      <c r="JJQ185" s="152"/>
      <c r="JJR185" s="152"/>
      <c r="JJS185" s="152"/>
      <c r="JJT185" s="152"/>
      <c r="JJU185" s="650"/>
      <c r="JJV185" s="651"/>
      <c r="JJW185" s="326"/>
      <c r="JJX185" s="152"/>
      <c r="JJY185" s="152"/>
      <c r="JJZ185" s="152"/>
      <c r="JKA185" s="152"/>
      <c r="JKB185" s="650"/>
      <c r="JKC185" s="651"/>
      <c r="JKD185" s="326"/>
      <c r="JKE185" s="152"/>
      <c r="JKF185" s="152"/>
      <c r="JKG185" s="152"/>
      <c r="JKH185" s="152"/>
      <c r="JKI185" s="650"/>
      <c r="JKJ185" s="651"/>
      <c r="JKK185" s="326"/>
      <c r="JKL185" s="152"/>
      <c r="JKM185" s="152"/>
      <c r="JKN185" s="152"/>
      <c r="JKO185" s="152"/>
      <c r="JKP185" s="650"/>
      <c r="JKQ185" s="651"/>
      <c r="JKR185" s="326"/>
      <c r="JKS185" s="152"/>
      <c r="JKT185" s="152"/>
      <c r="JKU185" s="152"/>
      <c r="JKV185" s="152"/>
      <c r="JKW185" s="650"/>
      <c r="JKX185" s="651"/>
      <c r="JKY185" s="326"/>
      <c r="JKZ185" s="152"/>
      <c r="JLA185" s="152"/>
      <c r="JLB185" s="152"/>
      <c r="JLC185" s="152"/>
      <c r="JLD185" s="650"/>
      <c r="JLE185" s="651"/>
      <c r="JLF185" s="326"/>
      <c r="JLG185" s="152"/>
      <c r="JLH185" s="152"/>
      <c r="JLI185" s="152"/>
      <c r="JLJ185" s="152"/>
      <c r="JLK185" s="650"/>
      <c r="JLL185" s="651"/>
      <c r="JLM185" s="326"/>
      <c r="JLN185" s="152"/>
      <c r="JLO185" s="152"/>
      <c r="JLP185" s="152"/>
      <c r="JLQ185" s="152"/>
      <c r="JLR185" s="650"/>
      <c r="JLS185" s="651"/>
      <c r="JLT185" s="326"/>
      <c r="JLU185" s="152"/>
      <c r="JLV185" s="152"/>
      <c r="JLW185" s="152"/>
      <c r="JLX185" s="152"/>
      <c r="JLY185" s="650"/>
      <c r="JLZ185" s="651"/>
      <c r="JMA185" s="326"/>
      <c r="JMB185" s="152"/>
      <c r="JMC185" s="152"/>
      <c r="JMD185" s="152"/>
      <c r="JME185" s="152"/>
      <c r="JMF185" s="650"/>
      <c r="JMG185" s="651"/>
      <c r="JMH185" s="326"/>
      <c r="JMI185" s="152"/>
      <c r="JMJ185" s="152"/>
      <c r="JMK185" s="152"/>
      <c r="JML185" s="152"/>
      <c r="JMM185" s="650"/>
      <c r="JMN185" s="651"/>
      <c r="JMO185" s="326"/>
      <c r="JMP185" s="152"/>
      <c r="JMQ185" s="152"/>
      <c r="JMR185" s="152"/>
      <c r="JMS185" s="152"/>
      <c r="JMT185" s="650"/>
      <c r="JMU185" s="651"/>
      <c r="JMV185" s="326"/>
      <c r="JMW185" s="152"/>
      <c r="JMX185" s="152"/>
      <c r="JMY185" s="152"/>
      <c r="JMZ185" s="152"/>
      <c r="JNA185" s="650"/>
      <c r="JNB185" s="651"/>
      <c r="JNC185" s="326"/>
      <c r="JND185" s="152"/>
      <c r="JNE185" s="152"/>
      <c r="JNF185" s="152"/>
      <c r="JNG185" s="152"/>
      <c r="JNH185" s="650"/>
      <c r="JNI185" s="651"/>
      <c r="JNJ185" s="326"/>
      <c r="JNK185" s="152"/>
      <c r="JNL185" s="152"/>
      <c r="JNM185" s="152"/>
      <c r="JNN185" s="152"/>
      <c r="JNO185" s="650"/>
      <c r="JNP185" s="651"/>
      <c r="JNQ185" s="326"/>
      <c r="JNR185" s="152"/>
      <c r="JNS185" s="152"/>
      <c r="JNT185" s="152"/>
      <c r="JNU185" s="152"/>
      <c r="JNV185" s="650"/>
      <c r="JNW185" s="651"/>
      <c r="JNX185" s="326"/>
      <c r="JNY185" s="152"/>
      <c r="JNZ185" s="152"/>
      <c r="JOA185" s="152"/>
      <c r="JOB185" s="152"/>
      <c r="JOC185" s="650"/>
      <c r="JOD185" s="651"/>
      <c r="JOE185" s="326"/>
      <c r="JOF185" s="152"/>
      <c r="JOG185" s="152"/>
      <c r="JOH185" s="152"/>
      <c r="JOI185" s="152"/>
      <c r="JOJ185" s="650"/>
      <c r="JOK185" s="651"/>
      <c r="JOL185" s="326"/>
      <c r="JOM185" s="152"/>
      <c r="JON185" s="152"/>
      <c r="JOO185" s="152"/>
      <c r="JOP185" s="152"/>
      <c r="JOQ185" s="650"/>
      <c r="JOR185" s="651"/>
      <c r="JOS185" s="326"/>
      <c r="JOT185" s="152"/>
      <c r="JOU185" s="152"/>
      <c r="JOV185" s="152"/>
      <c r="JOW185" s="152"/>
      <c r="JOX185" s="650"/>
      <c r="JOY185" s="651"/>
      <c r="JOZ185" s="326"/>
      <c r="JPA185" s="152"/>
      <c r="JPB185" s="152"/>
      <c r="JPC185" s="152"/>
      <c r="JPD185" s="152"/>
      <c r="JPE185" s="650"/>
      <c r="JPF185" s="651"/>
      <c r="JPG185" s="326"/>
      <c r="JPH185" s="152"/>
      <c r="JPI185" s="152"/>
      <c r="JPJ185" s="152"/>
      <c r="JPK185" s="152"/>
      <c r="JPL185" s="650"/>
      <c r="JPM185" s="651"/>
      <c r="JPN185" s="326"/>
      <c r="JPO185" s="152"/>
      <c r="JPP185" s="152"/>
      <c r="JPQ185" s="152"/>
      <c r="JPR185" s="152"/>
      <c r="JPS185" s="650"/>
      <c r="JPT185" s="651"/>
      <c r="JPU185" s="326"/>
      <c r="JPV185" s="152"/>
      <c r="JPW185" s="152"/>
      <c r="JPX185" s="152"/>
      <c r="JPY185" s="152"/>
      <c r="JPZ185" s="650"/>
      <c r="JQA185" s="651"/>
      <c r="JQB185" s="326"/>
      <c r="JQC185" s="152"/>
      <c r="JQD185" s="152"/>
      <c r="JQE185" s="152"/>
      <c r="JQF185" s="152"/>
      <c r="JQG185" s="650"/>
      <c r="JQH185" s="651"/>
      <c r="JQI185" s="326"/>
      <c r="JQJ185" s="152"/>
      <c r="JQK185" s="152"/>
      <c r="JQL185" s="152"/>
      <c r="JQM185" s="152"/>
      <c r="JQN185" s="650"/>
      <c r="JQO185" s="651"/>
      <c r="JQP185" s="326"/>
      <c r="JQQ185" s="152"/>
      <c r="JQR185" s="152"/>
      <c r="JQS185" s="152"/>
      <c r="JQT185" s="152"/>
      <c r="JQU185" s="650"/>
      <c r="JQV185" s="651"/>
      <c r="JQW185" s="326"/>
      <c r="JQX185" s="152"/>
      <c r="JQY185" s="152"/>
      <c r="JQZ185" s="152"/>
      <c r="JRA185" s="152"/>
      <c r="JRB185" s="650"/>
      <c r="JRC185" s="651"/>
      <c r="JRD185" s="326"/>
      <c r="JRE185" s="152"/>
      <c r="JRF185" s="152"/>
      <c r="JRG185" s="152"/>
      <c r="JRH185" s="152"/>
      <c r="JRI185" s="650"/>
      <c r="JRJ185" s="651"/>
      <c r="JRK185" s="326"/>
      <c r="JRL185" s="152"/>
      <c r="JRM185" s="152"/>
      <c r="JRN185" s="152"/>
      <c r="JRO185" s="152"/>
      <c r="JRP185" s="650"/>
      <c r="JRQ185" s="651"/>
      <c r="JRR185" s="326"/>
      <c r="JRS185" s="152"/>
      <c r="JRT185" s="152"/>
      <c r="JRU185" s="152"/>
      <c r="JRV185" s="152"/>
      <c r="JRW185" s="650"/>
      <c r="JRX185" s="651"/>
      <c r="JRY185" s="326"/>
      <c r="JRZ185" s="152"/>
      <c r="JSA185" s="152"/>
      <c r="JSB185" s="152"/>
      <c r="JSC185" s="152"/>
      <c r="JSD185" s="650"/>
      <c r="JSE185" s="651"/>
      <c r="JSF185" s="326"/>
      <c r="JSG185" s="152"/>
      <c r="JSH185" s="152"/>
      <c r="JSI185" s="152"/>
      <c r="JSJ185" s="152"/>
      <c r="JSK185" s="650"/>
      <c r="JSL185" s="651"/>
      <c r="JSM185" s="326"/>
      <c r="JSN185" s="152"/>
      <c r="JSO185" s="152"/>
      <c r="JSP185" s="152"/>
      <c r="JSQ185" s="152"/>
      <c r="JSR185" s="650"/>
      <c r="JSS185" s="651"/>
      <c r="JST185" s="326"/>
      <c r="JSU185" s="152"/>
      <c r="JSV185" s="152"/>
      <c r="JSW185" s="152"/>
      <c r="JSX185" s="152"/>
      <c r="JSY185" s="650"/>
      <c r="JSZ185" s="651"/>
      <c r="JTA185" s="326"/>
      <c r="JTB185" s="152"/>
      <c r="JTC185" s="152"/>
      <c r="JTD185" s="152"/>
      <c r="JTE185" s="152"/>
      <c r="JTF185" s="650"/>
      <c r="JTG185" s="651"/>
      <c r="JTH185" s="326"/>
      <c r="JTI185" s="152"/>
      <c r="JTJ185" s="152"/>
      <c r="JTK185" s="152"/>
      <c r="JTL185" s="152"/>
      <c r="JTM185" s="650"/>
      <c r="JTN185" s="651"/>
      <c r="JTO185" s="326"/>
      <c r="JTP185" s="152"/>
      <c r="JTQ185" s="152"/>
      <c r="JTR185" s="152"/>
      <c r="JTS185" s="152"/>
      <c r="JTT185" s="650"/>
      <c r="JTU185" s="651"/>
      <c r="JTV185" s="326"/>
      <c r="JTW185" s="152"/>
      <c r="JTX185" s="152"/>
      <c r="JTY185" s="152"/>
      <c r="JTZ185" s="152"/>
      <c r="JUA185" s="650"/>
      <c r="JUB185" s="651"/>
      <c r="JUC185" s="326"/>
      <c r="JUD185" s="152"/>
      <c r="JUE185" s="152"/>
      <c r="JUF185" s="152"/>
      <c r="JUG185" s="152"/>
      <c r="JUH185" s="650"/>
      <c r="JUI185" s="651"/>
      <c r="JUJ185" s="326"/>
      <c r="JUK185" s="152"/>
      <c r="JUL185" s="152"/>
      <c r="JUM185" s="152"/>
      <c r="JUN185" s="152"/>
      <c r="JUO185" s="650"/>
      <c r="JUP185" s="651"/>
      <c r="JUQ185" s="326"/>
      <c r="JUR185" s="152"/>
      <c r="JUS185" s="152"/>
      <c r="JUT185" s="152"/>
      <c r="JUU185" s="152"/>
      <c r="JUV185" s="650"/>
      <c r="JUW185" s="651"/>
      <c r="JUX185" s="326"/>
      <c r="JUY185" s="152"/>
      <c r="JUZ185" s="152"/>
      <c r="JVA185" s="152"/>
      <c r="JVB185" s="152"/>
      <c r="JVC185" s="650"/>
      <c r="JVD185" s="651"/>
      <c r="JVE185" s="326"/>
      <c r="JVF185" s="152"/>
      <c r="JVG185" s="152"/>
      <c r="JVH185" s="152"/>
      <c r="JVI185" s="152"/>
      <c r="JVJ185" s="650"/>
      <c r="JVK185" s="651"/>
      <c r="JVL185" s="326"/>
      <c r="JVM185" s="152"/>
      <c r="JVN185" s="152"/>
      <c r="JVO185" s="152"/>
      <c r="JVP185" s="152"/>
      <c r="JVQ185" s="650"/>
      <c r="JVR185" s="651"/>
      <c r="JVS185" s="326"/>
      <c r="JVT185" s="152"/>
      <c r="JVU185" s="152"/>
      <c r="JVV185" s="152"/>
      <c r="JVW185" s="152"/>
      <c r="JVX185" s="650"/>
      <c r="JVY185" s="651"/>
      <c r="JVZ185" s="326"/>
      <c r="JWA185" s="152"/>
      <c r="JWB185" s="152"/>
      <c r="JWC185" s="152"/>
      <c r="JWD185" s="152"/>
      <c r="JWE185" s="650"/>
      <c r="JWF185" s="651"/>
      <c r="JWG185" s="326"/>
      <c r="JWH185" s="152"/>
      <c r="JWI185" s="152"/>
      <c r="JWJ185" s="152"/>
      <c r="JWK185" s="152"/>
      <c r="JWL185" s="650"/>
      <c r="JWM185" s="651"/>
      <c r="JWN185" s="326"/>
      <c r="JWO185" s="152"/>
      <c r="JWP185" s="152"/>
      <c r="JWQ185" s="152"/>
      <c r="JWR185" s="152"/>
      <c r="JWS185" s="650"/>
      <c r="JWT185" s="651"/>
      <c r="JWU185" s="326"/>
      <c r="JWV185" s="152"/>
      <c r="JWW185" s="152"/>
      <c r="JWX185" s="152"/>
      <c r="JWY185" s="152"/>
      <c r="JWZ185" s="650"/>
      <c r="JXA185" s="651"/>
      <c r="JXB185" s="326"/>
      <c r="JXC185" s="152"/>
      <c r="JXD185" s="152"/>
      <c r="JXE185" s="152"/>
      <c r="JXF185" s="152"/>
      <c r="JXG185" s="650"/>
      <c r="JXH185" s="651"/>
      <c r="JXI185" s="326"/>
      <c r="JXJ185" s="152"/>
      <c r="JXK185" s="152"/>
      <c r="JXL185" s="152"/>
      <c r="JXM185" s="152"/>
      <c r="JXN185" s="650"/>
      <c r="JXO185" s="651"/>
      <c r="JXP185" s="326"/>
      <c r="JXQ185" s="152"/>
      <c r="JXR185" s="152"/>
      <c r="JXS185" s="152"/>
      <c r="JXT185" s="152"/>
      <c r="JXU185" s="650"/>
      <c r="JXV185" s="651"/>
      <c r="JXW185" s="326"/>
      <c r="JXX185" s="152"/>
      <c r="JXY185" s="152"/>
      <c r="JXZ185" s="152"/>
      <c r="JYA185" s="152"/>
      <c r="JYB185" s="650"/>
      <c r="JYC185" s="651"/>
      <c r="JYD185" s="326"/>
      <c r="JYE185" s="152"/>
      <c r="JYF185" s="152"/>
      <c r="JYG185" s="152"/>
      <c r="JYH185" s="152"/>
      <c r="JYI185" s="650"/>
      <c r="JYJ185" s="651"/>
      <c r="JYK185" s="326"/>
      <c r="JYL185" s="152"/>
      <c r="JYM185" s="152"/>
      <c r="JYN185" s="152"/>
      <c r="JYO185" s="152"/>
      <c r="JYP185" s="650"/>
      <c r="JYQ185" s="651"/>
      <c r="JYR185" s="326"/>
      <c r="JYS185" s="152"/>
      <c r="JYT185" s="152"/>
      <c r="JYU185" s="152"/>
      <c r="JYV185" s="152"/>
      <c r="JYW185" s="650"/>
      <c r="JYX185" s="651"/>
      <c r="JYY185" s="326"/>
      <c r="JYZ185" s="152"/>
      <c r="JZA185" s="152"/>
      <c r="JZB185" s="152"/>
      <c r="JZC185" s="152"/>
      <c r="JZD185" s="650"/>
      <c r="JZE185" s="651"/>
      <c r="JZF185" s="326"/>
      <c r="JZG185" s="152"/>
      <c r="JZH185" s="152"/>
      <c r="JZI185" s="152"/>
      <c r="JZJ185" s="152"/>
      <c r="JZK185" s="650"/>
      <c r="JZL185" s="651"/>
      <c r="JZM185" s="326"/>
      <c r="JZN185" s="152"/>
      <c r="JZO185" s="152"/>
      <c r="JZP185" s="152"/>
      <c r="JZQ185" s="152"/>
      <c r="JZR185" s="650"/>
      <c r="JZS185" s="651"/>
      <c r="JZT185" s="326"/>
      <c r="JZU185" s="152"/>
      <c r="JZV185" s="152"/>
      <c r="JZW185" s="152"/>
      <c r="JZX185" s="152"/>
      <c r="JZY185" s="650"/>
      <c r="JZZ185" s="651"/>
      <c r="KAA185" s="326"/>
      <c r="KAB185" s="152"/>
      <c r="KAC185" s="152"/>
      <c r="KAD185" s="152"/>
      <c r="KAE185" s="152"/>
      <c r="KAF185" s="650"/>
      <c r="KAG185" s="651"/>
      <c r="KAH185" s="326"/>
      <c r="KAI185" s="152"/>
      <c r="KAJ185" s="152"/>
      <c r="KAK185" s="152"/>
      <c r="KAL185" s="152"/>
      <c r="KAM185" s="650"/>
      <c r="KAN185" s="651"/>
      <c r="KAO185" s="326"/>
      <c r="KAP185" s="152"/>
      <c r="KAQ185" s="152"/>
      <c r="KAR185" s="152"/>
      <c r="KAS185" s="152"/>
      <c r="KAT185" s="650"/>
      <c r="KAU185" s="651"/>
      <c r="KAV185" s="326"/>
      <c r="KAW185" s="152"/>
      <c r="KAX185" s="152"/>
      <c r="KAY185" s="152"/>
      <c r="KAZ185" s="152"/>
      <c r="KBA185" s="650"/>
      <c r="KBB185" s="651"/>
      <c r="KBC185" s="326"/>
      <c r="KBD185" s="152"/>
      <c r="KBE185" s="152"/>
      <c r="KBF185" s="152"/>
      <c r="KBG185" s="152"/>
      <c r="KBH185" s="650"/>
      <c r="KBI185" s="651"/>
      <c r="KBJ185" s="326"/>
      <c r="KBK185" s="152"/>
      <c r="KBL185" s="152"/>
      <c r="KBM185" s="152"/>
      <c r="KBN185" s="152"/>
      <c r="KBO185" s="650"/>
      <c r="KBP185" s="651"/>
      <c r="KBQ185" s="326"/>
      <c r="KBR185" s="152"/>
      <c r="KBS185" s="152"/>
      <c r="KBT185" s="152"/>
      <c r="KBU185" s="152"/>
      <c r="KBV185" s="650"/>
      <c r="KBW185" s="651"/>
      <c r="KBX185" s="326"/>
      <c r="KBY185" s="152"/>
      <c r="KBZ185" s="152"/>
      <c r="KCA185" s="152"/>
      <c r="KCB185" s="152"/>
      <c r="KCC185" s="650"/>
      <c r="KCD185" s="651"/>
      <c r="KCE185" s="326"/>
      <c r="KCF185" s="152"/>
      <c r="KCG185" s="152"/>
      <c r="KCH185" s="152"/>
      <c r="KCI185" s="152"/>
      <c r="KCJ185" s="650"/>
      <c r="KCK185" s="651"/>
      <c r="KCL185" s="326"/>
      <c r="KCM185" s="152"/>
      <c r="KCN185" s="152"/>
      <c r="KCO185" s="152"/>
      <c r="KCP185" s="152"/>
      <c r="KCQ185" s="650"/>
      <c r="KCR185" s="651"/>
      <c r="KCS185" s="326"/>
      <c r="KCT185" s="152"/>
      <c r="KCU185" s="152"/>
      <c r="KCV185" s="152"/>
      <c r="KCW185" s="152"/>
      <c r="KCX185" s="650"/>
      <c r="KCY185" s="651"/>
      <c r="KCZ185" s="326"/>
      <c r="KDA185" s="152"/>
      <c r="KDB185" s="152"/>
      <c r="KDC185" s="152"/>
      <c r="KDD185" s="152"/>
      <c r="KDE185" s="650"/>
      <c r="KDF185" s="651"/>
      <c r="KDG185" s="326"/>
      <c r="KDH185" s="152"/>
      <c r="KDI185" s="152"/>
      <c r="KDJ185" s="152"/>
      <c r="KDK185" s="152"/>
      <c r="KDL185" s="650"/>
      <c r="KDM185" s="651"/>
      <c r="KDN185" s="326"/>
      <c r="KDO185" s="152"/>
      <c r="KDP185" s="152"/>
      <c r="KDQ185" s="152"/>
      <c r="KDR185" s="152"/>
      <c r="KDS185" s="650"/>
      <c r="KDT185" s="651"/>
      <c r="KDU185" s="326"/>
      <c r="KDV185" s="152"/>
      <c r="KDW185" s="152"/>
      <c r="KDX185" s="152"/>
      <c r="KDY185" s="152"/>
      <c r="KDZ185" s="650"/>
      <c r="KEA185" s="651"/>
      <c r="KEB185" s="326"/>
      <c r="KEC185" s="152"/>
      <c r="KED185" s="152"/>
      <c r="KEE185" s="152"/>
      <c r="KEF185" s="152"/>
      <c r="KEG185" s="650"/>
      <c r="KEH185" s="651"/>
      <c r="KEI185" s="326"/>
      <c r="KEJ185" s="152"/>
      <c r="KEK185" s="152"/>
      <c r="KEL185" s="152"/>
      <c r="KEM185" s="152"/>
      <c r="KEN185" s="650"/>
      <c r="KEO185" s="651"/>
      <c r="KEP185" s="326"/>
      <c r="KEQ185" s="152"/>
      <c r="KER185" s="152"/>
      <c r="KES185" s="152"/>
      <c r="KET185" s="152"/>
      <c r="KEU185" s="650"/>
      <c r="KEV185" s="651"/>
      <c r="KEW185" s="326"/>
      <c r="KEX185" s="152"/>
      <c r="KEY185" s="152"/>
      <c r="KEZ185" s="152"/>
      <c r="KFA185" s="152"/>
      <c r="KFB185" s="650"/>
      <c r="KFC185" s="651"/>
      <c r="KFD185" s="326"/>
      <c r="KFE185" s="152"/>
      <c r="KFF185" s="152"/>
      <c r="KFG185" s="152"/>
      <c r="KFH185" s="152"/>
      <c r="KFI185" s="650"/>
      <c r="KFJ185" s="651"/>
      <c r="KFK185" s="326"/>
      <c r="KFL185" s="152"/>
      <c r="KFM185" s="152"/>
      <c r="KFN185" s="152"/>
      <c r="KFO185" s="152"/>
      <c r="KFP185" s="650"/>
      <c r="KFQ185" s="651"/>
      <c r="KFR185" s="326"/>
      <c r="KFS185" s="152"/>
      <c r="KFT185" s="152"/>
      <c r="KFU185" s="152"/>
      <c r="KFV185" s="152"/>
      <c r="KFW185" s="650"/>
      <c r="KFX185" s="651"/>
      <c r="KFY185" s="326"/>
      <c r="KFZ185" s="152"/>
      <c r="KGA185" s="152"/>
      <c r="KGB185" s="152"/>
      <c r="KGC185" s="152"/>
      <c r="KGD185" s="650"/>
      <c r="KGE185" s="651"/>
      <c r="KGF185" s="326"/>
      <c r="KGG185" s="152"/>
      <c r="KGH185" s="152"/>
      <c r="KGI185" s="152"/>
      <c r="KGJ185" s="152"/>
      <c r="KGK185" s="650"/>
      <c r="KGL185" s="651"/>
      <c r="KGM185" s="326"/>
      <c r="KGN185" s="152"/>
      <c r="KGO185" s="152"/>
      <c r="KGP185" s="152"/>
      <c r="KGQ185" s="152"/>
      <c r="KGR185" s="650"/>
      <c r="KGS185" s="651"/>
      <c r="KGT185" s="326"/>
      <c r="KGU185" s="152"/>
      <c r="KGV185" s="152"/>
      <c r="KGW185" s="152"/>
      <c r="KGX185" s="152"/>
      <c r="KGY185" s="650"/>
      <c r="KGZ185" s="651"/>
      <c r="KHA185" s="326"/>
      <c r="KHB185" s="152"/>
      <c r="KHC185" s="152"/>
      <c r="KHD185" s="152"/>
      <c r="KHE185" s="152"/>
      <c r="KHF185" s="650"/>
      <c r="KHG185" s="651"/>
      <c r="KHH185" s="326"/>
      <c r="KHI185" s="152"/>
      <c r="KHJ185" s="152"/>
      <c r="KHK185" s="152"/>
      <c r="KHL185" s="152"/>
      <c r="KHM185" s="650"/>
      <c r="KHN185" s="651"/>
      <c r="KHO185" s="326"/>
      <c r="KHP185" s="152"/>
      <c r="KHQ185" s="152"/>
      <c r="KHR185" s="152"/>
      <c r="KHS185" s="152"/>
      <c r="KHT185" s="650"/>
      <c r="KHU185" s="651"/>
      <c r="KHV185" s="326"/>
      <c r="KHW185" s="152"/>
      <c r="KHX185" s="152"/>
      <c r="KHY185" s="152"/>
      <c r="KHZ185" s="152"/>
      <c r="KIA185" s="650"/>
      <c r="KIB185" s="651"/>
      <c r="KIC185" s="326"/>
      <c r="KID185" s="152"/>
      <c r="KIE185" s="152"/>
      <c r="KIF185" s="152"/>
      <c r="KIG185" s="152"/>
      <c r="KIH185" s="650"/>
      <c r="KII185" s="651"/>
      <c r="KIJ185" s="326"/>
      <c r="KIK185" s="152"/>
      <c r="KIL185" s="152"/>
      <c r="KIM185" s="152"/>
      <c r="KIN185" s="152"/>
      <c r="KIO185" s="650"/>
      <c r="KIP185" s="651"/>
      <c r="KIQ185" s="326"/>
      <c r="KIR185" s="152"/>
      <c r="KIS185" s="152"/>
      <c r="KIT185" s="152"/>
      <c r="KIU185" s="152"/>
      <c r="KIV185" s="650"/>
      <c r="KIW185" s="651"/>
      <c r="KIX185" s="326"/>
      <c r="KIY185" s="152"/>
      <c r="KIZ185" s="152"/>
      <c r="KJA185" s="152"/>
      <c r="KJB185" s="152"/>
      <c r="KJC185" s="650"/>
      <c r="KJD185" s="651"/>
      <c r="KJE185" s="326"/>
      <c r="KJF185" s="152"/>
      <c r="KJG185" s="152"/>
      <c r="KJH185" s="152"/>
      <c r="KJI185" s="152"/>
      <c r="KJJ185" s="650"/>
      <c r="KJK185" s="651"/>
      <c r="KJL185" s="326"/>
      <c r="KJM185" s="152"/>
      <c r="KJN185" s="152"/>
      <c r="KJO185" s="152"/>
      <c r="KJP185" s="152"/>
      <c r="KJQ185" s="650"/>
      <c r="KJR185" s="651"/>
      <c r="KJS185" s="326"/>
      <c r="KJT185" s="152"/>
      <c r="KJU185" s="152"/>
      <c r="KJV185" s="152"/>
      <c r="KJW185" s="152"/>
      <c r="KJX185" s="650"/>
      <c r="KJY185" s="651"/>
      <c r="KJZ185" s="326"/>
      <c r="KKA185" s="152"/>
      <c r="KKB185" s="152"/>
      <c r="KKC185" s="152"/>
      <c r="KKD185" s="152"/>
      <c r="KKE185" s="650"/>
      <c r="KKF185" s="651"/>
      <c r="KKG185" s="326"/>
      <c r="KKH185" s="152"/>
      <c r="KKI185" s="152"/>
      <c r="KKJ185" s="152"/>
      <c r="KKK185" s="152"/>
      <c r="KKL185" s="650"/>
      <c r="KKM185" s="651"/>
      <c r="KKN185" s="326"/>
      <c r="KKO185" s="152"/>
      <c r="KKP185" s="152"/>
      <c r="KKQ185" s="152"/>
      <c r="KKR185" s="152"/>
      <c r="KKS185" s="650"/>
      <c r="KKT185" s="651"/>
      <c r="KKU185" s="326"/>
      <c r="KKV185" s="152"/>
      <c r="KKW185" s="152"/>
      <c r="KKX185" s="152"/>
      <c r="KKY185" s="152"/>
      <c r="KKZ185" s="650"/>
      <c r="KLA185" s="651"/>
      <c r="KLB185" s="326"/>
      <c r="KLC185" s="152"/>
      <c r="KLD185" s="152"/>
      <c r="KLE185" s="152"/>
      <c r="KLF185" s="152"/>
      <c r="KLG185" s="650"/>
      <c r="KLH185" s="651"/>
      <c r="KLI185" s="326"/>
      <c r="KLJ185" s="152"/>
      <c r="KLK185" s="152"/>
      <c r="KLL185" s="152"/>
      <c r="KLM185" s="152"/>
      <c r="KLN185" s="650"/>
      <c r="KLO185" s="651"/>
      <c r="KLP185" s="326"/>
      <c r="KLQ185" s="152"/>
      <c r="KLR185" s="152"/>
      <c r="KLS185" s="152"/>
      <c r="KLT185" s="152"/>
      <c r="KLU185" s="650"/>
      <c r="KLV185" s="651"/>
      <c r="KLW185" s="326"/>
      <c r="KLX185" s="152"/>
      <c r="KLY185" s="152"/>
      <c r="KLZ185" s="152"/>
      <c r="KMA185" s="152"/>
      <c r="KMB185" s="650"/>
      <c r="KMC185" s="651"/>
      <c r="KMD185" s="326"/>
      <c r="KME185" s="152"/>
      <c r="KMF185" s="152"/>
      <c r="KMG185" s="152"/>
      <c r="KMH185" s="152"/>
      <c r="KMI185" s="650"/>
      <c r="KMJ185" s="651"/>
      <c r="KMK185" s="326"/>
      <c r="KML185" s="152"/>
      <c r="KMM185" s="152"/>
      <c r="KMN185" s="152"/>
      <c r="KMO185" s="152"/>
      <c r="KMP185" s="650"/>
      <c r="KMQ185" s="651"/>
      <c r="KMR185" s="326"/>
      <c r="KMS185" s="152"/>
      <c r="KMT185" s="152"/>
      <c r="KMU185" s="152"/>
      <c r="KMV185" s="152"/>
      <c r="KMW185" s="650"/>
      <c r="KMX185" s="651"/>
      <c r="KMY185" s="326"/>
      <c r="KMZ185" s="152"/>
      <c r="KNA185" s="152"/>
      <c r="KNB185" s="152"/>
      <c r="KNC185" s="152"/>
      <c r="KND185" s="650"/>
      <c r="KNE185" s="651"/>
      <c r="KNF185" s="326"/>
      <c r="KNG185" s="152"/>
      <c r="KNH185" s="152"/>
      <c r="KNI185" s="152"/>
      <c r="KNJ185" s="152"/>
      <c r="KNK185" s="650"/>
      <c r="KNL185" s="651"/>
      <c r="KNM185" s="326"/>
      <c r="KNN185" s="152"/>
      <c r="KNO185" s="152"/>
      <c r="KNP185" s="152"/>
      <c r="KNQ185" s="152"/>
      <c r="KNR185" s="650"/>
      <c r="KNS185" s="651"/>
      <c r="KNT185" s="326"/>
      <c r="KNU185" s="152"/>
      <c r="KNV185" s="152"/>
      <c r="KNW185" s="152"/>
      <c r="KNX185" s="152"/>
      <c r="KNY185" s="650"/>
      <c r="KNZ185" s="651"/>
      <c r="KOA185" s="326"/>
      <c r="KOB185" s="152"/>
      <c r="KOC185" s="152"/>
      <c r="KOD185" s="152"/>
      <c r="KOE185" s="152"/>
      <c r="KOF185" s="650"/>
      <c r="KOG185" s="651"/>
      <c r="KOH185" s="326"/>
      <c r="KOI185" s="152"/>
      <c r="KOJ185" s="152"/>
      <c r="KOK185" s="152"/>
      <c r="KOL185" s="152"/>
      <c r="KOM185" s="650"/>
      <c r="KON185" s="651"/>
      <c r="KOO185" s="326"/>
      <c r="KOP185" s="152"/>
      <c r="KOQ185" s="152"/>
      <c r="KOR185" s="152"/>
      <c r="KOS185" s="152"/>
      <c r="KOT185" s="650"/>
      <c r="KOU185" s="651"/>
      <c r="KOV185" s="326"/>
      <c r="KOW185" s="152"/>
      <c r="KOX185" s="152"/>
      <c r="KOY185" s="152"/>
      <c r="KOZ185" s="152"/>
      <c r="KPA185" s="650"/>
      <c r="KPB185" s="651"/>
      <c r="KPC185" s="326"/>
      <c r="KPD185" s="152"/>
      <c r="KPE185" s="152"/>
      <c r="KPF185" s="152"/>
      <c r="KPG185" s="152"/>
      <c r="KPH185" s="650"/>
      <c r="KPI185" s="651"/>
      <c r="KPJ185" s="326"/>
      <c r="KPK185" s="152"/>
      <c r="KPL185" s="152"/>
      <c r="KPM185" s="152"/>
      <c r="KPN185" s="152"/>
      <c r="KPO185" s="650"/>
      <c r="KPP185" s="651"/>
      <c r="KPQ185" s="326"/>
      <c r="KPR185" s="152"/>
      <c r="KPS185" s="152"/>
      <c r="KPT185" s="152"/>
      <c r="KPU185" s="152"/>
      <c r="KPV185" s="650"/>
      <c r="KPW185" s="651"/>
      <c r="KPX185" s="326"/>
      <c r="KPY185" s="152"/>
      <c r="KPZ185" s="152"/>
      <c r="KQA185" s="152"/>
      <c r="KQB185" s="152"/>
      <c r="KQC185" s="650"/>
      <c r="KQD185" s="651"/>
      <c r="KQE185" s="326"/>
      <c r="KQF185" s="152"/>
      <c r="KQG185" s="152"/>
      <c r="KQH185" s="152"/>
      <c r="KQI185" s="152"/>
      <c r="KQJ185" s="650"/>
      <c r="KQK185" s="651"/>
      <c r="KQL185" s="326"/>
      <c r="KQM185" s="152"/>
      <c r="KQN185" s="152"/>
      <c r="KQO185" s="152"/>
      <c r="KQP185" s="152"/>
      <c r="KQQ185" s="650"/>
      <c r="KQR185" s="651"/>
      <c r="KQS185" s="326"/>
      <c r="KQT185" s="152"/>
      <c r="KQU185" s="152"/>
      <c r="KQV185" s="152"/>
      <c r="KQW185" s="152"/>
      <c r="KQX185" s="650"/>
      <c r="KQY185" s="651"/>
      <c r="KQZ185" s="326"/>
      <c r="KRA185" s="152"/>
      <c r="KRB185" s="152"/>
      <c r="KRC185" s="152"/>
      <c r="KRD185" s="152"/>
      <c r="KRE185" s="650"/>
      <c r="KRF185" s="651"/>
      <c r="KRG185" s="326"/>
      <c r="KRH185" s="152"/>
      <c r="KRI185" s="152"/>
      <c r="KRJ185" s="152"/>
      <c r="KRK185" s="152"/>
      <c r="KRL185" s="650"/>
      <c r="KRM185" s="651"/>
      <c r="KRN185" s="326"/>
      <c r="KRO185" s="152"/>
      <c r="KRP185" s="152"/>
      <c r="KRQ185" s="152"/>
      <c r="KRR185" s="152"/>
      <c r="KRS185" s="650"/>
      <c r="KRT185" s="651"/>
      <c r="KRU185" s="326"/>
      <c r="KRV185" s="152"/>
      <c r="KRW185" s="152"/>
      <c r="KRX185" s="152"/>
      <c r="KRY185" s="152"/>
      <c r="KRZ185" s="650"/>
      <c r="KSA185" s="651"/>
      <c r="KSB185" s="326"/>
      <c r="KSC185" s="152"/>
      <c r="KSD185" s="152"/>
      <c r="KSE185" s="152"/>
      <c r="KSF185" s="152"/>
      <c r="KSG185" s="650"/>
      <c r="KSH185" s="651"/>
      <c r="KSI185" s="326"/>
      <c r="KSJ185" s="152"/>
      <c r="KSK185" s="152"/>
      <c r="KSL185" s="152"/>
      <c r="KSM185" s="152"/>
      <c r="KSN185" s="650"/>
      <c r="KSO185" s="651"/>
      <c r="KSP185" s="326"/>
      <c r="KSQ185" s="152"/>
      <c r="KSR185" s="152"/>
      <c r="KSS185" s="152"/>
      <c r="KST185" s="152"/>
      <c r="KSU185" s="650"/>
      <c r="KSV185" s="651"/>
      <c r="KSW185" s="326"/>
      <c r="KSX185" s="152"/>
      <c r="KSY185" s="152"/>
      <c r="KSZ185" s="152"/>
      <c r="KTA185" s="152"/>
      <c r="KTB185" s="650"/>
      <c r="KTC185" s="651"/>
      <c r="KTD185" s="326"/>
      <c r="KTE185" s="152"/>
      <c r="KTF185" s="152"/>
      <c r="KTG185" s="152"/>
      <c r="KTH185" s="152"/>
      <c r="KTI185" s="650"/>
      <c r="KTJ185" s="651"/>
      <c r="KTK185" s="326"/>
      <c r="KTL185" s="152"/>
      <c r="KTM185" s="152"/>
      <c r="KTN185" s="152"/>
      <c r="KTO185" s="152"/>
      <c r="KTP185" s="650"/>
      <c r="KTQ185" s="651"/>
      <c r="KTR185" s="326"/>
      <c r="KTS185" s="152"/>
      <c r="KTT185" s="152"/>
      <c r="KTU185" s="152"/>
      <c r="KTV185" s="152"/>
      <c r="KTW185" s="650"/>
      <c r="KTX185" s="651"/>
      <c r="KTY185" s="326"/>
      <c r="KTZ185" s="152"/>
      <c r="KUA185" s="152"/>
      <c r="KUB185" s="152"/>
      <c r="KUC185" s="152"/>
      <c r="KUD185" s="650"/>
      <c r="KUE185" s="651"/>
      <c r="KUF185" s="326"/>
      <c r="KUG185" s="152"/>
      <c r="KUH185" s="152"/>
      <c r="KUI185" s="152"/>
      <c r="KUJ185" s="152"/>
      <c r="KUK185" s="650"/>
      <c r="KUL185" s="651"/>
      <c r="KUM185" s="326"/>
      <c r="KUN185" s="152"/>
      <c r="KUO185" s="152"/>
      <c r="KUP185" s="152"/>
      <c r="KUQ185" s="152"/>
      <c r="KUR185" s="650"/>
      <c r="KUS185" s="651"/>
      <c r="KUT185" s="326"/>
      <c r="KUU185" s="152"/>
      <c r="KUV185" s="152"/>
      <c r="KUW185" s="152"/>
      <c r="KUX185" s="152"/>
      <c r="KUY185" s="650"/>
      <c r="KUZ185" s="651"/>
      <c r="KVA185" s="326"/>
      <c r="KVB185" s="152"/>
      <c r="KVC185" s="152"/>
      <c r="KVD185" s="152"/>
      <c r="KVE185" s="152"/>
      <c r="KVF185" s="650"/>
      <c r="KVG185" s="651"/>
      <c r="KVH185" s="326"/>
      <c r="KVI185" s="152"/>
      <c r="KVJ185" s="152"/>
      <c r="KVK185" s="152"/>
      <c r="KVL185" s="152"/>
      <c r="KVM185" s="650"/>
      <c r="KVN185" s="651"/>
      <c r="KVO185" s="326"/>
      <c r="KVP185" s="152"/>
      <c r="KVQ185" s="152"/>
      <c r="KVR185" s="152"/>
      <c r="KVS185" s="152"/>
      <c r="KVT185" s="650"/>
      <c r="KVU185" s="651"/>
      <c r="KVV185" s="326"/>
      <c r="KVW185" s="152"/>
      <c r="KVX185" s="152"/>
      <c r="KVY185" s="152"/>
      <c r="KVZ185" s="152"/>
      <c r="KWA185" s="650"/>
      <c r="KWB185" s="651"/>
      <c r="KWC185" s="326"/>
      <c r="KWD185" s="152"/>
      <c r="KWE185" s="152"/>
      <c r="KWF185" s="152"/>
      <c r="KWG185" s="152"/>
      <c r="KWH185" s="650"/>
      <c r="KWI185" s="651"/>
      <c r="KWJ185" s="326"/>
      <c r="KWK185" s="152"/>
      <c r="KWL185" s="152"/>
      <c r="KWM185" s="152"/>
      <c r="KWN185" s="152"/>
      <c r="KWO185" s="650"/>
      <c r="KWP185" s="651"/>
      <c r="KWQ185" s="326"/>
      <c r="KWR185" s="152"/>
      <c r="KWS185" s="152"/>
      <c r="KWT185" s="152"/>
      <c r="KWU185" s="152"/>
      <c r="KWV185" s="650"/>
      <c r="KWW185" s="651"/>
      <c r="KWX185" s="326"/>
      <c r="KWY185" s="152"/>
      <c r="KWZ185" s="152"/>
      <c r="KXA185" s="152"/>
      <c r="KXB185" s="152"/>
      <c r="KXC185" s="650"/>
      <c r="KXD185" s="651"/>
      <c r="KXE185" s="326"/>
      <c r="KXF185" s="152"/>
      <c r="KXG185" s="152"/>
      <c r="KXH185" s="152"/>
      <c r="KXI185" s="152"/>
      <c r="KXJ185" s="650"/>
      <c r="KXK185" s="651"/>
      <c r="KXL185" s="326"/>
      <c r="KXM185" s="152"/>
      <c r="KXN185" s="152"/>
      <c r="KXO185" s="152"/>
      <c r="KXP185" s="152"/>
      <c r="KXQ185" s="650"/>
      <c r="KXR185" s="651"/>
      <c r="KXS185" s="326"/>
      <c r="KXT185" s="152"/>
      <c r="KXU185" s="152"/>
      <c r="KXV185" s="152"/>
      <c r="KXW185" s="152"/>
      <c r="KXX185" s="650"/>
      <c r="KXY185" s="651"/>
      <c r="KXZ185" s="326"/>
      <c r="KYA185" s="152"/>
      <c r="KYB185" s="152"/>
      <c r="KYC185" s="152"/>
      <c r="KYD185" s="152"/>
      <c r="KYE185" s="650"/>
      <c r="KYF185" s="651"/>
      <c r="KYG185" s="326"/>
      <c r="KYH185" s="152"/>
      <c r="KYI185" s="152"/>
      <c r="KYJ185" s="152"/>
      <c r="KYK185" s="152"/>
      <c r="KYL185" s="650"/>
      <c r="KYM185" s="651"/>
      <c r="KYN185" s="326"/>
      <c r="KYO185" s="152"/>
      <c r="KYP185" s="152"/>
      <c r="KYQ185" s="152"/>
      <c r="KYR185" s="152"/>
      <c r="KYS185" s="650"/>
      <c r="KYT185" s="651"/>
      <c r="KYU185" s="326"/>
      <c r="KYV185" s="152"/>
      <c r="KYW185" s="152"/>
      <c r="KYX185" s="152"/>
      <c r="KYY185" s="152"/>
      <c r="KYZ185" s="650"/>
      <c r="KZA185" s="651"/>
      <c r="KZB185" s="326"/>
      <c r="KZC185" s="152"/>
      <c r="KZD185" s="152"/>
      <c r="KZE185" s="152"/>
      <c r="KZF185" s="152"/>
      <c r="KZG185" s="650"/>
      <c r="KZH185" s="651"/>
      <c r="KZI185" s="326"/>
      <c r="KZJ185" s="152"/>
      <c r="KZK185" s="152"/>
      <c r="KZL185" s="152"/>
      <c r="KZM185" s="152"/>
      <c r="KZN185" s="650"/>
      <c r="KZO185" s="651"/>
      <c r="KZP185" s="326"/>
      <c r="KZQ185" s="152"/>
      <c r="KZR185" s="152"/>
      <c r="KZS185" s="152"/>
      <c r="KZT185" s="152"/>
      <c r="KZU185" s="650"/>
      <c r="KZV185" s="651"/>
      <c r="KZW185" s="326"/>
      <c r="KZX185" s="152"/>
      <c r="KZY185" s="152"/>
      <c r="KZZ185" s="152"/>
      <c r="LAA185" s="152"/>
      <c r="LAB185" s="650"/>
      <c r="LAC185" s="651"/>
      <c r="LAD185" s="326"/>
      <c r="LAE185" s="152"/>
      <c r="LAF185" s="152"/>
      <c r="LAG185" s="152"/>
      <c r="LAH185" s="152"/>
      <c r="LAI185" s="650"/>
      <c r="LAJ185" s="651"/>
      <c r="LAK185" s="326"/>
      <c r="LAL185" s="152"/>
      <c r="LAM185" s="152"/>
      <c r="LAN185" s="152"/>
      <c r="LAO185" s="152"/>
      <c r="LAP185" s="650"/>
      <c r="LAQ185" s="651"/>
      <c r="LAR185" s="326"/>
      <c r="LAS185" s="152"/>
      <c r="LAT185" s="152"/>
      <c r="LAU185" s="152"/>
      <c r="LAV185" s="152"/>
      <c r="LAW185" s="650"/>
      <c r="LAX185" s="651"/>
      <c r="LAY185" s="326"/>
      <c r="LAZ185" s="152"/>
      <c r="LBA185" s="152"/>
      <c r="LBB185" s="152"/>
      <c r="LBC185" s="152"/>
      <c r="LBD185" s="650"/>
      <c r="LBE185" s="651"/>
      <c r="LBF185" s="326"/>
      <c r="LBG185" s="152"/>
      <c r="LBH185" s="152"/>
      <c r="LBI185" s="152"/>
      <c r="LBJ185" s="152"/>
      <c r="LBK185" s="650"/>
      <c r="LBL185" s="651"/>
      <c r="LBM185" s="326"/>
      <c r="LBN185" s="152"/>
      <c r="LBO185" s="152"/>
      <c r="LBP185" s="152"/>
      <c r="LBQ185" s="152"/>
      <c r="LBR185" s="650"/>
      <c r="LBS185" s="651"/>
      <c r="LBT185" s="326"/>
      <c r="LBU185" s="152"/>
      <c r="LBV185" s="152"/>
      <c r="LBW185" s="152"/>
      <c r="LBX185" s="152"/>
      <c r="LBY185" s="650"/>
      <c r="LBZ185" s="651"/>
      <c r="LCA185" s="326"/>
      <c r="LCB185" s="152"/>
      <c r="LCC185" s="152"/>
      <c r="LCD185" s="152"/>
      <c r="LCE185" s="152"/>
      <c r="LCF185" s="650"/>
      <c r="LCG185" s="651"/>
      <c r="LCH185" s="326"/>
      <c r="LCI185" s="152"/>
      <c r="LCJ185" s="152"/>
      <c r="LCK185" s="152"/>
      <c r="LCL185" s="152"/>
      <c r="LCM185" s="650"/>
      <c r="LCN185" s="651"/>
      <c r="LCO185" s="326"/>
      <c r="LCP185" s="152"/>
      <c r="LCQ185" s="152"/>
      <c r="LCR185" s="152"/>
      <c r="LCS185" s="152"/>
      <c r="LCT185" s="650"/>
      <c r="LCU185" s="651"/>
      <c r="LCV185" s="326"/>
      <c r="LCW185" s="152"/>
      <c r="LCX185" s="152"/>
      <c r="LCY185" s="152"/>
      <c r="LCZ185" s="152"/>
      <c r="LDA185" s="650"/>
      <c r="LDB185" s="651"/>
      <c r="LDC185" s="326"/>
      <c r="LDD185" s="152"/>
      <c r="LDE185" s="152"/>
      <c r="LDF185" s="152"/>
      <c r="LDG185" s="152"/>
      <c r="LDH185" s="650"/>
      <c r="LDI185" s="651"/>
      <c r="LDJ185" s="326"/>
      <c r="LDK185" s="152"/>
      <c r="LDL185" s="152"/>
      <c r="LDM185" s="152"/>
      <c r="LDN185" s="152"/>
      <c r="LDO185" s="650"/>
      <c r="LDP185" s="651"/>
      <c r="LDQ185" s="326"/>
      <c r="LDR185" s="152"/>
      <c r="LDS185" s="152"/>
      <c r="LDT185" s="152"/>
      <c r="LDU185" s="152"/>
      <c r="LDV185" s="650"/>
      <c r="LDW185" s="651"/>
      <c r="LDX185" s="326"/>
      <c r="LDY185" s="152"/>
      <c r="LDZ185" s="152"/>
      <c r="LEA185" s="152"/>
      <c r="LEB185" s="152"/>
      <c r="LEC185" s="650"/>
      <c r="LED185" s="651"/>
      <c r="LEE185" s="326"/>
      <c r="LEF185" s="152"/>
      <c r="LEG185" s="152"/>
      <c r="LEH185" s="152"/>
      <c r="LEI185" s="152"/>
      <c r="LEJ185" s="650"/>
      <c r="LEK185" s="651"/>
      <c r="LEL185" s="326"/>
      <c r="LEM185" s="152"/>
      <c r="LEN185" s="152"/>
      <c r="LEO185" s="152"/>
      <c r="LEP185" s="152"/>
      <c r="LEQ185" s="650"/>
      <c r="LER185" s="651"/>
      <c r="LES185" s="326"/>
      <c r="LET185" s="152"/>
      <c r="LEU185" s="152"/>
      <c r="LEV185" s="152"/>
      <c r="LEW185" s="152"/>
      <c r="LEX185" s="650"/>
      <c r="LEY185" s="651"/>
      <c r="LEZ185" s="326"/>
      <c r="LFA185" s="152"/>
      <c r="LFB185" s="152"/>
      <c r="LFC185" s="152"/>
      <c r="LFD185" s="152"/>
      <c r="LFE185" s="650"/>
      <c r="LFF185" s="651"/>
      <c r="LFG185" s="326"/>
      <c r="LFH185" s="152"/>
      <c r="LFI185" s="152"/>
      <c r="LFJ185" s="152"/>
      <c r="LFK185" s="152"/>
      <c r="LFL185" s="650"/>
      <c r="LFM185" s="651"/>
      <c r="LFN185" s="326"/>
      <c r="LFO185" s="152"/>
      <c r="LFP185" s="152"/>
      <c r="LFQ185" s="152"/>
      <c r="LFR185" s="152"/>
      <c r="LFS185" s="650"/>
      <c r="LFT185" s="651"/>
      <c r="LFU185" s="326"/>
      <c r="LFV185" s="152"/>
      <c r="LFW185" s="152"/>
      <c r="LFX185" s="152"/>
      <c r="LFY185" s="152"/>
      <c r="LFZ185" s="650"/>
      <c r="LGA185" s="651"/>
      <c r="LGB185" s="326"/>
      <c r="LGC185" s="152"/>
      <c r="LGD185" s="152"/>
      <c r="LGE185" s="152"/>
      <c r="LGF185" s="152"/>
      <c r="LGG185" s="650"/>
      <c r="LGH185" s="651"/>
      <c r="LGI185" s="326"/>
      <c r="LGJ185" s="152"/>
      <c r="LGK185" s="152"/>
      <c r="LGL185" s="152"/>
      <c r="LGM185" s="152"/>
      <c r="LGN185" s="650"/>
      <c r="LGO185" s="651"/>
      <c r="LGP185" s="326"/>
      <c r="LGQ185" s="152"/>
      <c r="LGR185" s="152"/>
      <c r="LGS185" s="152"/>
      <c r="LGT185" s="152"/>
      <c r="LGU185" s="650"/>
      <c r="LGV185" s="651"/>
      <c r="LGW185" s="326"/>
      <c r="LGX185" s="152"/>
      <c r="LGY185" s="152"/>
      <c r="LGZ185" s="152"/>
      <c r="LHA185" s="152"/>
      <c r="LHB185" s="650"/>
      <c r="LHC185" s="651"/>
      <c r="LHD185" s="326"/>
      <c r="LHE185" s="152"/>
      <c r="LHF185" s="152"/>
      <c r="LHG185" s="152"/>
      <c r="LHH185" s="152"/>
      <c r="LHI185" s="650"/>
      <c r="LHJ185" s="651"/>
      <c r="LHK185" s="326"/>
      <c r="LHL185" s="152"/>
      <c r="LHM185" s="152"/>
      <c r="LHN185" s="152"/>
      <c r="LHO185" s="152"/>
      <c r="LHP185" s="650"/>
      <c r="LHQ185" s="651"/>
      <c r="LHR185" s="326"/>
      <c r="LHS185" s="152"/>
      <c r="LHT185" s="152"/>
      <c r="LHU185" s="152"/>
      <c r="LHV185" s="152"/>
      <c r="LHW185" s="650"/>
      <c r="LHX185" s="651"/>
      <c r="LHY185" s="326"/>
      <c r="LHZ185" s="152"/>
      <c r="LIA185" s="152"/>
      <c r="LIB185" s="152"/>
      <c r="LIC185" s="152"/>
      <c r="LID185" s="650"/>
      <c r="LIE185" s="651"/>
      <c r="LIF185" s="326"/>
      <c r="LIG185" s="152"/>
      <c r="LIH185" s="152"/>
      <c r="LII185" s="152"/>
      <c r="LIJ185" s="152"/>
      <c r="LIK185" s="650"/>
      <c r="LIL185" s="651"/>
      <c r="LIM185" s="326"/>
      <c r="LIN185" s="152"/>
      <c r="LIO185" s="152"/>
      <c r="LIP185" s="152"/>
      <c r="LIQ185" s="152"/>
      <c r="LIR185" s="650"/>
      <c r="LIS185" s="651"/>
      <c r="LIT185" s="326"/>
      <c r="LIU185" s="152"/>
      <c r="LIV185" s="152"/>
      <c r="LIW185" s="152"/>
      <c r="LIX185" s="152"/>
      <c r="LIY185" s="650"/>
      <c r="LIZ185" s="651"/>
      <c r="LJA185" s="326"/>
      <c r="LJB185" s="152"/>
      <c r="LJC185" s="152"/>
      <c r="LJD185" s="152"/>
      <c r="LJE185" s="152"/>
      <c r="LJF185" s="650"/>
      <c r="LJG185" s="651"/>
      <c r="LJH185" s="326"/>
      <c r="LJI185" s="152"/>
      <c r="LJJ185" s="152"/>
      <c r="LJK185" s="152"/>
      <c r="LJL185" s="152"/>
      <c r="LJM185" s="650"/>
      <c r="LJN185" s="651"/>
      <c r="LJO185" s="326"/>
      <c r="LJP185" s="152"/>
      <c r="LJQ185" s="152"/>
      <c r="LJR185" s="152"/>
      <c r="LJS185" s="152"/>
      <c r="LJT185" s="650"/>
      <c r="LJU185" s="651"/>
      <c r="LJV185" s="326"/>
      <c r="LJW185" s="152"/>
      <c r="LJX185" s="152"/>
      <c r="LJY185" s="152"/>
      <c r="LJZ185" s="152"/>
      <c r="LKA185" s="650"/>
      <c r="LKB185" s="651"/>
      <c r="LKC185" s="326"/>
      <c r="LKD185" s="152"/>
      <c r="LKE185" s="152"/>
      <c r="LKF185" s="152"/>
      <c r="LKG185" s="152"/>
      <c r="LKH185" s="650"/>
      <c r="LKI185" s="651"/>
      <c r="LKJ185" s="326"/>
      <c r="LKK185" s="152"/>
      <c r="LKL185" s="152"/>
      <c r="LKM185" s="152"/>
      <c r="LKN185" s="152"/>
      <c r="LKO185" s="650"/>
      <c r="LKP185" s="651"/>
      <c r="LKQ185" s="326"/>
      <c r="LKR185" s="152"/>
      <c r="LKS185" s="152"/>
      <c r="LKT185" s="152"/>
      <c r="LKU185" s="152"/>
      <c r="LKV185" s="650"/>
      <c r="LKW185" s="651"/>
      <c r="LKX185" s="326"/>
      <c r="LKY185" s="152"/>
      <c r="LKZ185" s="152"/>
      <c r="LLA185" s="152"/>
      <c r="LLB185" s="152"/>
      <c r="LLC185" s="650"/>
      <c r="LLD185" s="651"/>
      <c r="LLE185" s="326"/>
      <c r="LLF185" s="152"/>
      <c r="LLG185" s="152"/>
      <c r="LLH185" s="152"/>
      <c r="LLI185" s="152"/>
      <c r="LLJ185" s="650"/>
      <c r="LLK185" s="651"/>
      <c r="LLL185" s="326"/>
      <c r="LLM185" s="152"/>
      <c r="LLN185" s="152"/>
      <c r="LLO185" s="152"/>
      <c r="LLP185" s="152"/>
      <c r="LLQ185" s="650"/>
      <c r="LLR185" s="651"/>
      <c r="LLS185" s="326"/>
      <c r="LLT185" s="152"/>
      <c r="LLU185" s="152"/>
      <c r="LLV185" s="152"/>
      <c r="LLW185" s="152"/>
      <c r="LLX185" s="650"/>
      <c r="LLY185" s="651"/>
      <c r="LLZ185" s="326"/>
      <c r="LMA185" s="152"/>
      <c r="LMB185" s="152"/>
      <c r="LMC185" s="152"/>
      <c r="LMD185" s="152"/>
      <c r="LME185" s="650"/>
      <c r="LMF185" s="651"/>
      <c r="LMG185" s="326"/>
      <c r="LMH185" s="152"/>
      <c r="LMI185" s="152"/>
      <c r="LMJ185" s="152"/>
      <c r="LMK185" s="152"/>
      <c r="LML185" s="650"/>
      <c r="LMM185" s="651"/>
      <c r="LMN185" s="326"/>
      <c r="LMO185" s="152"/>
      <c r="LMP185" s="152"/>
      <c r="LMQ185" s="152"/>
      <c r="LMR185" s="152"/>
      <c r="LMS185" s="650"/>
      <c r="LMT185" s="651"/>
      <c r="LMU185" s="326"/>
      <c r="LMV185" s="152"/>
      <c r="LMW185" s="152"/>
      <c r="LMX185" s="152"/>
      <c r="LMY185" s="152"/>
      <c r="LMZ185" s="650"/>
      <c r="LNA185" s="651"/>
      <c r="LNB185" s="326"/>
      <c r="LNC185" s="152"/>
      <c r="LND185" s="152"/>
      <c r="LNE185" s="152"/>
      <c r="LNF185" s="152"/>
      <c r="LNG185" s="650"/>
      <c r="LNH185" s="651"/>
      <c r="LNI185" s="326"/>
      <c r="LNJ185" s="152"/>
      <c r="LNK185" s="152"/>
      <c r="LNL185" s="152"/>
      <c r="LNM185" s="152"/>
      <c r="LNN185" s="650"/>
      <c r="LNO185" s="651"/>
      <c r="LNP185" s="326"/>
      <c r="LNQ185" s="152"/>
      <c r="LNR185" s="152"/>
      <c r="LNS185" s="152"/>
      <c r="LNT185" s="152"/>
      <c r="LNU185" s="650"/>
      <c r="LNV185" s="651"/>
      <c r="LNW185" s="326"/>
      <c r="LNX185" s="152"/>
      <c r="LNY185" s="152"/>
      <c r="LNZ185" s="152"/>
      <c r="LOA185" s="152"/>
      <c r="LOB185" s="650"/>
      <c r="LOC185" s="651"/>
      <c r="LOD185" s="326"/>
      <c r="LOE185" s="152"/>
      <c r="LOF185" s="152"/>
      <c r="LOG185" s="152"/>
      <c r="LOH185" s="152"/>
      <c r="LOI185" s="650"/>
      <c r="LOJ185" s="651"/>
      <c r="LOK185" s="326"/>
      <c r="LOL185" s="152"/>
      <c r="LOM185" s="152"/>
      <c r="LON185" s="152"/>
      <c r="LOO185" s="152"/>
      <c r="LOP185" s="650"/>
      <c r="LOQ185" s="651"/>
      <c r="LOR185" s="326"/>
      <c r="LOS185" s="152"/>
      <c r="LOT185" s="152"/>
      <c r="LOU185" s="152"/>
      <c r="LOV185" s="152"/>
      <c r="LOW185" s="650"/>
      <c r="LOX185" s="651"/>
      <c r="LOY185" s="326"/>
      <c r="LOZ185" s="152"/>
      <c r="LPA185" s="152"/>
      <c r="LPB185" s="152"/>
      <c r="LPC185" s="152"/>
      <c r="LPD185" s="650"/>
      <c r="LPE185" s="651"/>
      <c r="LPF185" s="326"/>
      <c r="LPG185" s="152"/>
      <c r="LPH185" s="152"/>
      <c r="LPI185" s="152"/>
      <c r="LPJ185" s="152"/>
      <c r="LPK185" s="650"/>
      <c r="LPL185" s="651"/>
      <c r="LPM185" s="326"/>
      <c r="LPN185" s="152"/>
      <c r="LPO185" s="152"/>
      <c r="LPP185" s="152"/>
      <c r="LPQ185" s="152"/>
      <c r="LPR185" s="650"/>
      <c r="LPS185" s="651"/>
      <c r="LPT185" s="326"/>
      <c r="LPU185" s="152"/>
      <c r="LPV185" s="152"/>
      <c r="LPW185" s="152"/>
      <c r="LPX185" s="152"/>
      <c r="LPY185" s="650"/>
      <c r="LPZ185" s="651"/>
      <c r="LQA185" s="326"/>
      <c r="LQB185" s="152"/>
      <c r="LQC185" s="152"/>
      <c r="LQD185" s="152"/>
      <c r="LQE185" s="152"/>
      <c r="LQF185" s="650"/>
      <c r="LQG185" s="651"/>
      <c r="LQH185" s="326"/>
      <c r="LQI185" s="152"/>
      <c r="LQJ185" s="152"/>
      <c r="LQK185" s="152"/>
      <c r="LQL185" s="152"/>
      <c r="LQM185" s="650"/>
      <c r="LQN185" s="651"/>
      <c r="LQO185" s="326"/>
      <c r="LQP185" s="152"/>
      <c r="LQQ185" s="152"/>
      <c r="LQR185" s="152"/>
      <c r="LQS185" s="152"/>
      <c r="LQT185" s="650"/>
      <c r="LQU185" s="651"/>
      <c r="LQV185" s="326"/>
      <c r="LQW185" s="152"/>
      <c r="LQX185" s="152"/>
      <c r="LQY185" s="152"/>
      <c r="LQZ185" s="152"/>
      <c r="LRA185" s="650"/>
      <c r="LRB185" s="651"/>
      <c r="LRC185" s="326"/>
      <c r="LRD185" s="152"/>
      <c r="LRE185" s="152"/>
      <c r="LRF185" s="152"/>
      <c r="LRG185" s="152"/>
      <c r="LRH185" s="650"/>
      <c r="LRI185" s="651"/>
      <c r="LRJ185" s="326"/>
      <c r="LRK185" s="152"/>
      <c r="LRL185" s="152"/>
      <c r="LRM185" s="152"/>
      <c r="LRN185" s="152"/>
      <c r="LRO185" s="650"/>
      <c r="LRP185" s="651"/>
      <c r="LRQ185" s="326"/>
      <c r="LRR185" s="152"/>
      <c r="LRS185" s="152"/>
      <c r="LRT185" s="152"/>
      <c r="LRU185" s="152"/>
      <c r="LRV185" s="650"/>
      <c r="LRW185" s="651"/>
      <c r="LRX185" s="326"/>
      <c r="LRY185" s="152"/>
      <c r="LRZ185" s="152"/>
      <c r="LSA185" s="152"/>
      <c r="LSB185" s="152"/>
      <c r="LSC185" s="650"/>
      <c r="LSD185" s="651"/>
      <c r="LSE185" s="326"/>
      <c r="LSF185" s="152"/>
      <c r="LSG185" s="152"/>
      <c r="LSH185" s="152"/>
      <c r="LSI185" s="152"/>
      <c r="LSJ185" s="650"/>
      <c r="LSK185" s="651"/>
      <c r="LSL185" s="326"/>
      <c r="LSM185" s="152"/>
      <c r="LSN185" s="152"/>
      <c r="LSO185" s="152"/>
      <c r="LSP185" s="152"/>
      <c r="LSQ185" s="650"/>
      <c r="LSR185" s="651"/>
      <c r="LSS185" s="326"/>
      <c r="LST185" s="152"/>
      <c r="LSU185" s="152"/>
      <c r="LSV185" s="152"/>
      <c r="LSW185" s="152"/>
      <c r="LSX185" s="650"/>
      <c r="LSY185" s="651"/>
      <c r="LSZ185" s="326"/>
      <c r="LTA185" s="152"/>
      <c r="LTB185" s="152"/>
      <c r="LTC185" s="152"/>
      <c r="LTD185" s="152"/>
      <c r="LTE185" s="650"/>
      <c r="LTF185" s="651"/>
      <c r="LTG185" s="326"/>
      <c r="LTH185" s="152"/>
      <c r="LTI185" s="152"/>
      <c r="LTJ185" s="152"/>
      <c r="LTK185" s="152"/>
      <c r="LTL185" s="650"/>
      <c r="LTM185" s="651"/>
      <c r="LTN185" s="326"/>
      <c r="LTO185" s="152"/>
      <c r="LTP185" s="152"/>
      <c r="LTQ185" s="152"/>
      <c r="LTR185" s="152"/>
      <c r="LTS185" s="650"/>
      <c r="LTT185" s="651"/>
      <c r="LTU185" s="326"/>
      <c r="LTV185" s="152"/>
      <c r="LTW185" s="152"/>
      <c r="LTX185" s="152"/>
      <c r="LTY185" s="152"/>
      <c r="LTZ185" s="650"/>
      <c r="LUA185" s="651"/>
      <c r="LUB185" s="326"/>
      <c r="LUC185" s="152"/>
      <c r="LUD185" s="152"/>
      <c r="LUE185" s="152"/>
      <c r="LUF185" s="152"/>
      <c r="LUG185" s="650"/>
      <c r="LUH185" s="651"/>
      <c r="LUI185" s="326"/>
      <c r="LUJ185" s="152"/>
      <c r="LUK185" s="152"/>
      <c r="LUL185" s="152"/>
      <c r="LUM185" s="152"/>
      <c r="LUN185" s="650"/>
      <c r="LUO185" s="651"/>
      <c r="LUP185" s="326"/>
      <c r="LUQ185" s="152"/>
      <c r="LUR185" s="152"/>
      <c r="LUS185" s="152"/>
      <c r="LUT185" s="152"/>
      <c r="LUU185" s="650"/>
      <c r="LUV185" s="651"/>
      <c r="LUW185" s="326"/>
      <c r="LUX185" s="152"/>
      <c r="LUY185" s="152"/>
      <c r="LUZ185" s="152"/>
      <c r="LVA185" s="152"/>
      <c r="LVB185" s="650"/>
      <c r="LVC185" s="651"/>
      <c r="LVD185" s="326"/>
      <c r="LVE185" s="152"/>
      <c r="LVF185" s="152"/>
      <c r="LVG185" s="152"/>
      <c r="LVH185" s="152"/>
      <c r="LVI185" s="650"/>
      <c r="LVJ185" s="651"/>
      <c r="LVK185" s="326"/>
      <c r="LVL185" s="152"/>
      <c r="LVM185" s="152"/>
      <c r="LVN185" s="152"/>
      <c r="LVO185" s="152"/>
      <c r="LVP185" s="650"/>
      <c r="LVQ185" s="651"/>
      <c r="LVR185" s="326"/>
      <c r="LVS185" s="152"/>
      <c r="LVT185" s="152"/>
      <c r="LVU185" s="152"/>
      <c r="LVV185" s="152"/>
      <c r="LVW185" s="650"/>
      <c r="LVX185" s="651"/>
      <c r="LVY185" s="326"/>
      <c r="LVZ185" s="152"/>
      <c r="LWA185" s="152"/>
      <c r="LWB185" s="152"/>
      <c r="LWC185" s="152"/>
      <c r="LWD185" s="650"/>
      <c r="LWE185" s="651"/>
      <c r="LWF185" s="326"/>
      <c r="LWG185" s="152"/>
      <c r="LWH185" s="152"/>
      <c r="LWI185" s="152"/>
      <c r="LWJ185" s="152"/>
      <c r="LWK185" s="650"/>
      <c r="LWL185" s="651"/>
      <c r="LWM185" s="326"/>
      <c r="LWN185" s="152"/>
      <c r="LWO185" s="152"/>
      <c r="LWP185" s="152"/>
      <c r="LWQ185" s="152"/>
      <c r="LWR185" s="650"/>
      <c r="LWS185" s="651"/>
      <c r="LWT185" s="326"/>
      <c r="LWU185" s="152"/>
      <c r="LWV185" s="152"/>
      <c r="LWW185" s="152"/>
      <c r="LWX185" s="152"/>
      <c r="LWY185" s="650"/>
      <c r="LWZ185" s="651"/>
      <c r="LXA185" s="326"/>
      <c r="LXB185" s="152"/>
      <c r="LXC185" s="152"/>
      <c r="LXD185" s="152"/>
      <c r="LXE185" s="152"/>
      <c r="LXF185" s="650"/>
      <c r="LXG185" s="651"/>
      <c r="LXH185" s="326"/>
      <c r="LXI185" s="152"/>
      <c r="LXJ185" s="152"/>
      <c r="LXK185" s="152"/>
      <c r="LXL185" s="152"/>
      <c r="LXM185" s="650"/>
      <c r="LXN185" s="651"/>
      <c r="LXO185" s="326"/>
      <c r="LXP185" s="152"/>
      <c r="LXQ185" s="152"/>
      <c r="LXR185" s="152"/>
      <c r="LXS185" s="152"/>
      <c r="LXT185" s="650"/>
      <c r="LXU185" s="651"/>
      <c r="LXV185" s="326"/>
      <c r="LXW185" s="152"/>
      <c r="LXX185" s="152"/>
      <c r="LXY185" s="152"/>
      <c r="LXZ185" s="152"/>
      <c r="LYA185" s="650"/>
      <c r="LYB185" s="651"/>
      <c r="LYC185" s="326"/>
      <c r="LYD185" s="152"/>
      <c r="LYE185" s="152"/>
      <c r="LYF185" s="152"/>
      <c r="LYG185" s="152"/>
      <c r="LYH185" s="650"/>
      <c r="LYI185" s="651"/>
      <c r="LYJ185" s="326"/>
      <c r="LYK185" s="152"/>
      <c r="LYL185" s="152"/>
      <c r="LYM185" s="152"/>
      <c r="LYN185" s="152"/>
      <c r="LYO185" s="650"/>
      <c r="LYP185" s="651"/>
      <c r="LYQ185" s="326"/>
      <c r="LYR185" s="152"/>
      <c r="LYS185" s="152"/>
      <c r="LYT185" s="152"/>
      <c r="LYU185" s="152"/>
      <c r="LYV185" s="650"/>
      <c r="LYW185" s="651"/>
      <c r="LYX185" s="326"/>
      <c r="LYY185" s="152"/>
      <c r="LYZ185" s="152"/>
      <c r="LZA185" s="152"/>
      <c r="LZB185" s="152"/>
      <c r="LZC185" s="650"/>
      <c r="LZD185" s="651"/>
      <c r="LZE185" s="326"/>
      <c r="LZF185" s="152"/>
      <c r="LZG185" s="152"/>
      <c r="LZH185" s="152"/>
      <c r="LZI185" s="152"/>
      <c r="LZJ185" s="650"/>
      <c r="LZK185" s="651"/>
      <c r="LZL185" s="326"/>
      <c r="LZM185" s="152"/>
      <c r="LZN185" s="152"/>
      <c r="LZO185" s="152"/>
      <c r="LZP185" s="152"/>
      <c r="LZQ185" s="650"/>
      <c r="LZR185" s="651"/>
      <c r="LZS185" s="326"/>
      <c r="LZT185" s="152"/>
      <c r="LZU185" s="152"/>
      <c r="LZV185" s="152"/>
      <c r="LZW185" s="152"/>
      <c r="LZX185" s="650"/>
      <c r="LZY185" s="651"/>
      <c r="LZZ185" s="326"/>
      <c r="MAA185" s="152"/>
      <c r="MAB185" s="152"/>
      <c r="MAC185" s="152"/>
      <c r="MAD185" s="152"/>
      <c r="MAE185" s="650"/>
      <c r="MAF185" s="651"/>
      <c r="MAG185" s="326"/>
      <c r="MAH185" s="152"/>
      <c r="MAI185" s="152"/>
      <c r="MAJ185" s="152"/>
      <c r="MAK185" s="152"/>
      <c r="MAL185" s="650"/>
      <c r="MAM185" s="651"/>
      <c r="MAN185" s="326"/>
      <c r="MAO185" s="152"/>
      <c r="MAP185" s="152"/>
      <c r="MAQ185" s="152"/>
      <c r="MAR185" s="152"/>
      <c r="MAS185" s="650"/>
      <c r="MAT185" s="651"/>
      <c r="MAU185" s="326"/>
      <c r="MAV185" s="152"/>
      <c r="MAW185" s="152"/>
      <c r="MAX185" s="152"/>
      <c r="MAY185" s="152"/>
      <c r="MAZ185" s="650"/>
      <c r="MBA185" s="651"/>
      <c r="MBB185" s="326"/>
      <c r="MBC185" s="152"/>
      <c r="MBD185" s="152"/>
      <c r="MBE185" s="152"/>
      <c r="MBF185" s="152"/>
      <c r="MBG185" s="650"/>
      <c r="MBH185" s="651"/>
      <c r="MBI185" s="326"/>
      <c r="MBJ185" s="152"/>
      <c r="MBK185" s="152"/>
      <c r="MBL185" s="152"/>
      <c r="MBM185" s="152"/>
      <c r="MBN185" s="650"/>
      <c r="MBO185" s="651"/>
      <c r="MBP185" s="326"/>
      <c r="MBQ185" s="152"/>
      <c r="MBR185" s="152"/>
      <c r="MBS185" s="152"/>
      <c r="MBT185" s="152"/>
      <c r="MBU185" s="650"/>
      <c r="MBV185" s="651"/>
      <c r="MBW185" s="326"/>
      <c r="MBX185" s="152"/>
      <c r="MBY185" s="152"/>
      <c r="MBZ185" s="152"/>
      <c r="MCA185" s="152"/>
      <c r="MCB185" s="650"/>
      <c r="MCC185" s="651"/>
      <c r="MCD185" s="326"/>
      <c r="MCE185" s="152"/>
      <c r="MCF185" s="152"/>
      <c r="MCG185" s="152"/>
      <c r="MCH185" s="152"/>
      <c r="MCI185" s="650"/>
      <c r="MCJ185" s="651"/>
      <c r="MCK185" s="326"/>
      <c r="MCL185" s="152"/>
      <c r="MCM185" s="152"/>
      <c r="MCN185" s="152"/>
      <c r="MCO185" s="152"/>
      <c r="MCP185" s="650"/>
      <c r="MCQ185" s="651"/>
      <c r="MCR185" s="326"/>
      <c r="MCS185" s="152"/>
      <c r="MCT185" s="152"/>
      <c r="MCU185" s="152"/>
      <c r="MCV185" s="152"/>
      <c r="MCW185" s="650"/>
      <c r="MCX185" s="651"/>
      <c r="MCY185" s="326"/>
      <c r="MCZ185" s="152"/>
      <c r="MDA185" s="152"/>
      <c r="MDB185" s="152"/>
      <c r="MDC185" s="152"/>
      <c r="MDD185" s="650"/>
      <c r="MDE185" s="651"/>
      <c r="MDF185" s="326"/>
      <c r="MDG185" s="152"/>
      <c r="MDH185" s="152"/>
      <c r="MDI185" s="152"/>
      <c r="MDJ185" s="152"/>
      <c r="MDK185" s="650"/>
      <c r="MDL185" s="651"/>
      <c r="MDM185" s="326"/>
      <c r="MDN185" s="152"/>
      <c r="MDO185" s="152"/>
      <c r="MDP185" s="152"/>
      <c r="MDQ185" s="152"/>
      <c r="MDR185" s="650"/>
      <c r="MDS185" s="651"/>
      <c r="MDT185" s="326"/>
      <c r="MDU185" s="152"/>
      <c r="MDV185" s="152"/>
      <c r="MDW185" s="152"/>
      <c r="MDX185" s="152"/>
      <c r="MDY185" s="650"/>
      <c r="MDZ185" s="651"/>
      <c r="MEA185" s="326"/>
      <c r="MEB185" s="152"/>
      <c r="MEC185" s="152"/>
      <c r="MED185" s="152"/>
      <c r="MEE185" s="152"/>
      <c r="MEF185" s="650"/>
      <c r="MEG185" s="651"/>
      <c r="MEH185" s="326"/>
      <c r="MEI185" s="152"/>
      <c r="MEJ185" s="152"/>
      <c r="MEK185" s="152"/>
      <c r="MEL185" s="152"/>
      <c r="MEM185" s="650"/>
      <c r="MEN185" s="651"/>
      <c r="MEO185" s="326"/>
      <c r="MEP185" s="152"/>
      <c r="MEQ185" s="152"/>
      <c r="MER185" s="152"/>
      <c r="MES185" s="152"/>
      <c r="MET185" s="650"/>
      <c r="MEU185" s="651"/>
      <c r="MEV185" s="326"/>
      <c r="MEW185" s="152"/>
      <c r="MEX185" s="152"/>
      <c r="MEY185" s="152"/>
      <c r="MEZ185" s="152"/>
      <c r="MFA185" s="650"/>
      <c r="MFB185" s="651"/>
      <c r="MFC185" s="326"/>
      <c r="MFD185" s="152"/>
      <c r="MFE185" s="152"/>
      <c r="MFF185" s="152"/>
      <c r="MFG185" s="152"/>
      <c r="MFH185" s="650"/>
      <c r="MFI185" s="651"/>
      <c r="MFJ185" s="326"/>
      <c r="MFK185" s="152"/>
      <c r="MFL185" s="152"/>
      <c r="MFM185" s="152"/>
      <c r="MFN185" s="152"/>
      <c r="MFO185" s="650"/>
      <c r="MFP185" s="651"/>
      <c r="MFQ185" s="326"/>
      <c r="MFR185" s="152"/>
      <c r="MFS185" s="152"/>
      <c r="MFT185" s="152"/>
      <c r="MFU185" s="152"/>
      <c r="MFV185" s="650"/>
      <c r="MFW185" s="651"/>
      <c r="MFX185" s="326"/>
      <c r="MFY185" s="152"/>
      <c r="MFZ185" s="152"/>
      <c r="MGA185" s="152"/>
      <c r="MGB185" s="152"/>
      <c r="MGC185" s="650"/>
      <c r="MGD185" s="651"/>
      <c r="MGE185" s="326"/>
      <c r="MGF185" s="152"/>
      <c r="MGG185" s="152"/>
      <c r="MGH185" s="152"/>
      <c r="MGI185" s="152"/>
      <c r="MGJ185" s="650"/>
      <c r="MGK185" s="651"/>
      <c r="MGL185" s="326"/>
      <c r="MGM185" s="152"/>
      <c r="MGN185" s="152"/>
      <c r="MGO185" s="152"/>
      <c r="MGP185" s="152"/>
      <c r="MGQ185" s="650"/>
      <c r="MGR185" s="651"/>
      <c r="MGS185" s="326"/>
      <c r="MGT185" s="152"/>
      <c r="MGU185" s="152"/>
      <c r="MGV185" s="152"/>
      <c r="MGW185" s="152"/>
      <c r="MGX185" s="650"/>
      <c r="MGY185" s="651"/>
      <c r="MGZ185" s="326"/>
      <c r="MHA185" s="152"/>
      <c r="MHB185" s="152"/>
      <c r="MHC185" s="152"/>
      <c r="MHD185" s="152"/>
      <c r="MHE185" s="650"/>
      <c r="MHF185" s="651"/>
      <c r="MHG185" s="326"/>
      <c r="MHH185" s="152"/>
      <c r="MHI185" s="152"/>
      <c r="MHJ185" s="152"/>
      <c r="MHK185" s="152"/>
      <c r="MHL185" s="650"/>
      <c r="MHM185" s="651"/>
      <c r="MHN185" s="326"/>
      <c r="MHO185" s="152"/>
      <c r="MHP185" s="152"/>
      <c r="MHQ185" s="152"/>
      <c r="MHR185" s="152"/>
      <c r="MHS185" s="650"/>
      <c r="MHT185" s="651"/>
      <c r="MHU185" s="326"/>
      <c r="MHV185" s="152"/>
      <c r="MHW185" s="152"/>
      <c r="MHX185" s="152"/>
      <c r="MHY185" s="152"/>
      <c r="MHZ185" s="650"/>
      <c r="MIA185" s="651"/>
      <c r="MIB185" s="326"/>
      <c r="MIC185" s="152"/>
      <c r="MID185" s="152"/>
      <c r="MIE185" s="152"/>
      <c r="MIF185" s="152"/>
      <c r="MIG185" s="650"/>
      <c r="MIH185" s="651"/>
      <c r="MII185" s="326"/>
      <c r="MIJ185" s="152"/>
      <c r="MIK185" s="152"/>
      <c r="MIL185" s="152"/>
      <c r="MIM185" s="152"/>
      <c r="MIN185" s="650"/>
      <c r="MIO185" s="651"/>
      <c r="MIP185" s="326"/>
      <c r="MIQ185" s="152"/>
      <c r="MIR185" s="152"/>
      <c r="MIS185" s="152"/>
      <c r="MIT185" s="152"/>
      <c r="MIU185" s="650"/>
      <c r="MIV185" s="651"/>
      <c r="MIW185" s="326"/>
      <c r="MIX185" s="152"/>
      <c r="MIY185" s="152"/>
      <c r="MIZ185" s="152"/>
      <c r="MJA185" s="152"/>
      <c r="MJB185" s="650"/>
      <c r="MJC185" s="651"/>
      <c r="MJD185" s="326"/>
      <c r="MJE185" s="152"/>
      <c r="MJF185" s="152"/>
      <c r="MJG185" s="152"/>
      <c r="MJH185" s="152"/>
      <c r="MJI185" s="650"/>
      <c r="MJJ185" s="651"/>
      <c r="MJK185" s="326"/>
      <c r="MJL185" s="152"/>
      <c r="MJM185" s="152"/>
      <c r="MJN185" s="152"/>
      <c r="MJO185" s="152"/>
      <c r="MJP185" s="650"/>
      <c r="MJQ185" s="651"/>
      <c r="MJR185" s="326"/>
      <c r="MJS185" s="152"/>
      <c r="MJT185" s="152"/>
      <c r="MJU185" s="152"/>
      <c r="MJV185" s="152"/>
      <c r="MJW185" s="650"/>
      <c r="MJX185" s="651"/>
      <c r="MJY185" s="326"/>
      <c r="MJZ185" s="152"/>
      <c r="MKA185" s="152"/>
      <c r="MKB185" s="152"/>
      <c r="MKC185" s="152"/>
      <c r="MKD185" s="650"/>
      <c r="MKE185" s="651"/>
      <c r="MKF185" s="326"/>
      <c r="MKG185" s="152"/>
      <c r="MKH185" s="152"/>
      <c r="MKI185" s="152"/>
      <c r="MKJ185" s="152"/>
      <c r="MKK185" s="650"/>
      <c r="MKL185" s="651"/>
      <c r="MKM185" s="326"/>
      <c r="MKN185" s="152"/>
      <c r="MKO185" s="152"/>
      <c r="MKP185" s="152"/>
      <c r="MKQ185" s="152"/>
      <c r="MKR185" s="650"/>
      <c r="MKS185" s="651"/>
      <c r="MKT185" s="326"/>
      <c r="MKU185" s="152"/>
      <c r="MKV185" s="152"/>
      <c r="MKW185" s="152"/>
      <c r="MKX185" s="152"/>
      <c r="MKY185" s="650"/>
      <c r="MKZ185" s="651"/>
      <c r="MLA185" s="326"/>
      <c r="MLB185" s="152"/>
      <c r="MLC185" s="152"/>
      <c r="MLD185" s="152"/>
      <c r="MLE185" s="152"/>
      <c r="MLF185" s="650"/>
      <c r="MLG185" s="651"/>
      <c r="MLH185" s="326"/>
      <c r="MLI185" s="152"/>
      <c r="MLJ185" s="152"/>
      <c r="MLK185" s="152"/>
      <c r="MLL185" s="152"/>
      <c r="MLM185" s="650"/>
      <c r="MLN185" s="651"/>
      <c r="MLO185" s="326"/>
      <c r="MLP185" s="152"/>
      <c r="MLQ185" s="152"/>
      <c r="MLR185" s="152"/>
      <c r="MLS185" s="152"/>
      <c r="MLT185" s="650"/>
      <c r="MLU185" s="651"/>
      <c r="MLV185" s="326"/>
      <c r="MLW185" s="152"/>
      <c r="MLX185" s="152"/>
      <c r="MLY185" s="152"/>
      <c r="MLZ185" s="152"/>
      <c r="MMA185" s="650"/>
      <c r="MMB185" s="651"/>
      <c r="MMC185" s="326"/>
      <c r="MMD185" s="152"/>
      <c r="MME185" s="152"/>
      <c r="MMF185" s="152"/>
      <c r="MMG185" s="152"/>
      <c r="MMH185" s="650"/>
      <c r="MMI185" s="651"/>
      <c r="MMJ185" s="326"/>
      <c r="MMK185" s="152"/>
      <c r="MML185" s="152"/>
      <c r="MMM185" s="152"/>
      <c r="MMN185" s="152"/>
      <c r="MMO185" s="650"/>
      <c r="MMP185" s="651"/>
      <c r="MMQ185" s="326"/>
      <c r="MMR185" s="152"/>
      <c r="MMS185" s="152"/>
      <c r="MMT185" s="152"/>
      <c r="MMU185" s="152"/>
      <c r="MMV185" s="650"/>
      <c r="MMW185" s="651"/>
      <c r="MMX185" s="326"/>
      <c r="MMY185" s="152"/>
      <c r="MMZ185" s="152"/>
      <c r="MNA185" s="152"/>
      <c r="MNB185" s="152"/>
      <c r="MNC185" s="650"/>
      <c r="MND185" s="651"/>
      <c r="MNE185" s="326"/>
      <c r="MNF185" s="152"/>
      <c r="MNG185" s="152"/>
      <c r="MNH185" s="152"/>
      <c r="MNI185" s="152"/>
      <c r="MNJ185" s="650"/>
      <c r="MNK185" s="651"/>
      <c r="MNL185" s="326"/>
      <c r="MNM185" s="152"/>
      <c r="MNN185" s="152"/>
      <c r="MNO185" s="152"/>
      <c r="MNP185" s="152"/>
      <c r="MNQ185" s="650"/>
      <c r="MNR185" s="651"/>
      <c r="MNS185" s="326"/>
      <c r="MNT185" s="152"/>
      <c r="MNU185" s="152"/>
      <c r="MNV185" s="152"/>
      <c r="MNW185" s="152"/>
      <c r="MNX185" s="650"/>
      <c r="MNY185" s="651"/>
      <c r="MNZ185" s="326"/>
      <c r="MOA185" s="152"/>
      <c r="MOB185" s="152"/>
      <c r="MOC185" s="152"/>
      <c r="MOD185" s="152"/>
      <c r="MOE185" s="650"/>
      <c r="MOF185" s="651"/>
      <c r="MOG185" s="326"/>
      <c r="MOH185" s="152"/>
      <c r="MOI185" s="152"/>
      <c r="MOJ185" s="152"/>
      <c r="MOK185" s="152"/>
      <c r="MOL185" s="650"/>
      <c r="MOM185" s="651"/>
      <c r="MON185" s="326"/>
      <c r="MOO185" s="152"/>
      <c r="MOP185" s="152"/>
      <c r="MOQ185" s="152"/>
      <c r="MOR185" s="152"/>
      <c r="MOS185" s="650"/>
      <c r="MOT185" s="651"/>
      <c r="MOU185" s="326"/>
      <c r="MOV185" s="152"/>
      <c r="MOW185" s="152"/>
      <c r="MOX185" s="152"/>
      <c r="MOY185" s="152"/>
      <c r="MOZ185" s="650"/>
      <c r="MPA185" s="651"/>
      <c r="MPB185" s="326"/>
      <c r="MPC185" s="152"/>
      <c r="MPD185" s="152"/>
      <c r="MPE185" s="152"/>
      <c r="MPF185" s="152"/>
      <c r="MPG185" s="650"/>
      <c r="MPH185" s="651"/>
      <c r="MPI185" s="326"/>
      <c r="MPJ185" s="152"/>
      <c r="MPK185" s="152"/>
      <c r="MPL185" s="152"/>
      <c r="MPM185" s="152"/>
      <c r="MPN185" s="650"/>
      <c r="MPO185" s="651"/>
      <c r="MPP185" s="326"/>
      <c r="MPQ185" s="152"/>
      <c r="MPR185" s="152"/>
      <c r="MPS185" s="152"/>
      <c r="MPT185" s="152"/>
      <c r="MPU185" s="650"/>
      <c r="MPV185" s="651"/>
      <c r="MPW185" s="326"/>
      <c r="MPX185" s="152"/>
      <c r="MPY185" s="152"/>
      <c r="MPZ185" s="152"/>
      <c r="MQA185" s="152"/>
      <c r="MQB185" s="650"/>
      <c r="MQC185" s="651"/>
      <c r="MQD185" s="326"/>
      <c r="MQE185" s="152"/>
      <c r="MQF185" s="152"/>
      <c r="MQG185" s="152"/>
      <c r="MQH185" s="152"/>
      <c r="MQI185" s="650"/>
      <c r="MQJ185" s="651"/>
      <c r="MQK185" s="326"/>
      <c r="MQL185" s="152"/>
      <c r="MQM185" s="152"/>
      <c r="MQN185" s="152"/>
      <c r="MQO185" s="152"/>
      <c r="MQP185" s="650"/>
      <c r="MQQ185" s="651"/>
      <c r="MQR185" s="326"/>
      <c r="MQS185" s="152"/>
      <c r="MQT185" s="152"/>
      <c r="MQU185" s="152"/>
      <c r="MQV185" s="152"/>
      <c r="MQW185" s="650"/>
      <c r="MQX185" s="651"/>
      <c r="MQY185" s="326"/>
      <c r="MQZ185" s="152"/>
      <c r="MRA185" s="152"/>
      <c r="MRB185" s="152"/>
      <c r="MRC185" s="152"/>
      <c r="MRD185" s="650"/>
      <c r="MRE185" s="651"/>
      <c r="MRF185" s="326"/>
      <c r="MRG185" s="152"/>
      <c r="MRH185" s="152"/>
      <c r="MRI185" s="152"/>
      <c r="MRJ185" s="152"/>
      <c r="MRK185" s="650"/>
      <c r="MRL185" s="651"/>
      <c r="MRM185" s="326"/>
      <c r="MRN185" s="152"/>
      <c r="MRO185" s="152"/>
      <c r="MRP185" s="152"/>
      <c r="MRQ185" s="152"/>
      <c r="MRR185" s="650"/>
      <c r="MRS185" s="651"/>
      <c r="MRT185" s="326"/>
      <c r="MRU185" s="152"/>
      <c r="MRV185" s="152"/>
      <c r="MRW185" s="152"/>
      <c r="MRX185" s="152"/>
      <c r="MRY185" s="650"/>
      <c r="MRZ185" s="651"/>
      <c r="MSA185" s="326"/>
      <c r="MSB185" s="152"/>
      <c r="MSC185" s="152"/>
      <c r="MSD185" s="152"/>
      <c r="MSE185" s="152"/>
      <c r="MSF185" s="650"/>
      <c r="MSG185" s="651"/>
      <c r="MSH185" s="326"/>
      <c r="MSI185" s="152"/>
      <c r="MSJ185" s="152"/>
      <c r="MSK185" s="152"/>
      <c r="MSL185" s="152"/>
      <c r="MSM185" s="650"/>
      <c r="MSN185" s="651"/>
      <c r="MSO185" s="326"/>
      <c r="MSP185" s="152"/>
      <c r="MSQ185" s="152"/>
      <c r="MSR185" s="152"/>
      <c r="MSS185" s="152"/>
      <c r="MST185" s="650"/>
      <c r="MSU185" s="651"/>
      <c r="MSV185" s="326"/>
      <c r="MSW185" s="152"/>
      <c r="MSX185" s="152"/>
      <c r="MSY185" s="152"/>
      <c r="MSZ185" s="152"/>
      <c r="MTA185" s="650"/>
      <c r="MTB185" s="651"/>
      <c r="MTC185" s="326"/>
      <c r="MTD185" s="152"/>
      <c r="MTE185" s="152"/>
      <c r="MTF185" s="152"/>
      <c r="MTG185" s="152"/>
      <c r="MTH185" s="650"/>
      <c r="MTI185" s="651"/>
      <c r="MTJ185" s="326"/>
      <c r="MTK185" s="152"/>
      <c r="MTL185" s="152"/>
      <c r="MTM185" s="152"/>
      <c r="MTN185" s="152"/>
      <c r="MTO185" s="650"/>
      <c r="MTP185" s="651"/>
      <c r="MTQ185" s="326"/>
      <c r="MTR185" s="152"/>
      <c r="MTS185" s="152"/>
      <c r="MTT185" s="152"/>
      <c r="MTU185" s="152"/>
      <c r="MTV185" s="650"/>
      <c r="MTW185" s="651"/>
      <c r="MTX185" s="326"/>
      <c r="MTY185" s="152"/>
      <c r="MTZ185" s="152"/>
      <c r="MUA185" s="152"/>
      <c r="MUB185" s="152"/>
      <c r="MUC185" s="650"/>
      <c r="MUD185" s="651"/>
      <c r="MUE185" s="326"/>
      <c r="MUF185" s="152"/>
      <c r="MUG185" s="152"/>
      <c r="MUH185" s="152"/>
      <c r="MUI185" s="152"/>
      <c r="MUJ185" s="650"/>
      <c r="MUK185" s="651"/>
      <c r="MUL185" s="326"/>
      <c r="MUM185" s="152"/>
      <c r="MUN185" s="152"/>
      <c r="MUO185" s="152"/>
      <c r="MUP185" s="152"/>
      <c r="MUQ185" s="650"/>
      <c r="MUR185" s="651"/>
      <c r="MUS185" s="326"/>
      <c r="MUT185" s="152"/>
      <c r="MUU185" s="152"/>
      <c r="MUV185" s="152"/>
      <c r="MUW185" s="152"/>
      <c r="MUX185" s="650"/>
      <c r="MUY185" s="651"/>
      <c r="MUZ185" s="326"/>
      <c r="MVA185" s="152"/>
      <c r="MVB185" s="152"/>
      <c r="MVC185" s="152"/>
      <c r="MVD185" s="152"/>
      <c r="MVE185" s="650"/>
      <c r="MVF185" s="651"/>
      <c r="MVG185" s="326"/>
      <c r="MVH185" s="152"/>
      <c r="MVI185" s="152"/>
      <c r="MVJ185" s="152"/>
      <c r="MVK185" s="152"/>
      <c r="MVL185" s="650"/>
      <c r="MVM185" s="651"/>
      <c r="MVN185" s="326"/>
      <c r="MVO185" s="152"/>
      <c r="MVP185" s="152"/>
      <c r="MVQ185" s="152"/>
      <c r="MVR185" s="152"/>
      <c r="MVS185" s="650"/>
      <c r="MVT185" s="651"/>
      <c r="MVU185" s="326"/>
      <c r="MVV185" s="152"/>
      <c r="MVW185" s="152"/>
      <c r="MVX185" s="152"/>
      <c r="MVY185" s="152"/>
      <c r="MVZ185" s="650"/>
      <c r="MWA185" s="651"/>
      <c r="MWB185" s="326"/>
      <c r="MWC185" s="152"/>
      <c r="MWD185" s="152"/>
      <c r="MWE185" s="152"/>
      <c r="MWF185" s="152"/>
      <c r="MWG185" s="650"/>
      <c r="MWH185" s="651"/>
      <c r="MWI185" s="326"/>
      <c r="MWJ185" s="152"/>
      <c r="MWK185" s="152"/>
      <c r="MWL185" s="152"/>
      <c r="MWM185" s="152"/>
      <c r="MWN185" s="650"/>
      <c r="MWO185" s="651"/>
      <c r="MWP185" s="326"/>
      <c r="MWQ185" s="152"/>
      <c r="MWR185" s="152"/>
      <c r="MWS185" s="152"/>
      <c r="MWT185" s="152"/>
      <c r="MWU185" s="650"/>
      <c r="MWV185" s="651"/>
      <c r="MWW185" s="326"/>
      <c r="MWX185" s="152"/>
      <c r="MWY185" s="152"/>
      <c r="MWZ185" s="152"/>
      <c r="MXA185" s="152"/>
      <c r="MXB185" s="650"/>
      <c r="MXC185" s="651"/>
      <c r="MXD185" s="326"/>
      <c r="MXE185" s="152"/>
      <c r="MXF185" s="152"/>
      <c r="MXG185" s="152"/>
      <c r="MXH185" s="152"/>
      <c r="MXI185" s="650"/>
      <c r="MXJ185" s="651"/>
      <c r="MXK185" s="326"/>
      <c r="MXL185" s="152"/>
      <c r="MXM185" s="152"/>
      <c r="MXN185" s="152"/>
      <c r="MXO185" s="152"/>
      <c r="MXP185" s="650"/>
      <c r="MXQ185" s="651"/>
      <c r="MXR185" s="326"/>
      <c r="MXS185" s="152"/>
      <c r="MXT185" s="152"/>
      <c r="MXU185" s="152"/>
      <c r="MXV185" s="152"/>
      <c r="MXW185" s="650"/>
      <c r="MXX185" s="651"/>
      <c r="MXY185" s="326"/>
      <c r="MXZ185" s="152"/>
      <c r="MYA185" s="152"/>
      <c r="MYB185" s="152"/>
      <c r="MYC185" s="152"/>
      <c r="MYD185" s="650"/>
      <c r="MYE185" s="651"/>
      <c r="MYF185" s="326"/>
      <c r="MYG185" s="152"/>
      <c r="MYH185" s="152"/>
      <c r="MYI185" s="152"/>
      <c r="MYJ185" s="152"/>
      <c r="MYK185" s="650"/>
      <c r="MYL185" s="651"/>
      <c r="MYM185" s="326"/>
      <c r="MYN185" s="152"/>
      <c r="MYO185" s="152"/>
      <c r="MYP185" s="152"/>
      <c r="MYQ185" s="152"/>
      <c r="MYR185" s="650"/>
      <c r="MYS185" s="651"/>
      <c r="MYT185" s="326"/>
      <c r="MYU185" s="152"/>
      <c r="MYV185" s="152"/>
      <c r="MYW185" s="152"/>
      <c r="MYX185" s="152"/>
      <c r="MYY185" s="650"/>
      <c r="MYZ185" s="651"/>
      <c r="MZA185" s="326"/>
      <c r="MZB185" s="152"/>
      <c r="MZC185" s="152"/>
      <c r="MZD185" s="152"/>
      <c r="MZE185" s="152"/>
      <c r="MZF185" s="650"/>
      <c r="MZG185" s="651"/>
      <c r="MZH185" s="326"/>
      <c r="MZI185" s="152"/>
      <c r="MZJ185" s="152"/>
      <c r="MZK185" s="152"/>
      <c r="MZL185" s="152"/>
      <c r="MZM185" s="650"/>
      <c r="MZN185" s="651"/>
      <c r="MZO185" s="326"/>
      <c r="MZP185" s="152"/>
      <c r="MZQ185" s="152"/>
      <c r="MZR185" s="152"/>
      <c r="MZS185" s="152"/>
      <c r="MZT185" s="650"/>
      <c r="MZU185" s="651"/>
      <c r="MZV185" s="326"/>
      <c r="MZW185" s="152"/>
      <c r="MZX185" s="152"/>
      <c r="MZY185" s="152"/>
      <c r="MZZ185" s="152"/>
      <c r="NAA185" s="650"/>
      <c r="NAB185" s="651"/>
      <c r="NAC185" s="326"/>
      <c r="NAD185" s="152"/>
      <c r="NAE185" s="152"/>
      <c r="NAF185" s="152"/>
      <c r="NAG185" s="152"/>
      <c r="NAH185" s="650"/>
      <c r="NAI185" s="651"/>
      <c r="NAJ185" s="326"/>
      <c r="NAK185" s="152"/>
      <c r="NAL185" s="152"/>
      <c r="NAM185" s="152"/>
      <c r="NAN185" s="152"/>
      <c r="NAO185" s="650"/>
      <c r="NAP185" s="651"/>
      <c r="NAQ185" s="326"/>
      <c r="NAR185" s="152"/>
      <c r="NAS185" s="152"/>
      <c r="NAT185" s="152"/>
      <c r="NAU185" s="152"/>
      <c r="NAV185" s="650"/>
      <c r="NAW185" s="651"/>
      <c r="NAX185" s="326"/>
      <c r="NAY185" s="152"/>
      <c r="NAZ185" s="152"/>
      <c r="NBA185" s="152"/>
      <c r="NBB185" s="152"/>
      <c r="NBC185" s="650"/>
      <c r="NBD185" s="651"/>
      <c r="NBE185" s="326"/>
      <c r="NBF185" s="152"/>
      <c r="NBG185" s="152"/>
      <c r="NBH185" s="152"/>
      <c r="NBI185" s="152"/>
      <c r="NBJ185" s="650"/>
      <c r="NBK185" s="651"/>
      <c r="NBL185" s="326"/>
      <c r="NBM185" s="152"/>
      <c r="NBN185" s="152"/>
      <c r="NBO185" s="152"/>
      <c r="NBP185" s="152"/>
      <c r="NBQ185" s="650"/>
      <c r="NBR185" s="651"/>
      <c r="NBS185" s="326"/>
      <c r="NBT185" s="152"/>
      <c r="NBU185" s="152"/>
      <c r="NBV185" s="152"/>
      <c r="NBW185" s="152"/>
      <c r="NBX185" s="650"/>
      <c r="NBY185" s="651"/>
      <c r="NBZ185" s="326"/>
      <c r="NCA185" s="152"/>
      <c r="NCB185" s="152"/>
      <c r="NCC185" s="152"/>
      <c r="NCD185" s="152"/>
      <c r="NCE185" s="650"/>
      <c r="NCF185" s="651"/>
      <c r="NCG185" s="326"/>
      <c r="NCH185" s="152"/>
      <c r="NCI185" s="152"/>
      <c r="NCJ185" s="152"/>
      <c r="NCK185" s="152"/>
      <c r="NCL185" s="650"/>
      <c r="NCM185" s="651"/>
      <c r="NCN185" s="326"/>
      <c r="NCO185" s="152"/>
      <c r="NCP185" s="152"/>
      <c r="NCQ185" s="152"/>
      <c r="NCR185" s="152"/>
      <c r="NCS185" s="650"/>
      <c r="NCT185" s="651"/>
      <c r="NCU185" s="326"/>
      <c r="NCV185" s="152"/>
      <c r="NCW185" s="152"/>
      <c r="NCX185" s="152"/>
      <c r="NCY185" s="152"/>
      <c r="NCZ185" s="650"/>
      <c r="NDA185" s="651"/>
      <c r="NDB185" s="326"/>
      <c r="NDC185" s="152"/>
      <c r="NDD185" s="152"/>
      <c r="NDE185" s="152"/>
      <c r="NDF185" s="152"/>
      <c r="NDG185" s="650"/>
      <c r="NDH185" s="651"/>
      <c r="NDI185" s="326"/>
      <c r="NDJ185" s="152"/>
      <c r="NDK185" s="152"/>
      <c r="NDL185" s="152"/>
      <c r="NDM185" s="152"/>
      <c r="NDN185" s="650"/>
      <c r="NDO185" s="651"/>
      <c r="NDP185" s="326"/>
      <c r="NDQ185" s="152"/>
      <c r="NDR185" s="152"/>
      <c r="NDS185" s="152"/>
      <c r="NDT185" s="152"/>
      <c r="NDU185" s="650"/>
      <c r="NDV185" s="651"/>
      <c r="NDW185" s="326"/>
      <c r="NDX185" s="152"/>
      <c r="NDY185" s="152"/>
      <c r="NDZ185" s="152"/>
      <c r="NEA185" s="152"/>
      <c r="NEB185" s="650"/>
      <c r="NEC185" s="651"/>
      <c r="NED185" s="326"/>
      <c r="NEE185" s="152"/>
      <c r="NEF185" s="152"/>
      <c r="NEG185" s="152"/>
      <c r="NEH185" s="152"/>
      <c r="NEI185" s="650"/>
      <c r="NEJ185" s="651"/>
      <c r="NEK185" s="326"/>
      <c r="NEL185" s="152"/>
      <c r="NEM185" s="152"/>
      <c r="NEN185" s="152"/>
      <c r="NEO185" s="152"/>
      <c r="NEP185" s="650"/>
      <c r="NEQ185" s="651"/>
      <c r="NER185" s="326"/>
      <c r="NES185" s="152"/>
      <c r="NET185" s="152"/>
      <c r="NEU185" s="152"/>
      <c r="NEV185" s="152"/>
      <c r="NEW185" s="650"/>
      <c r="NEX185" s="651"/>
      <c r="NEY185" s="326"/>
      <c r="NEZ185" s="152"/>
      <c r="NFA185" s="152"/>
      <c r="NFB185" s="152"/>
      <c r="NFC185" s="152"/>
      <c r="NFD185" s="650"/>
      <c r="NFE185" s="651"/>
      <c r="NFF185" s="326"/>
      <c r="NFG185" s="152"/>
      <c r="NFH185" s="152"/>
      <c r="NFI185" s="152"/>
      <c r="NFJ185" s="152"/>
      <c r="NFK185" s="650"/>
      <c r="NFL185" s="651"/>
      <c r="NFM185" s="326"/>
      <c r="NFN185" s="152"/>
      <c r="NFO185" s="152"/>
      <c r="NFP185" s="152"/>
      <c r="NFQ185" s="152"/>
      <c r="NFR185" s="650"/>
      <c r="NFS185" s="651"/>
      <c r="NFT185" s="326"/>
      <c r="NFU185" s="152"/>
      <c r="NFV185" s="152"/>
      <c r="NFW185" s="152"/>
      <c r="NFX185" s="152"/>
      <c r="NFY185" s="650"/>
      <c r="NFZ185" s="651"/>
      <c r="NGA185" s="326"/>
      <c r="NGB185" s="152"/>
      <c r="NGC185" s="152"/>
      <c r="NGD185" s="152"/>
      <c r="NGE185" s="152"/>
      <c r="NGF185" s="650"/>
      <c r="NGG185" s="651"/>
      <c r="NGH185" s="326"/>
      <c r="NGI185" s="152"/>
      <c r="NGJ185" s="152"/>
      <c r="NGK185" s="152"/>
      <c r="NGL185" s="152"/>
      <c r="NGM185" s="650"/>
      <c r="NGN185" s="651"/>
      <c r="NGO185" s="326"/>
      <c r="NGP185" s="152"/>
      <c r="NGQ185" s="152"/>
      <c r="NGR185" s="152"/>
      <c r="NGS185" s="152"/>
      <c r="NGT185" s="650"/>
      <c r="NGU185" s="651"/>
      <c r="NGV185" s="326"/>
      <c r="NGW185" s="152"/>
      <c r="NGX185" s="152"/>
      <c r="NGY185" s="152"/>
      <c r="NGZ185" s="152"/>
      <c r="NHA185" s="650"/>
      <c r="NHB185" s="651"/>
      <c r="NHC185" s="326"/>
      <c r="NHD185" s="152"/>
      <c r="NHE185" s="152"/>
      <c r="NHF185" s="152"/>
      <c r="NHG185" s="152"/>
      <c r="NHH185" s="650"/>
      <c r="NHI185" s="651"/>
      <c r="NHJ185" s="326"/>
      <c r="NHK185" s="152"/>
      <c r="NHL185" s="152"/>
      <c r="NHM185" s="152"/>
      <c r="NHN185" s="152"/>
      <c r="NHO185" s="650"/>
      <c r="NHP185" s="651"/>
      <c r="NHQ185" s="326"/>
      <c r="NHR185" s="152"/>
      <c r="NHS185" s="152"/>
      <c r="NHT185" s="152"/>
      <c r="NHU185" s="152"/>
      <c r="NHV185" s="650"/>
      <c r="NHW185" s="651"/>
      <c r="NHX185" s="326"/>
      <c r="NHY185" s="152"/>
      <c r="NHZ185" s="152"/>
      <c r="NIA185" s="152"/>
      <c r="NIB185" s="152"/>
      <c r="NIC185" s="650"/>
      <c r="NID185" s="651"/>
      <c r="NIE185" s="326"/>
      <c r="NIF185" s="152"/>
      <c r="NIG185" s="152"/>
      <c r="NIH185" s="152"/>
      <c r="NII185" s="152"/>
      <c r="NIJ185" s="650"/>
      <c r="NIK185" s="651"/>
      <c r="NIL185" s="326"/>
      <c r="NIM185" s="152"/>
      <c r="NIN185" s="152"/>
      <c r="NIO185" s="152"/>
      <c r="NIP185" s="152"/>
      <c r="NIQ185" s="650"/>
      <c r="NIR185" s="651"/>
      <c r="NIS185" s="326"/>
      <c r="NIT185" s="152"/>
      <c r="NIU185" s="152"/>
      <c r="NIV185" s="152"/>
      <c r="NIW185" s="152"/>
      <c r="NIX185" s="650"/>
      <c r="NIY185" s="651"/>
      <c r="NIZ185" s="326"/>
      <c r="NJA185" s="152"/>
      <c r="NJB185" s="152"/>
      <c r="NJC185" s="152"/>
      <c r="NJD185" s="152"/>
      <c r="NJE185" s="650"/>
      <c r="NJF185" s="651"/>
      <c r="NJG185" s="326"/>
      <c r="NJH185" s="152"/>
      <c r="NJI185" s="152"/>
      <c r="NJJ185" s="152"/>
      <c r="NJK185" s="152"/>
      <c r="NJL185" s="650"/>
      <c r="NJM185" s="651"/>
      <c r="NJN185" s="326"/>
      <c r="NJO185" s="152"/>
      <c r="NJP185" s="152"/>
      <c r="NJQ185" s="152"/>
      <c r="NJR185" s="152"/>
      <c r="NJS185" s="650"/>
      <c r="NJT185" s="651"/>
      <c r="NJU185" s="326"/>
      <c r="NJV185" s="152"/>
      <c r="NJW185" s="152"/>
      <c r="NJX185" s="152"/>
      <c r="NJY185" s="152"/>
      <c r="NJZ185" s="650"/>
      <c r="NKA185" s="651"/>
      <c r="NKB185" s="326"/>
      <c r="NKC185" s="152"/>
      <c r="NKD185" s="152"/>
      <c r="NKE185" s="152"/>
      <c r="NKF185" s="152"/>
      <c r="NKG185" s="650"/>
      <c r="NKH185" s="651"/>
      <c r="NKI185" s="326"/>
      <c r="NKJ185" s="152"/>
      <c r="NKK185" s="152"/>
      <c r="NKL185" s="152"/>
      <c r="NKM185" s="152"/>
      <c r="NKN185" s="650"/>
      <c r="NKO185" s="651"/>
      <c r="NKP185" s="326"/>
      <c r="NKQ185" s="152"/>
      <c r="NKR185" s="152"/>
      <c r="NKS185" s="152"/>
      <c r="NKT185" s="152"/>
      <c r="NKU185" s="650"/>
      <c r="NKV185" s="651"/>
      <c r="NKW185" s="326"/>
      <c r="NKX185" s="152"/>
      <c r="NKY185" s="152"/>
      <c r="NKZ185" s="152"/>
      <c r="NLA185" s="152"/>
      <c r="NLB185" s="650"/>
      <c r="NLC185" s="651"/>
      <c r="NLD185" s="326"/>
      <c r="NLE185" s="152"/>
      <c r="NLF185" s="152"/>
      <c r="NLG185" s="152"/>
      <c r="NLH185" s="152"/>
      <c r="NLI185" s="650"/>
      <c r="NLJ185" s="651"/>
      <c r="NLK185" s="326"/>
      <c r="NLL185" s="152"/>
      <c r="NLM185" s="152"/>
      <c r="NLN185" s="152"/>
      <c r="NLO185" s="152"/>
      <c r="NLP185" s="650"/>
      <c r="NLQ185" s="651"/>
      <c r="NLR185" s="326"/>
      <c r="NLS185" s="152"/>
      <c r="NLT185" s="152"/>
      <c r="NLU185" s="152"/>
      <c r="NLV185" s="152"/>
      <c r="NLW185" s="650"/>
      <c r="NLX185" s="651"/>
      <c r="NLY185" s="326"/>
      <c r="NLZ185" s="152"/>
      <c r="NMA185" s="152"/>
      <c r="NMB185" s="152"/>
      <c r="NMC185" s="152"/>
      <c r="NMD185" s="650"/>
      <c r="NME185" s="651"/>
      <c r="NMF185" s="326"/>
      <c r="NMG185" s="152"/>
      <c r="NMH185" s="152"/>
      <c r="NMI185" s="152"/>
      <c r="NMJ185" s="152"/>
      <c r="NMK185" s="650"/>
      <c r="NML185" s="651"/>
      <c r="NMM185" s="326"/>
      <c r="NMN185" s="152"/>
      <c r="NMO185" s="152"/>
      <c r="NMP185" s="152"/>
      <c r="NMQ185" s="152"/>
      <c r="NMR185" s="650"/>
      <c r="NMS185" s="651"/>
      <c r="NMT185" s="326"/>
      <c r="NMU185" s="152"/>
      <c r="NMV185" s="152"/>
      <c r="NMW185" s="152"/>
      <c r="NMX185" s="152"/>
      <c r="NMY185" s="650"/>
      <c r="NMZ185" s="651"/>
      <c r="NNA185" s="326"/>
      <c r="NNB185" s="152"/>
      <c r="NNC185" s="152"/>
      <c r="NND185" s="152"/>
      <c r="NNE185" s="152"/>
      <c r="NNF185" s="650"/>
      <c r="NNG185" s="651"/>
      <c r="NNH185" s="326"/>
      <c r="NNI185" s="152"/>
      <c r="NNJ185" s="152"/>
      <c r="NNK185" s="152"/>
      <c r="NNL185" s="152"/>
      <c r="NNM185" s="650"/>
      <c r="NNN185" s="651"/>
      <c r="NNO185" s="326"/>
      <c r="NNP185" s="152"/>
      <c r="NNQ185" s="152"/>
      <c r="NNR185" s="152"/>
      <c r="NNS185" s="152"/>
      <c r="NNT185" s="650"/>
      <c r="NNU185" s="651"/>
      <c r="NNV185" s="326"/>
      <c r="NNW185" s="152"/>
      <c r="NNX185" s="152"/>
      <c r="NNY185" s="152"/>
      <c r="NNZ185" s="152"/>
      <c r="NOA185" s="650"/>
      <c r="NOB185" s="651"/>
      <c r="NOC185" s="326"/>
      <c r="NOD185" s="152"/>
      <c r="NOE185" s="152"/>
      <c r="NOF185" s="152"/>
      <c r="NOG185" s="152"/>
      <c r="NOH185" s="650"/>
      <c r="NOI185" s="651"/>
      <c r="NOJ185" s="326"/>
      <c r="NOK185" s="152"/>
      <c r="NOL185" s="152"/>
      <c r="NOM185" s="152"/>
      <c r="NON185" s="152"/>
      <c r="NOO185" s="650"/>
      <c r="NOP185" s="651"/>
      <c r="NOQ185" s="326"/>
      <c r="NOR185" s="152"/>
      <c r="NOS185" s="152"/>
      <c r="NOT185" s="152"/>
      <c r="NOU185" s="152"/>
      <c r="NOV185" s="650"/>
      <c r="NOW185" s="651"/>
      <c r="NOX185" s="326"/>
      <c r="NOY185" s="152"/>
      <c r="NOZ185" s="152"/>
      <c r="NPA185" s="152"/>
      <c r="NPB185" s="152"/>
      <c r="NPC185" s="650"/>
      <c r="NPD185" s="651"/>
      <c r="NPE185" s="326"/>
      <c r="NPF185" s="152"/>
      <c r="NPG185" s="152"/>
      <c r="NPH185" s="152"/>
      <c r="NPI185" s="152"/>
      <c r="NPJ185" s="650"/>
      <c r="NPK185" s="651"/>
      <c r="NPL185" s="326"/>
      <c r="NPM185" s="152"/>
      <c r="NPN185" s="152"/>
      <c r="NPO185" s="152"/>
      <c r="NPP185" s="152"/>
      <c r="NPQ185" s="650"/>
      <c r="NPR185" s="651"/>
      <c r="NPS185" s="326"/>
      <c r="NPT185" s="152"/>
      <c r="NPU185" s="152"/>
      <c r="NPV185" s="152"/>
      <c r="NPW185" s="152"/>
      <c r="NPX185" s="650"/>
      <c r="NPY185" s="651"/>
      <c r="NPZ185" s="326"/>
      <c r="NQA185" s="152"/>
      <c r="NQB185" s="152"/>
      <c r="NQC185" s="152"/>
      <c r="NQD185" s="152"/>
      <c r="NQE185" s="650"/>
      <c r="NQF185" s="651"/>
      <c r="NQG185" s="326"/>
      <c r="NQH185" s="152"/>
      <c r="NQI185" s="152"/>
      <c r="NQJ185" s="152"/>
      <c r="NQK185" s="152"/>
      <c r="NQL185" s="650"/>
      <c r="NQM185" s="651"/>
      <c r="NQN185" s="326"/>
      <c r="NQO185" s="152"/>
      <c r="NQP185" s="152"/>
      <c r="NQQ185" s="152"/>
      <c r="NQR185" s="152"/>
      <c r="NQS185" s="650"/>
      <c r="NQT185" s="651"/>
      <c r="NQU185" s="326"/>
      <c r="NQV185" s="152"/>
      <c r="NQW185" s="152"/>
      <c r="NQX185" s="152"/>
      <c r="NQY185" s="152"/>
      <c r="NQZ185" s="650"/>
      <c r="NRA185" s="651"/>
      <c r="NRB185" s="326"/>
      <c r="NRC185" s="152"/>
      <c r="NRD185" s="152"/>
      <c r="NRE185" s="152"/>
      <c r="NRF185" s="152"/>
      <c r="NRG185" s="650"/>
      <c r="NRH185" s="651"/>
      <c r="NRI185" s="326"/>
      <c r="NRJ185" s="152"/>
      <c r="NRK185" s="152"/>
      <c r="NRL185" s="152"/>
      <c r="NRM185" s="152"/>
      <c r="NRN185" s="650"/>
      <c r="NRO185" s="651"/>
      <c r="NRP185" s="326"/>
      <c r="NRQ185" s="152"/>
      <c r="NRR185" s="152"/>
      <c r="NRS185" s="152"/>
      <c r="NRT185" s="152"/>
      <c r="NRU185" s="650"/>
      <c r="NRV185" s="651"/>
      <c r="NRW185" s="326"/>
      <c r="NRX185" s="152"/>
      <c r="NRY185" s="152"/>
      <c r="NRZ185" s="152"/>
      <c r="NSA185" s="152"/>
      <c r="NSB185" s="650"/>
      <c r="NSC185" s="651"/>
      <c r="NSD185" s="326"/>
      <c r="NSE185" s="152"/>
      <c r="NSF185" s="152"/>
      <c r="NSG185" s="152"/>
      <c r="NSH185" s="152"/>
      <c r="NSI185" s="650"/>
      <c r="NSJ185" s="651"/>
      <c r="NSK185" s="326"/>
      <c r="NSL185" s="152"/>
      <c r="NSM185" s="152"/>
      <c r="NSN185" s="152"/>
      <c r="NSO185" s="152"/>
      <c r="NSP185" s="650"/>
      <c r="NSQ185" s="651"/>
      <c r="NSR185" s="326"/>
      <c r="NSS185" s="152"/>
      <c r="NST185" s="152"/>
      <c r="NSU185" s="152"/>
      <c r="NSV185" s="152"/>
      <c r="NSW185" s="650"/>
      <c r="NSX185" s="651"/>
      <c r="NSY185" s="326"/>
      <c r="NSZ185" s="152"/>
      <c r="NTA185" s="152"/>
      <c r="NTB185" s="152"/>
      <c r="NTC185" s="152"/>
      <c r="NTD185" s="650"/>
      <c r="NTE185" s="651"/>
      <c r="NTF185" s="326"/>
      <c r="NTG185" s="152"/>
      <c r="NTH185" s="152"/>
      <c r="NTI185" s="152"/>
      <c r="NTJ185" s="152"/>
      <c r="NTK185" s="650"/>
      <c r="NTL185" s="651"/>
      <c r="NTM185" s="326"/>
      <c r="NTN185" s="152"/>
      <c r="NTO185" s="152"/>
      <c r="NTP185" s="152"/>
      <c r="NTQ185" s="152"/>
      <c r="NTR185" s="650"/>
      <c r="NTS185" s="651"/>
      <c r="NTT185" s="326"/>
      <c r="NTU185" s="152"/>
      <c r="NTV185" s="152"/>
      <c r="NTW185" s="152"/>
      <c r="NTX185" s="152"/>
      <c r="NTY185" s="650"/>
      <c r="NTZ185" s="651"/>
      <c r="NUA185" s="326"/>
      <c r="NUB185" s="152"/>
      <c r="NUC185" s="152"/>
      <c r="NUD185" s="152"/>
      <c r="NUE185" s="152"/>
      <c r="NUF185" s="650"/>
      <c r="NUG185" s="651"/>
      <c r="NUH185" s="326"/>
      <c r="NUI185" s="152"/>
      <c r="NUJ185" s="152"/>
      <c r="NUK185" s="152"/>
      <c r="NUL185" s="152"/>
      <c r="NUM185" s="650"/>
      <c r="NUN185" s="651"/>
      <c r="NUO185" s="326"/>
      <c r="NUP185" s="152"/>
      <c r="NUQ185" s="152"/>
      <c r="NUR185" s="152"/>
      <c r="NUS185" s="152"/>
      <c r="NUT185" s="650"/>
      <c r="NUU185" s="651"/>
      <c r="NUV185" s="326"/>
      <c r="NUW185" s="152"/>
      <c r="NUX185" s="152"/>
      <c r="NUY185" s="152"/>
      <c r="NUZ185" s="152"/>
      <c r="NVA185" s="650"/>
      <c r="NVB185" s="651"/>
      <c r="NVC185" s="326"/>
      <c r="NVD185" s="152"/>
      <c r="NVE185" s="152"/>
      <c r="NVF185" s="152"/>
      <c r="NVG185" s="152"/>
      <c r="NVH185" s="650"/>
      <c r="NVI185" s="651"/>
      <c r="NVJ185" s="326"/>
      <c r="NVK185" s="152"/>
      <c r="NVL185" s="152"/>
      <c r="NVM185" s="152"/>
      <c r="NVN185" s="152"/>
      <c r="NVO185" s="650"/>
      <c r="NVP185" s="651"/>
      <c r="NVQ185" s="326"/>
      <c r="NVR185" s="152"/>
      <c r="NVS185" s="152"/>
      <c r="NVT185" s="152"/>
      <c r="NVU185" s="152"/>
      <c r="NVV185" s="650"/>
      <c r="NVW185" s="651"/>
      <c r="NVX185" s="326"/>
      <c r="NVY185" s="152"/>
      <c r="NVZ185" s="152"/>
      <c r="NWA185" s="152"/>
      <c r="NWB185" s="152"/>
      <c r="NWC185" s="650"/>
      <c r="NWD185" s="651"/>
      <c r="NWE185" s="326"/>
      <c r="NWF185" s="152"/>
      <c r="NWG185" s="152"/>
      <c r="NWH185" s="152"/>
      <c r="NWI185" s="152"/>
      <c r="NWJ185" s="650"/>
      <c r="NWK185" s="651"/>
      <c r="NWL185" s="326"/>
      <c r="NWM185" s="152"/>
      <c r="NWN185" s="152"/>
      <c r="NWO185" s="152"/>
      <c r="NWP185" s="152"/>
      <c r="NWQ185" s="650"/>
      <c r="NWR185" s="651"/>
      <c r="NWS185" s="326"/>
      <c r="NWT185" s="152"/>
      <c r="NWU185" s="152"/>
      <c r="NWV185" s="152"/>
      <c r="NWW185" s="152"/>
      <c r="NWX185" s="650"/>
      <c r="NWY185" s="651"/>
      <c r="NWZ185" s="326"/>
      <c r="NXA185" s="152"/>
      <c r="NXB185" s="152"/>
      <c r="NXC185" s="152"/>
      <c r="NXD185" s="152"/>
      <c r="NXE185" s="650"/>
      <c r="NXF185" s="651"/>
      <c r="NXG185" s="326"/>
      <c r="NXH185" s="152"/>
      <c r="NXI185" s="152"/>
      <c r="NXJ185" s="152"/>
      <c r="NXK185" s="152"/>
      <c r="NXL185" s="650"/>
      <c r="NXM185" s="651"/>
      <c r="NXN185" s="326"/>
      <c r="NXO185" s="152"/>
      <c r="NXP185" s="152"/>
      <c r="NXQ185" s="152"/>
      <c r="NXR185" s="152"/>
      <c r="NXS185" s="650"/>
      <c r="NXT185" s="651"/>
      <c r="NXU185" s="326"/>
      <c r="NXV185" s="152"/>
      <c r="NXW185" s="152"/>
      <c r="NXX185" s="152"/>
      <c r="NXY185" s="152"/>
      <c r="NXZ185" s="650"/>
      <c r="NYA185" s="651"/>
      <c r="NYB185" s="326"/>
      <c r="NYC185" s="152"/>
      <c r="NYD185" s="152"/>
      <c r="NYE185" s="152"/>
      <c r="NYF185" s="152"/>
      <c r="NYG185" s="650"/>
      <c r="NYH185" s="651"/>
      <c r="NYI185" s="326"/>
      <c r="NYJ185" s="152"/>
      <c r="NYK185" s="152"/>
      <c r="NYL185" s="152"/>
      <c r="NYM185" s="152"/>
      <c r="NYN185" s="650"/>
      <c r="NYO185" s="651"/>
      <c r="NYP185" s="326"/>
      <c r="NYQ185" s="152"/>
      <c r="NYR185" s="152"/>
      <c r="NYS185" s="152"/>
      <c r="NYT185" s="152"/>
      <c r="NYU185" s="650"/>
      <c r="NYV185" s="651"/>
      <c r="NYW185" s="326"/>
      <c r="NYX185" s="152"/>
      <c r="NYY185" s="152"/>
      <c r="NYZ185" s="152"/>
      <c r="NZA185" s="152"/>
      <c r="NZB185" s="650"/>
      <c r="NZC185" s="651"/>
      <c r="NZD185" s="326"/>
      <c r="NZE185" s="152"/>
      <c r="NZF185" s="152"/>
      <c r="NZG185" s="152"/>
      <c r="NZH185" s="152"/>
      <c r="NZI185" s="650"/>
      <c r="NZJ185" s="651"/>
      <c r="NZK185" s="326"/>
      <c r="NZL185" s="152"/>
      <c r="NZM185" s="152"/>
      <c r="NZN185" s="152"/>
      <c r="NZO185" s="152"/>
      <c r="NZP185" s="650"/>
      <c r="NZQ185" s="651"/>
      <c r="NZR185" s="326"/>
      <c r="NZS185" s="152"/>
      <c r="NZT185" s="152"/>
      <c r="NZU185" s="152"/>
      <c r="NZV185" s="152"/>
      <c r="NZW185" s="650"/>
      <c r="NZX185" s="651"/>
      <c r="NZY185" s="326"/>
      <c r="NZZ185" s="152"/>
      <c r="OAA185" s="152"/>
      <c r="OAB185" s="152"/>
      <c r="OAC185" s="152"/>
      <c r="OAD185" s="650"/>
      <c r="OAE185" s="651"/>
      <c r="OAF185" s="326"/>
      <c r="OAG185" s="152"/>
      <c r="OAH185" s="152"/>
      <c r="OAI185" s="152"/>
      <c r="OAJ185" s="152"/>
      <c r="OAK185" s="650"/>
      <c r="OAL185" s="651"/>
      <c r="OAM185" s="326"/>
      <c r="OAN185" s="152"/>
      <c r="OAO185" s="152"/>
      <c r="OAP185" s="152"/>
      <c r="OAQ185" s="152"/>
      <c r="OAR185" s="650"/>
      <c r="OAS185" s="651"/>
      <c r="OAT185" s="326"/>
      <c r="OAU185" s="152"/>
      <c r="OAV185" s="152"/>
      <c r="OAW185" s="152"/>
      <c r="OAX185" s="152"/>
      <c r="OAY185" s="650"/>
      <c r="OAZ185" s="651"/>
      <c r="OBA185" s="326"/>
      <c r="OBB185" s="152"/>
      <c r="OBC185" s="152"/>
      <c r="OBD185" s="152"/>
      <c r="OBE185" s="152"/>
      <c r="OBF185" s="650"/>
      <c r="OBG185" s="651"/>
      <c r="OBH185" s="326"/>
      <c r="OBI185" s="152"/>
      <c r="OBJ185" s="152"/>
      <c r="OBK185" s="152"/>
      <c r="OBL185" s="152"/>
      <c r="OBM185" s="650"/>
      <c r="OBN185" s="651"/>
      <c r="OBO185" s="326"/>
      <c r="OBP185" s="152"/>
      <c r="OBQ185" s="152"/>
      <c r="OBR185" s="152"/>
      <c r="OBS185" s="152"/>
      <c r="OBT185" s="650"/>
      <c r="OBU185" s="651"/>
      <c r="OBV185" s="326"/>
      <c r="OBW185" s="152"/>
      <c r="OBX185" s="152"/>
      <c r="OBY185" s="152"/>
      <c r="OBZ185" s="152"/>
      <c r="OCA185" s="650"/>
      <c r="OCB185" s="651"/>
      <c r="OCC185" s="326"/>
      <c r="OCD185" s="152"/>
      <c r="OCE185" s="152"/>
      <c r="OCF185" s="152"/>
      <c r="OCG185" s="152"/>
      <c r="OCH185" s="650"/>
      <c r="OCI185" s="651"/>
      <c r="OCJ185" s="326"/>
      <c r="OCK185" s="152"/>
      <c r="OCL185" s="152"/>
      <c r="OCM185" s="152"/>
      <c r="OCN185" s="152"/>
      <c r="OCO185" s="650"/>
      <c r="OCP185" s="651"/>
      <c r="OCQ185" s="326"/>
      <c r="OCR185" s="152"/>
      <c r="OCS185" s="152"/>
      <c r="OCT185" s="152"/>
      <c r="OCU185" s="152"/>
      <c r="OCV185" s="650"/>
      <c r="OCW185" s="651"/>
      <c r="OCX185" s="326"/>
      <c r="OCY185" s="152"/>
      <c r="OCZ185" s="152"/>
      <c r="ODA185" s="152"/>
      <c r="ODB185" s="152"/>
      <c r="ODC185" s="650"/>
      <c r="ODD185" s="651"/>
      <c r="ODE185" s="326"/>
      <c r="ODF185" s="152"/>
      <c r="ODG185" s="152"/>
      <c r="ODH185" s="152"/>
      <c r="ODI185" s="152"/>
      <c r="ODJ185" s="650"/>
      <c r="ODK185" s="651"/>
      <c r="ODL185" s="326"/>
      <c r="ODM185" s="152"/>
      <c r="ODN185" s="152"/>
      <c r="ODO185" s="152"/>
      <c r="ODP185" s="152"/>
      <c r="ODQ185" s="650"/>
      <c r="ODR185" s="651"/>
      <c r="ODS185" s="326"/>
      <c r="ODT185" s="152"/>
      <c r="ODU185" s="152"/>
      <c r="ODV185" s="152"/>
      <c r="ODW185" s="152"/>
      <c r="ODX185" s="650"/>
      <c r="ODY185" s="651"/>
      <c r="ODZ185" s="326"/>
      <c r="OEA185" s="152"/>
      <c r="OEB185" s="152"/>
      <c r="OEC185" s="152"/>
      <c r="OED185" s="152"/>
      <c r="OEE185" s="650"/>
      <c r="OEF185" s="651"/>
      <c r="OEG185" s="326"/>
      <c r="OEH185" s="152"/>
      <c r="OEI185" s="152"/>
      <c r="OEJ185" s="152"/>
      <c r="OEK185" s="152"/>
      <c r="OEL185" s="650"/>
      <c r="OEM185" s="651"/>
      <c r="OEN185" s="326"/>
      <c r="OEO185" s="152"/>
      <c r="OEP185" s="152"/>
      <c r="OEQ185" s="152"/>
      <c r="OER185" s="152"/>
      <c r="OES185" s="650"/>
      <c r="OET185" s="651"/>
      <c r="OEU185" s="326"/>
      <c r="OEV185" s="152"/>
      <c r="OEW185" s="152"/>
      <c r="OEX185" s="152"/>
      <c r="OEY185" s="152"/>
      <c r="OEZ185" s="650"/>
      <c r="OFA185" s="651"/>
      <c r="OFB185" s="326"/>
      <c r="OFC185" s="152"/>
      <c r="OFD185" s="152"/>
      <c r="OFE185" s="152"/>
      <c r="OFF185" s="152"/>
      <c r="OFG185" s="650"/>
      <c r="OFH185" s="651"/>
      <c r="OFI185" s="326"/>
      <c r="OFJ185" s="152"/>
      <c r="OFK185" s="152"/>
      <c r="OFL185" s="152"/>
      <c r="OFM185" s="152"/>
      <c r="OFN185" s="650"/>
      <c r="OFO185" s="651"/>
      <c r="OFP185" s="326"/>
      <c r="OFQ185" s="152"/>
      <c r="OFR185" s="152"/>
      <c r="OFS185" s="152"/>
      <c r="OFT185" s="152"/>
      <c r="OFU185" s="650"/>
      <c r="OFV185" s="651"/>
      <c r="OFW185" s="326"/>
      <c r="OFX185" s="152"/>
      <c r="OFY185" s="152"/>
      <c r="OFZ185" s="152"/>
      <c r="OGA185" s="152"/>
      <c r="OGB185" s="650"/>
      <c r="OGC185" s="651"/>
      <c r="OGD185" s="326"/>
      <c r="OGE185" s="152"/>
      <c r="OGF185" s="152"/>
      <c r="OGG185" s="152"/>
      <c r="OGH185" s="152"/>
      <c r="OGI185" s="650"/>
      <c r="OGJ185" s="651"/>
      <c r="OGK185" s="326"/>
      <c r="OGL185" s="152"/>
      <c r="OGM185" s="152"/>
      <c r="OGN185" s="152"/>
      <c r="OGO185" s="152"/>
      <c r="OGP185" s="650"/>
      <c r="OGQ185" s="651"/>
      <c r="OGR185" s="326"/>
      <c r="OGS185" s="152"/>
      <c r="OGT185" s="152"/>
      <c r="OGU185" s="152"/>
      <c r="OGV185" s="152"/>
      <c r="OGW185" s="650"/>
      <c r="OGX185" s="651"/>
      <c r="OGY185" s="326"/>
      <c r="OGZ185" s="152"/>
      <c r="OHA185" s="152"/>
      <c r="OHB185" s="152"/>
      <c r="OHC185" s="152"/>
      <c r="OHD185" s="650"/>
      <c r="OHE185" s="651"/>
      <c r="OHF185" s="326"/>
      <c r="OHG185" s="152"/>
      <c r="OHH185" s="152"/>
      <c r="OHI185" s="152"/>
      <c r="OHJ185" s="152"/>
      <c r="OHK185" s="650"/>
      <c r="OHL185" s="651"/>
      <c r="OHM185" s="326"/>
      <c r="OHN185" s="152"/>
      <c r="OHO185" s="152"/>
      <c r="OHP185" s="152"/>
      <c r="OHQ185" s="152"/>
      <c r="OHR185" s="650"/>
      <c r="OHS185" s="651"/>
      <c r="OHT185" s="326"/>
      <c r="OHU185" s="152"/>
      <c r="OHV185" s="152"/>
      <c r="OHW185" s="152"/>
      <c r="OHX185" s="152"/>
      <c r="OHY185" s="650"/>
      <c r="OHZ185" s="651"/>
      <c r="OIA185" s="326"/>
      <c r="OIB185" s="152"/>
      <c r="OIC185" s="152"/>
      <c r="OID185" s="152"/>
      <c r="OIE185" s="152"/>
      <c r="OIF185" s="650"/>
      <c r="OIG185" s="651"/>
      <c r="OIH185" s="326"/>
      <c r="OII185" s="152"/>
      <c r="OIJ185" s="152"/>
      <c r="OIK185" s="152"/>
      <c r="OIL185" s="152"/>
      <c r="OIM185" s="650"/>
      <c r="OIN185" s="651"/>
      <c r="OIO185" s="326"/>
      <c r="OIP185" s="152"/>
      <c r="OIQ185" s="152"/>
      <c r="OIR185" s="152"/>
      <c r="OIS185" s="152"/>
      <c r="OIT185" s="650"/>
      <c r="OIU185" s="651"/>
      <c r="OIV185" s="326"/>
      <c r="OIW185" s="152"/>
      <c r="OIX185" s="152"/>
      <c r="OIY185" s="152"/>
      <c r="OIZ185" s="152"/>
      <c r="OJA185" s="650"/>
      <c r="OJB185" s="651"/>
      <c r="OJC185" s="326"/>
      <c r="OJD185" s="152"/>
      <c r="OJE185" s="152"/>
      <c r="OJF185" s="152"/>
      <c r="OJG185" s="152"/>
      <c r="OJH185" s="650"/>
      <c r="OJI185" s="651"/>
      <c r="OJJ185" s="326"/>
      <c r="OJK185" s="152"/>
      <c r="OJL185" s="152"/>
      <c r="OJM185" s="152"/>
      <c r="OJN185" s="152"/>
      <c r="OJO185" s="650"/>
      <c r="OJP185" s="651"/>
      <c r="OJQ185" s="326"/>
      <c r="OJR185" s="152"/>
      <c r="OJS185" s="152"/>
      <c r="OJT185" s="152"/>
      <c r="OJU185" s="152"/>
      <c r="OJV185" s="650"/>
      <c r="OJW185" s="651"/>
      <c r="OJX185" s="326"/>
      <c r="OJY185" s="152"/>
      <c r="OJZ185" s="152"/>
      <c r="OKA185" s="152"/>
      <c r="OKB185" s="152"/>
      <c r="OKC185" s="650"/>
      <c r="OKD185" s="651"/>
      <c r="OKE185" s="326"/>
      <c r="OKF185" s="152"/>
      <c r="OKG185" s="152"/>
      <c r="OKH185" s="152"/>
      <c r="OKI185" s="152"/>
      <c r="OKJ185" s="650"/>
      <c r="OKK185" s="651"/>
      <c r="OKL185" s="326"/>
      <c r="OKM185" s="152"/>
      <c r="OKN185" s="152"/>
      <c r="OKO185" s="152"/>
      <c r="OKP185" s="152"/>
      <c r="OKQ185" s="650"/>
      <c r="OKR185" s="651"/>
      <c r="OKS185" s="326"/>
      <c r="OKT185" s="152"/>
      <c r="OKU185" s="152"/>
      <c r="OKV185" s="152"/>
      <c r="OKW185" s="152"/>
      <c r="OKX185" s="650"/>
      <c r="OKY185" s="651"/>
      <c r="OKZ185" s="326"/>
      <c r="OLA185" s="152"/>
      <c r="OLB185" s="152"/>
      <c r="OLC185" s="152"/>
      <c r="OLD185" s="152"/>
      <c r="OLE185" s="650"/>
      <c r="OLF185" s="651"/>
      <c r="OLG185" s="326"/>
      <c r="OLH185" s="152"/>
      <c r="OLI185" s="152"/>
      <c r="OLJ185" s="152"/>
      <c r="OLK185" s="152"/>
      <c r="OLL185" s="650"/>
      <c r="OLM185" s="651"/>
      <c r="OLN185" s="326"/>
      <c r="OLO185" s="152"/>
      <c r="OLP185" s="152"/>
      <c r="OLQ185" s="152"/>
      <c r="OLR185" s="152"/>
      <c r="OLS185" s="650"/>
      <c r="OLT185" s="651"/>
      <c r="OLU185" s="326"/>
      <c r="OLV185" s="152"/>
      <c r="OLW185" s="152"/>
      <c r="OLX185" s="152"/>
      <c r="OLY185" s="152"/>
      <c r="OLZ185" s="650"/>
      <c r="OMA185" s="651"/>
      <c r="OMB185" s="326"/>
      <c r="OMC185" s="152"/>
      <c r="OMD185" s="152"/>
      <c r="OME185" s="152"/>
      <c r="OMF185" s="152"/>
      <c r="OMG185" s="650"/>
      <c r="OMH185" s="651"/>
      <c r="OMI185" s="326"/>
      <c r="OMJ185" s="152"/>
      <c r="OMK185" s="152"/>
      <c r="OML185" s="152"/>
      <c r="OMM185" s="152"/>
      <c r="OMN185" s="650"/>
      <c r="OMO185" s="651"/>
      <c r="OMP185" s="326"/>
      <c r="OMQ185" s="152"/>
      <c r="OMR185" s="152"/>
      <c r="OMS185" s="152"/>
      <c r="OMT185" s="152"/>
      <c r="OMU185" s="650"/>
      <c r="OMV185" s="651"/>
      <c r="OMW185" s="326"/>
      <c r="OMX185" s="152"/>
      <c r="OMY185" s="152"/>
      <c r="OMZ185" s="152"/>
      <c r="ONA185" s="152"/>
      <c r="ONB185" s="650"/>
      <c r="ONC185" s="651"/>
      <c r="OND185" s="326"/>
      <c r="ONE185" s="152"/>
      <c r="ONF185" s="152"/>
      <c r="ONG185" s="152"/>
      <c r="ONH185" s="152"/>
      <c r="ONI185" s="650"/>
      <c r="ONJ185" s="651"/>
      <c r="ONK185" s="326"/>
      <c r="ONL185" s="152"/>
      <c r="ONM185" s="152"/>
      <c r="ONN185" s="152"/>
      <c r="ONO185" s="152"/>
      <c r="ONP185" s="650"/>
      <c r="ONQ185" s="651"/>
      <c r="ONR185" s="326"/>
      <c r="ONS185" s="152"/>
      <c r="ONT185" s="152"/>
      <c r="ONU185" s="152"/>
      <c r="ONV185" s="152"/>
      <c r="ONW185" s="650"/>
      <c r="ONX185" s="651"/>
      <c r="ONY185" s="326"/>
      <c r="ONZ185" s="152"/>
      <c r="OOA185" s="152"/>
      <c r="OOB185" s="152"/>
      <c r="OOC185" s="152"/>
      <c r="OOD185" s="650"/>
      <c r="OOE185" s="651"/>
      <c r="OOF185" s="326"/>
      <c r="OOG185" s="152"/>
      <c r="OOH185" s="152"/>
      <c r="OOI185" s="152"/>
      <c r="OOJ185" s="152"/>
      <c r="OOK185" s="650"/>
      <c r="OOL185" s="651"/>
      <c r="OOM185" s="326"/>
      <c r="OON185" s="152"/>
      <c r="OOO185" s="152"/>
      <c r="OOP185" s="152"/>
      <c r="OOQ185" s="152"/>
      <c r="OOR185" s="650"/>
      <c r="OOS185" s="651"/>
      <c r="OOT185" s="326"/>
      <c r="OOU185" s="152"/>
      <c r="OOV185" s="152"/>
      <c r="OOW185" s="152"/>
      <c r="OOX185" s="152"/>
      <c r="OOY185" s="650"/>
      <c r="OOZ185" s="651"/>
      <c r="OPA185" s="326"/>
      <c r="OPB185" s="152"/>
      <c r="OPC185" s="152"/>
      <c r="OPD185" s="152"/>
      <c r="OPE185" s="152"/>
      <c r="OPF185" s="650"/>
      <c r="OPG185" s="651"/>
      <c r="OPH185" s="326"/>
      <c r="OPI185" s="152"/>
      <c r="OPJ185" s="152"/>
      <c r="OPK185" s="152"/>
      <c r="OPL185" s="152"/>
      <c r="OPM185" s="650"/>
      <c r="OPN185" s="651"/>
      <c r="OPO185" s="326"/>
      <c r="OPP185" s="152"/>
      <c r="OPQ185" s="152"/>
      <c r="OPR185" s="152"/>
      <c r="OPS185" s="152"/>
      <c r="OPT185" s="650"/>
      <c r="OPU185" s="651"/>
      <c r="OPV185" s="326"/>
      <c r="OPW185" s="152"/>
      <c r="OPX185" s="152"/>
      <c r="OPY185" s="152"/>
      <c r="OPZ185" s="152"/>
      <c r="OQA185" s="650"/>
      <c r="OQB185" s="651"/>
      <c r="OQC185" s="326"/>
      <c r="OQD185" s="152"/>
      <c r="OQE185" s="152"/>
      <c r="OQF185" s="152"/>
      <c r="OQG185" s="152"/>
      <c r="OQH185" s="650"/>
      <c r="OQI185" s="651"/>
      <c r="OQJ185" s="326"/>
      <c r="OQK185" s="152"/>
      <c r="OQL185" s="152"/>
      <c r="OQM185" s="152"/>
      <c r="OQN185" s="152"/>
      <c r="OQO185" s="650"/>
      <c r="OQP185" s="651"/>
      <c r="OQQ185" s="326"/>
      <c r="OQR185" s="152"/>
      <c r="OQS185" s="152"/>
      <c r="OQT185" s="152"/>
      <c r="OQU185" s="152"/>
      <c r="OQV185" s="650"/>
      <c r="OQW185" s="651"/>
      <c r="OQX185" s="326"/>
      <c r="OQY185" s="152"/>
      <c r="OQZ185" s="152"/>
      <c r="ORA185" s="152"/>
      <c r="ORB185" s="152"/>
      <c r="ORC185" s="650"/>
      <c r="ORD185" s="651"/>
      <c r="ORE185" s="326"/>
      <c r="ORF185" s="152"/>
      <c r="ORG185" s="152"/>
      <c r="ORH185" s="152"/>
      <c r="ORI185" s="152"/>
      <c r="ORJ185" s="650"/>
      <c r="ORK185" s="651"/>
      <c r="ORL185" s="326"/>
      <c r="ORM185" s="152"/>
      <c r="ORN185" s="152"/>
      <c r="ORO185" s="152"/>
      <c r="ORP185" s="152"/>
      <c r="ORQ185" s="650"/>
      <c r="ORR185" s="651"/>
      <c r="ORS185" s="326"/>
      <c r="ORT185" s="152"/>
      <c r="ORU185" s="152"/>
      <c r="ORV185" s="152"/>
      <c r="ORW185" s="152"/>
      <c r="ORX185" s="650"/>
      <c r="ORY185" s="651"/>
      <c r="ORZ185" s="326"/>
      <c r="OSA185" s="152"/>
      <c r="OSB185" s="152"/>
      <c r="OSC185" s="152"/>
      <c r="OSD185" s="152"/>
      <c r="OSE185" s="650"/>
      <c r="OSF185" s="651"/>
      <c r="OSG185" s="326"/>
      <c r="OSH185" s="152"/>
      <c r="OSI185" s="152"/>
      <c r="OSJ185" s="152"/>
      <c r="OSK185" s="152"/>
      <c r="OSL185" s="650"/>
      <c r="OSM185" s="651"/>
      <c r="OSN185" s="326"/>
      <c r="OSO185" s="152"/>
      <c r="OSP185" s="152"/>
      <c r="OSQ185" s="152"/>
      <c r="OSR185" s="152"/>
      <c r="OSS185" s="650"/>
      <c r="OST185" s="651"/>
      <c r="OSU185" s="326"/>
      <c r="OSV185" s="152"/>
      <c r="OSW185" s="152"/>
      <c r="OSX185" s="152"/>
      <c r="OSY185" s="152"/>
      <c r="OSZ185" s="650"/>
      <c r="OTA185" s="651"/>
      <c r="OTB185" s="326"/>
      <c r="OTC185" s="152"/>
      <c r="OTD185" s="152"/>
      <c r="OTE185" s="152"/>
      <c r="OTF185" s="152"/>
      <c r="OTG185" s="650"/>
      <c r="OTH185" s="651"/>
      <c r="OTI185" s="326"/>
      <c r="OTJ185" s="152"/>
      <c r="OTK185" s="152"/>
      <c r="OTL185" s="152"/>
      <c r="OTM185" s="152"/>
      <c r="OTN185" s="650"/>
      <c r="OTO185" s="651"/>
      <c r="OTP185" s="326"/>
      <c r="OTQ185" s="152"/>
      <c r="OTR185" s="152"/>
      <c r="OTS185" s="152"/>
      <c r="OTT185" s="152"/>
      <c r="OTU185" s="650"/>
      <c r="OTV185" s="651"/>
      <c r="OTW185" s="326"/>
      <c r="OTX185" s="152"/>
      <c r="OTY185" s="152"/>
      <c r="OTZ185" s="152"/>
      <c r="OUA185" s="152"/>
      <c r="OUB185" s="650"/>
      <c r="OUC185" s="651"/>
      <c r="OUD185" s="326"/>
      <c r="OUE185" s="152"/>
      <c r="OUF185" s="152"/>
      <c r="OUG185" s="152"/>
      <c r="OUH185" s="152"/>
      <c r="OUI185" s="650"/>
      <c r="OUJ185" s="651"/>
      <c r="OUK185" s="326"/>
      <c r="OUL185" s="152"/>
      <c r="OUM185" s="152"/>
      <c r="OUN185" s="152"/>
      <c r="OUO185" s="152"/>
      <c r="OUP185" s="650"/>
      <c r="OUQ185" s="651"/>
      <c r="OUR185" s="326"/>
      <c r="OUS185" s="152"/>
      <c r="OUT185" s="152"/>
      <c r="OUU185" s="152"/>
      <c r="OUV185" s="152"/>
      <c r="OUW185" s="650"/>
      <c r="OUX185" s="651"/>
      <c r="OUY185" s="326"/>
      <c r="OUZ185" s="152"/>
      <c r="OVA185" s="152"/>
      <c r="OVB185" s="152"/>
      <c r="OVC185" s="152"/>
      <c r="OVD185" s="650"/>
      <c r="OVE185" s="651"/>
      <c r="OVF185" s="326"/>
      <c r="OVG185" s="152"/>
      <c r="OVH185" s="152"/>
      <c r="OVI185" s="152"/>
      <c r="OVJ185" s="152"/>
      <c r="OVK185" s="650"/>
      <c r="OVL185" s="651"/>
      <c r="OVM185" s="326"/>
      <c r="OVN185" s="152"/>
      <c r="OVO185" s="152"/>
      <c r="OVP185" s="152"/>
      <c r="OVQ185" s="152"/>
      <c r="OVR185" s="650"/>
      <c r="OVS185" s="651"/>
      <c r="OVT185" s="326"/>
      <c r="OVU185" s="152"/>
      <c r="OVV185" s="152"/>
      <c r="OVW185" s="152"/>
      <c r="OVX185" s="152"/>
      <c r="OVY185" s="650"/>
      <c r="OVZ185" s="651"/>
      <c r="OWA185" s="326"/>
      <c r="OWB185" s="152"/>
      <c r="OWC185" s="152"/>
      <c r="OWD185" s="152"/>
      <c r="OWE185" s="152"/>
      <c r="OWF185" s="650"/>
      <c r="OWG185" s="651"/>
      <c r="OWH185" s="326"/>
      <c r="OWI185" s="152"/>
      <c r="OWJ185" s="152"/>
      <c r="OWK185" s="152"/>
      <c r="OWL185" s="152"/>
      <c r="OWM185" s="650"/>
      <c r="OWN185" s="651"/>
      <c r="OWO185" s="326"/>
      <c r="OWP185" s="152"/>
      <c r="OWQ185" s="152"/>
      <c r="OWR185" s="152"/>
      <c r="OWS185" s="152"/>
      <c r="OWT185" s="650"/>
      <c r="OWU185" s="651"/>
      <c r="OWV185" s="326"/>
      <c r="OWW185" s="152"/>
      <c r="OWX185" s="152"/>
      <c r="OWY185" s="152"/>
      <c r="OWZ185" s="152"/>
      <c r="OXA185" s="650"/>
      <c r="OXB185" s="651"/>
      <c r="OXC185" s="326"/>
      <c r="OXD185" s="152"/>
      <c r="OXE185" s="152"/>
      <c r="OXF185" s="152"/>
      <c r="OXG185" s="152"/>
      <c r="OXH185" s="650"/>
      <c r="OXI185" s="651"/>
      <c r="OXJ185" s="326"/>
      <c r="OXK185" s="152"/>
      <c r="OXL185" s="152"/>
      <c r="OXM185" s="152"/>
      <c r="OXN185" s="152"/>
      <c r="OXO185" s="650"/>
      <c r="OXP185" s="651"/>
      <c r="OXQ185" s="326"/>
      <c r="OXR185" s="152"/>
      <c r="OXS185" s="152"/>
      <c r="OXT185" s="152"/>
      <c r="OXU185" s="152"/>
      <c r="OXV185" s="650"/>
      <c r="OXW185" s="651"/>
      <c r="OXX185" s="326"/>
      <c r="OXY185" s="152"/>
      <c r="OXZ185" s="152"/>
      <c r="OYA185" s="152"/>
      <c r="OYB185" s="152"/>
      <c r="OYC185" s="650"/>
      <c r="OYD185" s="651"/>
      <c r="OYE185" s="326"/>
      <c r="OYF185" s="152"/>
      <c r="OYG185" s="152"/>
      <c r="OYH185" s="152"/>
      <c r="OYI185" s="152"/>
      <c r="OYJ185" s="650"/>
      <c r="OYK185" s="651"/>
      <c r="OYL185" s="326"/>
      <c r="OYM185" s="152"/>
      <c r="OYN185" s="152"/>
      <c r="OYO185" s="152"/>
      <c r="OYP185" s="152"/>
      <c r="OYQ185" s="650"/>
      <c r="OYR185" s="651"/>
      <c r="OYS185" s="326"/>
      <c r="OYT185" s="152"/>
      <c r="OYU185" s="152"/>
      <c r="OYV185" s="152"/>
      <c r="OYW185" s="152"/>
      <c r="OYX185" s="650"/>
      <c r="OYY185" s="651"/>
      <c r="OYZ185" s="326"/>
      <c r="OZA185" s="152"/>
      <c r="OZB185" s="152"/>
      <c r="OZC185" s="152"/>
      <c r="OZD185" s="152"/>
      <c r="OZE185" s="650"/>
      <c r="OZF185" s="651"/>
      <c r="OZG185" s="326"/>
      <c r="OZH185" s="152"/>
      <c r="OZI185" s="152"/>
      <c r="OZJ185" s="152"/>
      <c r="OZK185" s="152"/>
      <c r="OZL185" s="650"/>
      <c r="OZM185" s="651"/>
      <c r="OZN185" s="326"/>
      <c r="OZO185" s="152"/>
      <c r="OZP185" s="152"/>
      <c r="OZQ185" s="152"/>
      <c r="OZR185" s="152"/>
      <c r="OZS185" s="650"/>
      <c r="OZT185" s="651"/>
      <c r="OZU185" s="326"/>
      <c r="OZV185" s="152"/>
      <c r="OZW185" s="152"/>
      <c r="OZX185" s="152"/>
      <c r="OZY185" s="152"/>
      <c r="OZZ185" s="650"/>
      <c r="PAA185" s="651"/>
      <c r="PAB185" s="326"/>
      <c r="PAC185" s="152"/>
      <c r="PAD185" s="152"/>
      <c r="PAE185" s="152"/>
      <c r="PAF185" s="152"/>
      <c r="PAG185" s="650"/>
      <c r="PAH185" s="651"/>
      <c r="PAI185" s="326"/>
      <c r="PAJ185" s="152"/>
      <c r="PAK185" s="152"/>
      <c r="PAL185" s="152"/>
      <c r="PAM185" s="152"/>
      <c r="PAN185" s="650"/>
      <c r="PAO185" s="651"/>
      <c r="PAP185" s="326"/>
      <c r="PAQ185" s="152"/>
      <c r="PAR185" s="152"/>
      <c r="PAS185" s="152"/>
      <c r="PAT185" s="152"/>
      <c r="PAU185" s="650"/>
      <c r="PAV185" s="651"/>
      <c r="PAW185" s="326"/>
      <c r="PAX185" s="152"/>
      <c r="PAY185" s="152"/>
      <c r="PAZ185" s="152"/>
      <c r="PBA185" s="152"/>
      <c r="PBB185" s="650"/>
      <c r="PBC185" s="651"/>
      <c r="PBD185" s="326"/>
      <c r="PBE185" s="152"/>
      <c r="PBF185" s="152"/>
      <c r="PBG185" s="152"/>
      <c r="PBH185" s="152"/>
      <c r="PBI185" s="650"/>
      <c r="PBJ185" s="651"/>
      <c r="PBK185" s="326"/>
      <c r="PBL185" s="152"/>
      <c r="PBM185" s="152"/>
      <c r="PBN185" s="152"/>
      <c r="PBO185" s="152"/>
      <c r="PBP185" s="650"/>
      <c r="PBQ185" s="651"/>
      <c r="PBR185" s="326"/>
      <c r="PBS185" s="152"/>
      <c r="PBT185" s="152"/>
      <c r="PBU185" s="152"/>
      <c r="PBV185" s="152"/>
      <c r="PBW185" s="650"/>
      <c r="PBX185" s="651"/>
      <c r="PBY185" s="326"/>
      <c r="PBZ185" s="152"/>
      <c r="PCA185" s="152"/>
      <c r="PCB185" s="152"/>
      <c r="PCC185" s="152"/>
      <c r="PCD185" s="650"/>
      <c r="PCE185" s="651"/>
      <c r="PCF185" s="326"/>
      <c r="PCG185" s="152"/>
      <c r="PCH185" s="152"/>
      <c r="PCI185" s="152"/>
      <c r="PCJ185" s="152"/>
      <c r="PCK185" s="650"/>
      <c r="PCL185" s="651"/>
      <c r="PCM185" s="326"/>
      <c r="PCN185" s="152"/>
      <c r="PCO185" s="152"/>
      <c r="PCP185" s="152"/>
      <c r="PCQ185" s="152"/>
      <c r="PCR185" s="650"/>
      <c r="PCS185" s="651"/>
      <c r="PCT185" s="326"/>
      <c r="PCU185" s="152"/>
      <c r="PCV185" s="152"/>
      <c r="PCW185" s="152"/>
      <c r="PCX185" s="152"/>
      <c r="PCY185" s="650"/>
      <c r="PCZ185" s="651"/>
      <c r="PDA185" s="326"/>
      <c r="PDB185" s="152"/>
      <c r="PDC185" s="152"/>
      <c r="PDD185" s="152"/>
      <c r="PDE185" s="152"/>
      <c r="PDF185" s="650"/>
      <c r="PDG185" s="651"/>
      <c r="PDH185" s="326"/>
      <c r="PDI185" s="152"/>
      <c r="PDJ185" s="152"/>
      <c r="PDK185" s="152"/>
      <c r="PDL185" s="152"/>
      <c r="PDM185" s="650"/>
      <c r="PDN185" s="651"/>
      <c r="PDO185" s="326"/>
      <c r="PDP185" s="152"/>
      <c r="PDQ185" s="152"/>
      <c r="PDR185" s="152"/>
      <c r="PDS185" s="152"/>
      <c r="PDT185" s="650"/>
      <c r="PDU185" s="651"/>
      <c r="PDV185" s="326"/>
      <c r="PDW185" s="152"/>
      <c r="PDX185" s="152"/>
      <c r="PDY185" s="152"/>
      <c r="PDZ185" s="152"/>
      <c r="PEA185" s="650"/>
      <c r="PEB185" s="651"/>
      <c r="PEC185" s="326"/>
      <c r="PED185" s="152"/>
      <c r="PEE185" s="152"/>
      <c r="PEF185" s="152"/>
      <c r="PEG185" s="152"/>
      <c r="PEH185" s="650"/>
      <c r="PEI185" s="651"/>
      <c r="PEJ185" s="326"/>
      <c r="PEK185" s="152"/>
      <c r="PEL185" s="152"/>
      <c r="PEM185" s="152"/>
      <c r="PEN185" s="152"/>
      <c r="PEO185" s="650"/>
      <c r="PEP185" s="651"/>
      <c r="PEQ185" s="326"/>
      <c r="PER185" s="152"/>
      <c r="PES185" s="152"/>
      <c r="PET185" s="152"/>
      <c r="PEU185" s="152"/>
      <c r="PEV185" s="650"/>
      <c r="PEW185" s="651"/>
      <c r="PEX185" s="326"/>
      <c r="PEY185" s="152"/>
      <c r="PEZ185" s="152"/>
      <c r="PFA185" s="152"/>
      <c r="PFB185" s="152"/>
      <c r="PFC185" s="650"/>
      <c r="PFD185" s="651"/>
      <c r="PFE185" s="326"/>
      <c r="PFF185" s="152"/>
      <c r="PFG185" s="152"/>
      <c r="PFH185" s="152"/>
      <c r="PFI185" s="152"/>
      <c r="PFJ185" s="650"/>
      <c r="PFK185" s="651"/>
      <c r="PFL185" s="326"/>
      <c r="PFM185" s="152"/>
      <c r="PFN185" s="152"/>
      <c r="PFO185" s="152"/>
      <c r="PFP185" s="152"/>
      <c r="PFQ185" s="650"/>
      <c r="PFR185" s="651"/>
      <c r="PFS185" s="326"/>
      <c r="PFT185" s="152"/>
      <c r="PFU185" s="152"/>
      <c r="PFV185" s="152"/>
      <c r="PFW185" s="152"/>
      <c r="PFX185" s="650"/>
      <c r="PFY185" s="651"/>
      <c r="PFZ185" s="326"/>
      <c r="PGA185" s="152"/>
      <c r="PGB185" s="152"/>
      <c r="PGC185" s="152"/>
      <c r="PGD185" s="152"/>
      <c r="PGE185" s="650"/>
      <c r="PGF185" s="651"/>
      <c r="PGG185" s="326"/>
      <c r="PGH185" s="152"/>
      <c r="PGI185" s="152"/>
      <c r="PGJ185" s="152"/>
      <c r="PGK185" s="152"/>
      <c r="PGL185" s="650"/>
      <c r="PGM185" s="651"/>
      <c r="PGN185" s="326"/>
      <c r="PGO185" s="152"/>
      <c r="PGP185" s="152"/>
      <c r="PGQ185" s="152"/>
      <c r="PGR185" s="152"/>
      <c r="PGS185" s="650"/>
      <c r="PGT185" s="651"/>
      <c r="PGU185" s="326"/>
      <c r="PGV185" s="152"/>
      <c r="PGW185" s="152"/>
      <c r="PGX185" s="152"/>
      <c r="PGY185" s="152"/>
      <c r="PGZ185" s="650"/>
      <c r="PHA185" s="651"/>
      <c r="PHB185" s="326"/>
      <c r="PHC185" s="152"/>
      <c r="PHD185" s="152"/>
      <c r="PHE185" s="152"/>
      <c r="PHF185" s="152"/>
      <c r="PHG185" s="650"/>
      <c r="PHH185" s="651"/>
      <c r="PHI185" s="326"/>
      <c r="PHJ185" s="152"/>
      <c r="PHK185" s="152"/>
      <c r="PHL185" s="152"/>
      <c r="PHM185" s="152"/>
      <c r="PHN185" s="650"/>
      <c r="PHO185" s="651"/>
      <c r="PHP185" s="326"/>
      <c r="PHQ185" s="152"/>
      <c r="PHR185" s="152"/>
      <c r="PHS185" s="152"/>
      <c r="PHT185" s="152"/>
      <c r="PHU185" s="650"/>
      <c r="PHV185" s="651"/>
      <c r="PHW185" s="326"/>
      <c r="PHX185" s="152"/>
      <c r="PHY185" s="152"/>
      <c r="PHZ185" s="152"/>
      <c r="PIA185" s="152"/>
      <c r="PIB185" s="650"/>
      <c r="PIC185" s="651"/>
      <c r="PID185" s="326"/>
      <c r="PIE185" s="152"/>
      <c r="PIF185" s="152"/>
      <c r="PIG185" s="152"/>
      <c r="PIH185" s="152"/>
      <c r="PII185" s="650"/>
      <c r="PIJ185" s="651"/>
      <c r="PIK185" s="326"/>
      <c r="PIL185" s="152"/>
      <c r="PIM185" s="152"/>
      <c r="PIN185" s="152"/>
      <c r="PIO185" s="152"/>
      <c r="PIP185" s="650"/>
      <c r="PIQ185" s="651"/>
      <c r="PIR185" s="326"/>
      <c r="PIS185" s="152"/>
      <c r="PIT185" s="152"/>
      <c r="PIU185" s="152"/>
      <c r="PIV185" s="152"/>
      <c r="PIW185" s="650"/>
      <c r="PIX185" s="651"/>
      <c r="PIY185" s="326"/>
      <c r="PIZ185" s="152"/>
      <c r="PJA185" s="152"/>
      <c r="PJB185" s="152"/>
      <c r="PJC185" s="152"/>
      <c r="PJD185" s="650"/>
      <c r="PJE185" s="651"/>
      <c r="PJF185" s="326"/>
      <c r="PJG185" s="152"/>
      <c r="PJH185" s="152"/>
      <c r="PJI185" s="152"/>
      <c r="PJJ185" s="152"/>
      <c r="PJK185" s="650"/>
      <c r="PJL185" s="651"/>
      <c r="PJM185" s="326"/>
      <c r="PJN185" s="152"/>
      <c r="PJO185" s="152"/>
      <c r="PJP185" s="152"/>
      <c r="PJQ185" s="152"/>
      <c r="PJR185" s="650"/>
      <c r="PJS185" s="651"/>
      <c r="PJT185" s="326"/>
      <c r="PJU185" s="152"/>
      <c r="PJV185" s="152"/>
      <c r="PJW185" s="152"/>
      <c r="PJX185" s="152"/>
      <c r="PJY185" s="650"/>
      <c r="PJZ185" s="651"/>
      <c r="PKA185" s="326"/>
      <c r="PKB185" s="152"/>
      <c r="PKC185" s="152"/>
      <c r="PKD185" s="152"/>
      <c r="PKE185" s="152"/>
      <c r="PKF185" s="650"/>
      <c r="PKG185" s="651"/>
      <c r="PKH185" s="326"/>
      <c r="PKI185" s="152"/>
      <c r="PKJ185" s="152"/>
      <c r="PKK185" s="152"/>
      <c r="PKL185" s="152"/>
      <c r="PKM185" s="650"/>
      <c r="PKN185" s="651"/>
      <c r="PKO185" s="326"/>
      <c r="PKP185" s="152"/>
      <c r="PKQ185" s="152"/>
      <c r="PKR185" s="152"/>
      <c r="PKS185" s="152"/>
      <c r="PKT185" s="650"/>
      <c r="PKU185" s="651"/>
      <c r="PKV185" s="326"/>
      <c r="PKW185" s="152"/>
      <c r="PKX185" s="152"/>
      <c r="PKY185" s="152"/>
      <c r="PKZ185" s="152"/>
      <c r="PLA185" s="650"/>
      <c r="PLB185" s="651"/>
      <c r="PLC185" s="326"/>
      <c r="PLD185" s="152"/>
      <c r="PLE185" s="152"/>
      <c r="PLF185" s="152"/>
      <c r="PLG185" s="152"/>
      <c r="PLH185" s="650"/>
      <c r="PLI185" s="651"/>
      <c r="PLJ185" s="326"/>
      <c r="PLK185" s="152"/>
      <c r="PLL185" s="152"/>
      <c r="PLM185" s="152"/>
      <c r="PLN185" s="152"/>
      <c r="PLO185" s="650"/>
      <c r="PLP185" s="651"/>
      <c r="PLQ185" s="326"/>
      <c r="PLR185" s="152"/>
      <c r="PLS185" s="152"/>
      <c r="PLT185" s="152"/>
      <c r="PLU185" s="152"/>
      <c r="PLV185" s="650"/>
      <c r="PLW185" s="651"/>
      <c r="PLX185" s="326"/>
      <c r="PLY185" s="152"/>
      <c r="PLZ185" s="152"/>
      <c r="PMA185" s="152"/>
      <c r="PMB185" s="152"/>
      <c r="PMC185" s="650"/>
      <c r="PMD185" s="651"/>
      <c r="PME185" s="326"/>
      <c r="PMF185" s="152"/>
      <c r="PMG185" s="152"/>
      <c r="PMH185" s="152"/>
      <c r="PMI185" s="152"/>
      <c r="PMJ185" s="650"/>
      <c r="PMK185" s="651"/>
      <c r="PML185" s="326"/>
      <c r="PMM185" s="152"/>
      <c r="PMN185" s="152"/>
      <c r="PMO185" s="152"/>
      <c r="PMP185" s="152"/>
      <c r="PMQ185" s="650"/>
      <c r="PMR185" s="651"/>
      <c r="PMS185" s="326"/>
      <c r="PMT185" s="152"/>
      <c r="PMU185" s="152"/>
      <c r="PMV185" s="152"/>
      <c r="PMW185" s="152"/>
      <c r="PMX185" s="650"/>
      <c r="PMY185" s="651"/>
      <c r="PMZ185" s="326"/>
      <c r="PNA185" s="152"/>
      <c r="PNB185" s="152"/>
      <c r="PNC185" s="152"/>
      <c r="PND185" s="152"/>
      <c r="PNE185" s="650"/>
      <c r="PNF185" s="651"/>
      <c r="PNG185" s="326"/>
      <c r="PNH185" s="152"/>
      <c r="PNI185" s="152"/>
      <c r="PNJ185" s="152"/>
      <c r="PNK185" s="152"/>
      <c r="PNL185" s="650"/>
      <c r="PNM185" s="651"/>
      <c r="PNN185" s="326"/>
      <c r="PNO185" s="152"/>
      <c r="PNP185" s="152"/>
      <c r="PNQ185" s="152"/>
      <c r="PNR185" s="152"/>
      <c r="PNS185" s="650"/>
      <c r="PNT185" s="651"/>
      <c r="PNU185" s="326"/>
      <c r="PNV185" s="152"/>
      <c r="PNW185" s="152"/>
      <c r="PNX185" s="152"/>
      <c r="PNY185" s="152"/>
      <c r="PNZ185" s="650"/>
      <c r="POA185" s="651"/>
      <c r="POB185" s="326"/>
      <c r="POC185" s="152"/>
      <c r="POD185" s="152"/>
      <c r="POE185" s="152"/>
      <c r="POF185" s="152"/>
      <c r="POG185" s="650"/>
      <c r="POH185" s="651"/>
      <c r="POI185" s="326"/>
      <c r="POJ185" s="152"/>
      <c r="POK185" s="152"/>
      <c r="POL185" s="152"/>
      <c r="POM185" s="152"/>
      <c r="PON185" s="650"/>
      <c r="POO185" s="651"/>
      <c r="POP185" s="326"/>
      <c r="POQ185" s="152"/>
      <c r="POR185" s="152"/>
      <c r="POS185" s="152"/>
      <c r="POT185" s="152"/>
      <c r="POU185" s="650"/>
      <c r="POV185" s="651"/>
      <c r="POW185" s="326"/>
      <c r="POX185" s="152"/>
      <c r="POY185" s="152"/>
      <c r="POZ185" s="152"/>
      <c r="PPA185" s="152"/>
      <c r="PPB185" s="650"/>
      <c r="PPC185" s="651"/>
      <c r="PPD185" s="326"/>
      <c r="PPE185" s="152"/>
      <c r="PPF185" s="152"/>
      <c r="PPG185" s="152"/>
      <c r="PPH185" s="152"/>
      <c r="PPI185" s="650"/>
      <c r="PPJ185" s="651"/>
      <c r="PPK185" s="326"/>
      <c r="PPL185" s="152"/>
      <c r="PPM185" s="152"/>
      <c r="PPN185" s="152"/>
      <c r="PPO185" s="152"/>
      <c r="PPP185" s="650"/>
      <c r="PPQ185" s="651"/>
      <c r="PPR185" s="326"/>
      <c r="PPS185" s="152"/>
      <c r="PPT185" s="152"/>
      <c r="PPU185" s="152"/>
      <c r="PPV185" s="152"/>
      <c r="PPW185" s="650"/>
      <c r="PPX185" s="651"/>
      <c r="PPY185" s="326"/>
      <c r="PPZ185" s="152"/>
      <c r="PQA185" s="152"/>
      <c r="PQB185" s="152"/>
      <c r="PQC185" s="152"/>
      <c r="PQD185" s="650"/>
      <c r="PQE185" s="651"/>
      <c r="PQF185" s="326"/>
      <c r="PQG185" s="152"/>
      <c r="PQH185" s="152"/>
      <c r="PQI185" s="152"/>
      <c r="PQJ185" s="152"/>
      <c r="PQK185" s="650"/>
      <c r="PQL185" s="651"/>
      <c r="PQM185" s="326"/>
      <c r="PQN185" s="152"/>
      <c r="PQO185" s="152"/>
      <c r="PQP185" s="152"/>
      <c r="PQQ185" s="152"/>
      <c r="PQR185" s="650"/>
      <c r="PQS185" s="651"/>
      <c r="PQT185" s="326"/>
      <c r="PQU185" s="152"/>
      <c r="PQV185" s="152"/>
      <c r="PQW185" s="152"/>
      <c r="PQX185" s="152"/>
      <c r="PQY185" s="650"/>
      <c r="PQZ185" s="651"/>
      <c r="PRA185" s="326"/>
      <c r="PRB185" s="152"/>
      <c r="PRC185" s="152"/>
      <c r="PRD185" s="152"/>
      <c r="PRE185" s="152"/>
      <c r="PRF185" s="650"/>
      <c r="PRG185" s="651"/>
      <c r="PRH185" s="326"/>
      <c r="PRI185" s="152"/>
      <c r="PRJ185" s="152"/>
      <c r="PRK185" s="152"/>
      <c r="PRL185" s="152"/>
      <c r="PRM185" s="650"/>
      <c r="PRN185" s="651"/>
      <c r="PRO185" s="326"/>
      <c r="PRP185" s="152"/>
      <c r="PRQ185" s="152"/>
      <c r="PRR185" s="152"/>
      <c r="PRS185" s="152"/>
      <c r="PRT185" s="650"/>
      <c r="PRU185" s="651"/>
      <c r="PRV185" s="326"/>
      <c r="PRW185" s="152"/>
      <c r="PRX185" s="152"/>
      <c r="PRY185" s="152"/>
      <c r="PRZ185" s="152"/>
      <c r="PSA185" s="650"/>
      <c r="PSB185" s="651"/>
      <c r="PSC185" s="326"/>
      <c r="PSD185" s="152"/>
      <c r="PSE185" s="152"/>
      <c r="PSF185" s="152"/>
      <c r="PSG185" s="152"/>
      <c r="PSH185" s="650"/>
      <c r="PSI185" s="651"/>
      <c r="PSJ185" s="326"/>
      <c r="PSK185" s="152"/>
      <c r="PSL185" s="152"/>
      <c r="PSM185" s="152"/>
      <c r="PSN185" s="152"/>
      <c r="PSO185" s="650"/>
      <c r="PSP185" s="651"/>
      <c r="PSQ185" s="326"/>
      <c r="PSR185" s="152"/>
      <c r="PSS185" s="152"/>
      <c r="PST185" s="152"/>
      <c r="PSU185" s="152"/>
      <c r="PSV185" s="650"/>
      <c r="PSW185" s="651"/>
      <c r="PSX185" s="326"/>
      <c r="PSY185" s="152"/>
      <c r="PSZ185" s="152"/>
      <c r="PTA185" s="152"/>
      <c r="PTB185" s="152"/>
      <c r="PTC185" s="650"/>
      <c r="PTD185" s="651"/>
      <c r="PTE185" s="326"/>
      <c r="PTF185" s="152"/>
      <c r="PTG185" s="152"/>
      <c r="PTH185" s="152"/>
      <c r="PTI185" s="152"/>
      <c r="PTJ185" s="650"/>
      <c r="PTK185" s="651"/>
      <c r="PTL185" s="326"/>
      <c r="PTM185" s="152"/>
      <c r="PTN185" s="152"/>
      <c r="PTO185" s="152"/>
      <c r="PTP185" s="152"/>
      <c r="PTQ185" s="650"/>
      <c r="PTR185" s="651"/>
      <c r="PTS185" s="326"/>
      <c r="PTT185" s="152"/>
      <c r="PTU185" s="152"/>
      <c r="PTV185" s="152"/>
      <c r="PTW185" s="152"/>
      <c r="PTX185" s="650"/>
      <c r="PTY185" s="651"/>
      <c r="PTZ185" s="326"/>
      <c r="PUA185" s="152"/>
      <c r="PUB185" s="152"/>
      <c r="PUC185" s="152"/>
      <c r="PUD185" s="152"/>
      <c r="PUE185" s="650"/>
      <c r="PUF185" s="651"/>
      <c r="PUG185" s="326"/>
      <c r="PUH185" s="152"/>
      <c r="PUI185" s="152"/>
      <c r="PUJ185" s="152"/>
      <c r="PUK185" s="152"/>
      <c r="PUL185" s="650"/>
      <c r="PUM185" s="651"/>
      <c r="PUN185" s="326"/>
      <c r="PUO185" s="152"/>
      <c r="PUP185" s="152"/>
      <c r="PUQ185" s="152"/>
      <c r="PUR185" s="152"/>
      <c r="PUS185" s="650"/>
      <c r="PUT185" s="651"/>
      <c r="PUU185" s="326"/>
      <c r="PUV185" s="152"/>
      <c r="PUW185" s="152"/>
      <c r="PUX185" s="152"/>
      <c r="PUY185" s="152"/>
      <c r="PUZ185" s="650"/>
      <c r="PVA185" s="651"/>
      <c r="PVB185" s="326"/>
      <c r="PVC185" s="152"/>
      <c r="PVD185" s="152"/>
      <c r="PVE185" s="152"/>
      <c r="PVF185" s="152"/>
      <c r="PVG185" s="650"/>
      <c r="PVH185" s="651"/>
      <c r="PVI185" s="326"/>
      <c r="PVJ185" s="152"/>
      <c r="PVK185" s="152"/>
      <c r="PVL185" s="152"/>
      <c r="PVM185" s="152"/>
      <c r="PVN185" s="650"/>
      <c r="PVO185" s="651"/>
      <c r="PVP185" s="326"/>
      <c r="PVQ185" s="152"/>
      <c r="PVR185" s="152"/>
      <c r="PVS185" s="152"/>
      <c r="PVT185" s="152"/>
      <c r="PVU185" s="650"/>
      <c r="PVV185" s="651"/>
      <c r="PVW185" s="326"/>
      <c r="PVX185" s="152"/>
      <c r="PVY185" s="152"/>
      <c r="PVZ185" s="152"/>
      <c r="PWA185" s="152"/>
      <c r="PWB185" s="650"/>
      <c r="PWC185" s="651"/>
      <c r="PWD185" s="326"/>
      <c r="PWE185" s="152"/>
      <c r="PWF185" s="152"/>
      <c r="PWG185" s="152"/>
      <c r="PWH185" s="152"/>
      <c r="PWI185" s="650"/>
      <c r="PWJ185" s="651"/>
      <c r="PWK185" s="326"/>
      <c r="PWL185" s="152"/>
      <c r="PWM185" s="152"/>
      <c r="PWN185" s="152"/>
      <c r="PWO185" s="152"/>
      <c r="PWP185" s="650"/>
      <c r="PWQ185" s="651"/>
      <c r="PWR185" s="326"/>
      <c r="PWS185" s="152"/>
      <c r="PWT185" s="152"/>
      <c r="PWU185" s="152"/>
      <c r="PWV185" s="152"/>
      <c r="PWW185" s="650"/>
      <c r="PWX185" s="651"/>
      <c r="PWY185" s="326"/>
      <c r="PWZ185" s="152"/>
      <c r="PXA185" s="152"/>
      <c r="PXB185" s="152"/>
      <c r="PXC185" s="152"/>
      <c r="PXD185" s="650"/>
      <c r="PXE185" s="651"/>
      <c r="PXF185" s="326"/>
      <c r="PXG185" s="152"/>
      <c r="PXH185" s="152"/>
      <c r="PXI185" s="152"/>
      <c r="PXJ185" s="152"/>
      <c r="PXK185" s="650"/>
      <c r="PXL185" s="651"/>
      <c r="PXM185" s="326"/>
      <c r="PXN185" s="152"/>
      <c r="PXO185" s="152"/>
      <c r="PXP185" s="152"/>
      <c r="PXQ185" s="152"/>
      <c r="PXR185" s="650"/>
      <c r="PXS185" s="651"/>
      <c r="PXT185" s="326"/>
      <c r="PXU185" s="152"/>
      <c r="PXV185" s="152"/>
      <c r="PXW185" s="152"/>
      <c r="PXX185" s="152"/>
      <c r="PXY185" s="650"/>
      <c r="PXZ185" s="651"/>
      <c r="PYA185" s="326"/>
      <c r="PYB185" s="152"/>
      <c r="PYC185" s="152"/>
      <c r="PYD185" s="152"/>
      <c r="PYE185" s="152"/>
      <c r="PYF185" s="650"/>
      <c r="PYG185" s="651"/>
      <c r="PYH185" s="326"/>
      <c r="PYI185" s="152"/>
      <c r="PYJ185" s="152"/>
      <c r="PYK185" s="152"/>
      <c r="PYL185" s="152"/>
      <c r="PYM185" s="650"/>
      <c r="PYN185" s="651"/>
      <c r="PYO185" s="326"/>
      <c r="PYP185" s="152"/>
      <c r="PYQ185" s="152"/>
      <c r="PYR185" s="152"/>
      <c r="PYS185" s="152"/>
      <c r="PYT185" s="650"/>
      <c r="PYU185" s="651"/>
      <c r="PYV185" s="326"/>
      <c r="PYW185" s="152"/>
      <c r="PYX185" s="152"/>
      <c r="PYY185" s="152"/>
      <c r="PYZ185" s="152"/>
      <c r="PZA185" s="650"/>
      <c r="PZB185" s="651"/>
      <c r="PZC185" s="326"/>
      <c r="PZD185" s="152"/>
      <c r="PZE185" s="152"/>
      <c r="PZF185" s="152"/>
      <c r="PZG185" s="152"/>
      <c r="PZH185" s="650"/>
      <c r="PZI185" s="651"/>
      <c r="PZJ185" s="326"/>
      <c r="PZK185" s="152"/>
      <c r="PZL185" s="152"/>
      <c r="PZM185" s="152"/>
      <c r="PZN185" s="152"/>
      <c r="PZO185" s="650"/>
      <c r="PZP185" s="651"/>
      <c r="PZQ185" s="326"/>
      <c r="PZR185" s="152"/>
      <c r="PZS185" s="152"/>
      <c r="PZT185" s="152"/>
      <c r="PZU185" s="152"/>
      <c r="PZV185" s="650"/>
      <c r="PZW185" s="651"/>
      <c r="PZX185" s="326"/>
      <c r="PZY185" s="152"/>
      <c r="PZZ185" s="152"/>
      <c r="QAA185" s="152"/>
      <c r="QAB185" s="152"/>
      <c r="QAC185" s="650"/>
      <c r="QAD185" s="651"/>
      <c r="QAE185" s="326"/>
      <c r="QAF185" s="152"/>
      <c r="QAG185" s="152"/>
      <c r="QAH185" s="152"/>
      <c r="QAI185" s="152"/>
      <c r="QAJ185" s="650"/>
      <c r="QAK185" s="651"/>
      <c r="QAL185" s="326"/>
      <c r="QAM185" s="152"/>
      <c r="QAN185" s="152"/>
      <c r="QAO185" s="152"/>
      <c r="QAP185" s="152"/>
      <c r="QAQ185" s="650"/>
      <c r="QAR185" s="651"/>
      <c r="QAS185" s="326"/>
      <c r="QAT185" s="152"/>
      <c r="QAU185" s="152"/>
      <c r="QAV185" s="152"/>
      <c r="QAW185" s="152"/>
      <c r="QAX185" s="650"/>
      <c r="QAY185" s="651"/>
      <c r="QAZ185" s="326"/>
      <c r="QBA185" s="152"/>
      <c r="QBB185" s="152"/>
      <c r="QBC185" s="152"/>
      <c r="QBD185" s="152"/>
      <c r="QBE185" s="650"/>
      <c r="QBF185" s="651"/>
      <c r="QBG185" s="326"/>
      <c r="QBH185" s="152"/>
      <c r="QBI185" s="152"/>
      <c r="QBJ185" s="152"/>
      <c r="QBK185" s="152"/>
      <c r="QBL185" s="650"/>
      <c r="QBM185" s="651"/>
      <c r="QBN185" s="326"/>
      <c r="QBO185" s="152"/>
      <c r="QBP185" s="152"/>
      <c r="QBQ185" s="152"/>
      <c r="QBR185" s="152"/>
      <c r="QBS185" s="650"/>
      <c r="QBT185" s="651"/>
      <c r="QBU185" s="326"/>
      <c r="QBV185" s="152"/>
      <c r="QBW185" s="152"/>
      <c r="QBX185" s="152"/>
      <c r="QBY185" s="152"/>
      <c r="QBZ185" s="650"/>
      <c r="QCA185" s="651"/>
      <c r="QCB185" s="326"/>
      <c r="QCC185" s="152"/>
      <c r="QCD185" s="152"/>
      <c r="QCE185" s="152"/>
      <c r="QCF185" s="152"/>
      <c r="QCG185" s="650"/>
      <c r="QCH185" s="651"/>
      <c r="QCI185" s="326"/>
      <c r="QCJ185" s="152"/>
      <c r="QCK185" s="152"/>
      <c r="QCL185" s="152"/>
      <c r="QCM185" s="152"/>
      <c r="QCN185" s="650"/>
      <c r="QCO185" s="651"/>
      <c r="QCP185" s="326"/>
      <c r="QCQ185" s="152"/>
      <c r="QCR185" s="152"/>
      <c r="QCS185" s="152"/>
      <c r="QCT185" s="152"/>
      <c r="QCU185" s="650"/>
      <c r="QCV185" s="651"/>
      <c r="QCW185" s="326"/>
      <c r="QCX185" s="152"/>
      <c r="QCY185" s="152"/>
      <c r="QCZ185" s="152"/>
      <c r="QDA185" s="152"/>
      <c r="QDB185" s="650"/>
      <c r="QDC185" s="651"/>
      <c r="QDD185" s="326"/>
      <c r="QDE185" s="152"/>
      <c r="QDF185" s="152"/>
      <c r="QDG185" s="152"/>
      <c r="QDH185" s="152"/>
      <c r="QDI185" s="650"/>
      <c r="QDJ185" s="651"/>
      <c r="QDK185" s="326"/>
      <c r="QDL185" s="152"/>
      <c r="QDM185" s="152"/>
      <c r="QDN185" s="152"/>
      <c r="QDO185" s="152"/>
      <c r="QDP185" s="650"/>
      <c r="QDQ185" s="651"/>
      <c r="QDR185" s="326"/>
      <c r="QDS185" s="152"/>
      <c r="QDT185" s="152"/>
      <c r="QDU185" s="152"/>
      <c r="QDV185" s="152"/>
      <c r="QDW185" s="650"/>
      <c r="QDX185" s="651"/>
      <c r="QDY185" s="326"/>
      <c r="QDZ185" s="152"/>
      <c r="QEA185" s="152"/>
      <c r="QEB185" s="152"/>
      <c r="QEC185" s="152"/>
      <c r="QED185" s="650"/>
      <c r="QEE185" s="651"/>
      <c r="QEF185" s="326"/>
      <c r="QEG185" s="152"/>
      <c r="QEH185" s="152"/>
      <c r="QEI185" s="152"/>
      <c r="QEJ185" s="152"/>
      <c r="QEK185" s="650"/>
      <c r="QEL185" s="651"/>
      <c r="QEM185" s="326"/>
      <c r="QEN185" s="152"/>
      <c r="QEO185" s="152"/>
      <c r="QEP185" s="152"/>
      <c r="QEQ185" s="152"/>
      <c r="QER185" s="650"/>
      <c r="QES185" s="651"/>
      <c r="QET185" s="326"/>
      <c r="QEU185" s="152"/>
      <c r="QEV185" s="152"/>
      <c r="QEW185" s="152"/>
      <c r="QEX185" s="152"/>
      <c r="QEY185" s="650"/>
      <c r="QEZ185" s="651"/>
      <c r="QFA185" s="326"/>
      <c r="QFB185" s="152"/>
      <c r="QFC185" s="152"/>
      <c r="QFD185" s="152"/>
      <c r="QFE185" s="152"/>
      <c r="QFF185" s="650"/>
      <c r="QFG185" s="651"/>
      <c r="QFH185" s="326"/>
      <c r="QFI185" s="152"/>
      <c r="QFJ185" s="152"/>
      <c r="QFK185" s="152"/>
      <c r="QFL185" s="152"/>
      <c r="QFM185" s="650"/>
      <c r="QFN185" s="651"/>
      <c r="QFO185" s="326"/>
      <c r="QFP185" s="152"/>
      <c r="QFQ185" s="152"/>
      <c r="QFR185" s="152"/>
      <c r="QFS185" s="152"/>
      <c r="QFT185" s="650"/>
      <c r="QFU185" s="651"/>
      <c r="QFV185" s="326"/>
      <c r="QFW185" s="152"/>
      <c r="QFX185" s="152"/>
      <c r="QFY185" s="152"/>
      <c r="QFZ185" s="152"/>
      <c r="QGA185" s="650"/>
      <c r="QGB185" s="651"/>
      <c r="QGC185" s="326"/>
      <c r="QGD185" s="152"/>
      <c r="QGE185" s="152"/>
      <c r="QGF185" s="152"/>
      <c r="QGG185" s="152"/>
      <c r="QGH185" s="650"/>
      <c r="QGI185" s="651"/>
      <c r="QGJ185" s="326"/>
      <c r="QGK185" s="152"/>
      <c r="QGL185" s="152"/>
      <c r="QGM185" s="152"/>
      <c r="QGN185" s="152"/>
      <c r="QGO185" s="650"/>
      <c r="QGP185" s="651"/>
      <c r="QGQ185" s="326"/>
      <c r="QGR185" s="152"/>
      <c r="QGS185" s="152"/>
      <c r="QGT185" s="152"/>
      <c r="QGU185" s="152"/>
      <c r="QGV185" s="650"/>
      <c r="QGW185" s="651"/>
      <c r="QGX185" s="326"/>
      <c r="QGY185" s="152"/>
      <c r="QGZ185" s="152"/>
      <c r="QHA185" s="152"/>
      <c r="QHB185" s="152"/>
      <c r="QHC185" s="650"/>
      <c r="QHD185" s="651"/>
      <c r="QHE185" s="326"/>
      <c r="QHF185" s="152"/>
      <c r="QHG185" s="152"/>
      <c r="QHH185" s="152"/>
      <c r="QHI185" s="152"/>
      <c r="QHJ185" s="650"/>
      <c r="QHK185" s="651"/>
      <c r="QHL185" s="326"/>
      <c r="QHM185" s="152"/>
      <c r="QHN185" s="152"/>
      <c r="QHO185" s="152"/>
      <c r="QHP185" s="152"/>
      <c r="QHQ185" s="650"/>
      <c r="QHR185" s="651"/>
      <c r="QHS185" s="326"/>
      <c r="QHT185" s="152"/>
      <c r="QHU185" s="152"/>
      <c r="QHV185" s="152"/>
      <c r="QHW185" s="152"/>
      <c r="QHX185" s="650"/>
      <c r="QHY185" s="651"/>
      <c r="QHZ185" s="326"/>
      <c r="QIA185" s="152"/>
      <c r="QIB185" s="152"/>
      <c r="QIC185" s="152"/>
      <c r="QID185" s="152"/>
      <c r="QIE185" s="650"/>
      <c r="QIF185" s="651"/>
      <c r="QIG185" s="326"/>
      <c r="QIH185" s="152"/>
      <c r="QII185" s="152"/>
      <c r="QIJ185" s="152"/>
      <c r="QIK185" s="152"/>
      <c r="QIL185" s="650"/>
      <c r="QIM185" s="651"/>
      <c r="QIN185" s="326"/>
      <c r="QIO185" s="152"/>
      <c r="QIP185" s="152"/>
      <c r="QIQ185" s="152"/>
      <c r="QIR185" s="152"/>
      <c r="QIS185" s="650"/>
      <c r="QIT185" s="651"/>
      <c r="QIU185" s="326"/>
      <c r="QIV185" s="152"/>
      <c r="QIW185" s="152"/>
      <c r="QIX185" s="152"/>
      <c r="QIY185" s="152"/>
      <c r="QIZ185" s="650"/>
      <c r="QJA185" s="651"/>
      <c r="QJB185" s="326"/>
      <c r="QJC185" s="152"/>
      <c r="QJD185" s="152"/>
      <c r="QJE185" s="152"/>
      <c r="QJF185" s="152"/>
      <c r="QJG185" s="650"/>
      <c r="QJH185" s="651"/>
      <c r="QJI185" s="326"/>
      <c r="QJJ185" s="152"/>
      <c r="QJK185" s="152"/>
      <c r="QJL185" s="152"/>
      <c r="QJM185" s="152"/>
      <c r="QJN185" s="650"/>
      <c r="QJO185" s="651"/>
      <c r="QJP185" s="326"/>
      <c r="QJQ185" s="152"/>
      <c r="QJR185" s="152"/>
      <c r="QJS185" s="152"/>
      <c r="QJT185" s="152"/>
      <c r="QJU185" s="650"/>
      <c r="QJV185" s="651"/>
      <c r="QJW185" s="326"/>
      <c r="QJX185" s="152"/>
      <c r="QJY185" s="152"/>
      <c r="QJZ185" s="152"/>
      <c r="QKA185" s="152"/>
      <c r="QKB185" s="650"/>
      <c r="QKC185" s="651"/>
      <c r="QKD185" s="326"/>
      <c r="QKE185" s="152"/>
      <c r="QKF185" s="152"/>
      <c r="QKG185" s="152"/>
      <c r="QKH185" s="152"/>
      <c r="QKI185" s="650"/>
      <c r="QKJ185" s="651"/>
      <c r="QKK185" s="326"/>
      <c r="QKL185" s="152"/>
      <c r="QKM185" s="152"/>
      <c r="QKN185" s="152"/>
      <c r="QKO185" s="152"/>
      <c r="QKP185" s="650"/>
      <c r="QKQ185" s="651"/>
      <c r="QKR185" s="326"/>
      <c r="QKS185" s="152"/>
      <c r="QKT185" s="152"/>
      <c r="QKU185" s="152"/>
      <c r="QKV185" s="152"/>
      <c r="QKW185" s="650"/>
      <c r="QKX185" s="651"/>
      <c r="QKY185" s="326"/>
      <c r="QKZ185" s="152"/>
      <c r="QLA185" s="152"/>
      <c r="QLB185" s="152"/>
      <c r="QLC185" s="152"/>
      <c r="QLD185" s="650"/>
      <c r="QLE185" s="651"/>
      <c r="QLF185" s="326"/>
      <c r="QLG185" s="152"/>
      <c r="QLH185" s="152"/>
      <c r="QLI185" s="152"/>
      <c r="QLJ185" s="152"/>
      <c r="QLK185" s="650"/>
      <c r="QLL185" s="651"/>
      <c r="QLM185" s="326"/>
      <c r="QLN185" s="152"/>
      <c r="QLO185" s="152"/>
      <c r="QLP185" s="152"/>
      <c r="QLQ185" s="152"/>
      <c r="QLR185" s="650"/>
      <c r="QLS185" s="651"/>
      <c r="QLT185" s="326"/>
      <c r="QLU185" s="152"/>
      <c r="QLV185" s="152"/>
      <c r="QLW185" s="152"/>
      <c r="QLX185" s="152"/>
      <c r="QLY185" s="650"/>
      <c r="QLZ185" s="651"/>
      <c r="QMA185" s="326"/>
      <c r="QMB185" s="152"/>
      <c r="QMC185" s="152"/>
      <c r="QMD185" s="152"/>
      <c r="QME185" s="152"/>
      <c r="QMF185" s="650"/>
      <c r="QMG185" s="651"/>
      <c r="QMH185" s="326"/>
      <c r="QMI185" s="152"/>
      <c r="QMJ185" s="152"/>
      <c r="QMK185" s="152"/>
      <c r="QML185" s="152"/>
      <c r="QMM185" s="650"/>
      <c r="QMN185" s="651"/>
      <c r="QMO185" s="326"/>
      <c r="QMP185" s="152"/>
      <c r="QMQ185" s="152"/>
      <c r="QMR185" s="152"/>
      <c r="QMS185" s="152"/>
      <c r="QMT185" s="650"/>
      <c r="QMU185" s="651"/>
      <c r="QMV185" s="326"/>
      <c r="QMW185" s="152"/>
      <c r="QMX185" s="152"/>
      <c r="QMY185" s="152"/>
      <c r="QMZ185" s="152"/>
      <c r="QNA185" s="650"/>
      <c r="QNB185" s="651"/>
      <c r="QNC185" s="326"/>
      <c r="QND185" s="152"/>
      <c r="QNE185" s="152"/>
      <c r="QNF185" s="152"/>
      <c r="QNG185" s="152"/>
      <c r="QNH185" s="650"/>
      <c r="QNI185" s="651"/>
      <c r="QNJ185" s="326"/>
      <c r="QNK185" s="152"/>
      <c r="QNL185" s="152"/>
      <c r="QNM185" s="152"/>
      <c r="QNN185" s="152"/>
      <c r="QNO185" s="650"/>
      <c r="QNP185" s="651"/>
      <c r="QNQ185" s="326"/>
      <c r="QNR185" s="152"/>
      <c r="QNS185" s="152"/>
      <c r="QNT185" s="152"/>
      <c r="QNU185" s="152"/>
      <c r="QNV185" s="650"/>
      <c r="QNW185" s="651"/>
      <c r="QNX185" s="326"/>
      <c r="QNY185" s="152"/>
      <c r="QNZ185" s="152"/>
      <c r="QOA185" s="152"/>
      <c r="QOB185" s="152"/>
      <c r="QOC185" s="650"/>
      <c r="QOD185" s="651"/>
      <c r="QOE185" s="326"/>
      <c r="QOF185" s="152"/>
      <c r="QOG185" s="152"/>
      <c r="QOH185" s="152"/>
      <c r="QOI185" s="152"/>
      <c r="QOJ185" s="650"/>
      <c r="QOK185" s="651"/>
      <c r="QOL185" s="326"/>
      <c r="QOM185" s="152"/>
      <c r="QON185" s="152"/>
      <c r="QOO185" s="152"/>
      <c r="QOP185" s="152"/>
      <c r="QOQ185" s="650"/>
      <c r="QOR185" s="651"/>
      <c r="QOS185" s="326"/>
      <c r="QOT185" s="152"/>
      <c r="QOU185" s="152"/>
      <c r="QOV185" s="152"/>
      <c r="QOW185" s="152"/>
      <c r="QOX185" s="650"/>
      <c r="QOY185" s="651"/>
      <c r="QOZ185" s="326"/>
      <c r="QPA185" s="152"/>
      <c r="QPB185" s="152"/>
      <c r="QPC185" s="152"/>
      <c r="QPD185" s="152"/>
      <c r="QPE185" s="650"/>
      <c r="QPF185" s="651"/>
      <c r="QPG185" s="326"/>
      <c r="QPH185" s="152"/>
      <c r="QPI185" s="152"/>
      <c r="QPJ185" s="152"/>
      <c r="QPK185" s="152"/>
      <c r="QPL185" s="650"/>
      <c r="QPM185" s="651"/>
      <c r="QPN185" s="326"/>
      <c r="QPO185" s="152"/>
      <c r="QPP185" s="152"/>
      <c r="QPQ185" s="152"/>
      <c r="QPR185" s="152"/>
      <c r="QPS185" s="650"/>
      <c r="QPT185" s="651"/>
      <c r="QPU185" s="326"/>
      <c r="QPV185" s="152"/>
      <c r="QPW185" s="152"/>
      <c r="QPX185" s="152"/>
      <c r="QPY185" s="152"/>
      <c r="QPZ185" s="650"/>
      <c r="QQA185" s="651"/>
      <c r="QQB185" s="326"/>
      <c r="QQC185" s="152"/>
      <c r="QQD185" s="152"/>
      <c r="QQE185" s="152"/>
      <c r="QQF185" s="152"/>
      <c r="QQG185" s="650"/>
      <c r="QQH185" s="651"/>
      <c r="QQI185" s="326"/>
      <c r="QQJ185" s="152"/>
      <c r="QQK185" s="152"/>
      <c r="QQL185" s="152"/>
      <c r="QQM185" s="152"/>
      <c r="QQN185" s="650"/>
      <c r="QQO185" s="651"/>
      <c r="QQP185" s="326"/>
      <c r="QQQ185" s="152"/>
      <c r="QQR185" s="152"/>
      <c r="QQS185" s="152"/>
      <c r="QQT185" s="152"/>
      <c r="QQU185" s="650"/>
      <c r="QQV185" s="651"/>
      <c r="QQW185" s="326"/>
      <c r="QQX185" s="152"/>
      <c r="QQY185" s="152"/>
      <c r="QQZ185" s="152"/>
      <c r="QRA185" s="152"/>
      <c r="QRB185" s="650"/>
      <c r="QRC185" s="651"/>
      <c r="QRD185" s="326"/>
      <c r="QRE185" s="152"/>
      <c r="QRF185" s="152"/>
      <c r="QRG185" s="152"/>
      <c r="QRH185" s="152"/>
      <c r="QRI185" s="650"/>
      <c r="QRJ185" s="651"/>
      <c r="QRK185" s="326"/>
      <c r="QRL185" s="152"/>
      <c r="QRM185" s="152"/>
      <c r="QRN185" s="152"/>
      <c r="QRO185" s="152"/>
      <c r="QRP185" s="650"/>
      <c r="QRQ185" s="651"/>
      <c r="QRR185" s="326"/>
      <c r="QRS185" s="152"/>
      <c r="QRT185" s="152"/>
      <c r="QRU185" s="152"/>
      <c r="QRV185" s="152"/>
      <c r="QRW185" s="650"/>
      <c r="QRX185" s="651"/>
      <c r="QRY185" s="326"/>
      <c r="QRZ185" s="152"/>
      <c r="QSA185" s="152"/>
      <c r="QSB185" s="152"/>
      <c r="QSC185" s="152"/>
      <c r="QSD185" s="650"/>
      <c r="QSE185" s="651"/>
      <c r="QSF185" s="326"/>
      <c r="QSG185" s="152"/>
      <c r="QSH185" s="152"/>
      <c r="QSI185" s="152"/>
      <c r="QSJ185" s="152"/>
      <c r="QSK185" s="650"/>
      <c r="QSL185" s="651"/>
      <c r="QSM185" s="326"/>
      <c r="QSN185" s="152"/>
      <c r="QSO185" s="152"/>
      <c r="QSP185" s="152"/>
      <c r="QSQ185" s="152"/>
      <c r="QSR185" s="650"/>
      <c r="QSS185" s="651"/>
      <c r="QST185" s="326"/>
      <c r="QSU185" s="152"/>
      <c r="QSV185" s="152"/>
      <c r="QSW185" s="152"/>
      <c r="QSX185" s="152"/>
      <c r="QSY185" s="650"/>
      <c r="QSZ185" s="651"/>
      <c r="QTA185" s="326"/>
      <c r="QTB185" s="152"/>
      <c r="QTC185" s="152"/>
      <c r="QTD185" s="152"/>
      <c r="QTE185" s="152"/>
      <c r="QTF185" s="650"/>
      <c r="QTG185" s="651"/>
      <c r="QTH185" s="326"/>
      <c r="QTI185" s="152"/>
      <c r="QTJ185" s="152"/>
      <c r="QTK185" s="152"/>
      <c r="QTL185" s="152"/>
      <c r="QTM185" s="650"/>
      <c r="QTN185" s="651"/>
      <c r="QTO185" s="326"/>
      <c r="QTP185" s="152"/>
      <c r="QTQ185" s="152"/>
      <c r="QTR185" s="152"/>
      <c r="QTS185" s="152"/>
      <c r="QTT185" s="650"/>
      <c r="QTU185" s="651"/>
      <c r="QTV185" s="326"/>
      <c r="QTW185" s="152"/>
      <c r="QTX185" s="152"/>
      <c r="QTY185" s="152"/>
      <c r="QTZ185" s="152"/>
      <c r="QUA185" s="650"/>
      <c r="QUB185" s="651"/>
      <c r="QUC185" s="326"/>
      <c r="QUD185" s="152"/>
      <c r="QUE185" s="152"/>
      <c r="QUF185" s="152"/>
      <c r="QUG185" s="152"/>
      <c r="QUH185" s="650"/>
      <c r="QUI185" s="651"/>
      <c r="QUJ185" s="326"/>
      <c r="QUK185" s="152"/>
      <c r="QUL185" s="152"/>
      <c r="QUM185" s="152"/>
      <c r="QUN185" s="152"/>
      <c r="QUO185" s="650"/>
      <c r="QUP185" s="651"/>
      <c r="QUQ185" s="326"/>
      <c r="QUR185" s="152"/>
      <c r="QUS185" s="152"/>
      <c r="QUT185" s="152"/>
      <c r="QUU185" s="152"/>
      <c r="QUV185" s="650"/>
      <c r="QUW185" s="651"/>
      <c r="QUX185" s="326"/>
      <c r="QUY185" s="152"/>
      <c r="QUZ185" s="152"/>
      <c r="QVA185" s="152"/>
      <c r="QVB185" s="152"/>
      <c r="QVC185" s="650"/>
      <c r="QVD185" s="651"/>
      <c r="QVE185" s="326"/>
      <c r="QVF185" s="152"/>
      <c r="QVG185" s="152"/>
      <c r="QVH185" s="152"/>
      <c r="QVI185" s="152"/>
      <c r="QVJ185" s="650"/>
      <c r="QVK185" s="651"/>
      <c r="QVL185" s="326"/>
      <c r="QVM185" s="152"/>
      <c r="QVN185" s="152"/>
      <c r="QVO185" s="152"/>
      <c r="QVP185" s="152"/>
      <c r="QVQ185" s="650"/>
      <c r="QVR185" s="651"/>
      <c r="QVS185" s="326"/>
      <c r="QVT185" s="152"/>
      <c r="QVU185" s="152"/>
      <c r="QVV185" s="152"/>
      <c r="QVW185" s="152"/>
      <c r="QVX185" s="650"/>
      <c r="QVY185" s="651"/>
      <c r="QVZ185" s="326"/>
      <c r="QWA185" s="152"/>
      <c r="QWB185" s="152"/>
      <c r="QWC185" s="152"/>
      <c r="QWD185" s="152"/>
      <c r="QWE185" s="650"/>
      <c r="QWF185" s="651"/>
      <c r="QWG185" s="326"/>
      <c r="QWH185" s="152"/>
      <c r="QWI185" s="152"/>
      <c r="QWJ185" s="152"/>
      <c r="QWK185" s="152"/>
      <c r="QWL185" s="650"/>
      <c r="QWM185" s="651"/>
      <c r="QWN185" s="326"/>
      <c r="QWO185" s="152"/>
      <c r="QWP185" s="152"/>
      <c r="QWQ185" s="152"/>
      <c r="QWR185" s="152"/>
      <c r="QWS185" s="650"/>
      <c r="QWT185" s="651"/>
      <c r="QWU185" s="326"/>
      <c r="QWV185" s="152"/>
      <c r="QWW185" s="152"/>
      <c r="QWX185" s="152"/>
      <c r="QWY185" s="152"/>
      <c r="QWZ185" s="650"/>
      <c r="QXA185" s="651"/>
      <c r="QXB185" s="326"/>
      <c r="QXC185" s="152"/>
      <c r="QXD185" s="152"/>
      <c r="QXE185" s="152"/>
      <c r="QXF185" s="152"/>
      <c r="QXG185" s="650"/>
      <c r="QXH185" s="651"/>
      <c r="QXI185" s="326"/>
      <c r="QXJ185" s="152"/>
      <c r="QXK185" s="152"/>
      <c r="QXL185" s="152"/>
      <c r="QXM185" s="152"/>
      <c r="QXN185" s="650"/>
      <c r="QXO185" s="651"/>
      <c r="QXP185" s="326"/>
      <c r="QXQ185" s="152"/>
      <c r="QXR185" s="152"/>
      <c r="QXS185" s="152"/>
      <c r="QXT185" s="152"/>
      <c r="QXU185" s="650"/>
      <c r="QXV185" s="651"/>
      <c r="QXW185" s="326"/>
      <c r="QXX185" s="152"/>
      <c r="QXY185" s="152"/>
      <c r="QXZ185" s="152"/>
      <c r="QYA185" s="152"/>
      <c r="QYB185" s="650"/>
      <c r="QYC185" s="651"/>
      <c r="QYD185" s="326"/>
      <c r="QYE185" s="152"/>
      <c r="QYF185" s="152"/>
      <c r="QYG185" s="152"/>
      <c r="QYH185" s="152"/>
      <c r="QYI185" s="650"/>
      <c r="QYJ185" s="651"/>
      <c r="QYK185" s="326"/>
      <c r="QYL185" s="152"/>
      <c r="QYM185" s="152"/>
      <c r="QYN185" s="152"/>
      <c r="QYO185" s="152"/>
      <c r="QYP185" s="650"/>
      <c r="QYQ185" s="651"/>
      <c r="QYR185" s="326"/>
      <c r="QYS185" s="152"/>
      <c r="QYT185" s="152"/>
      <c r="QYU185" s="152"/>
      <c r="QYV185" s="152"/>
      <c r="QYW185" s="650"/>
      <c r="QYX185" s="651"/>
      <c r="QYY185" s="326"/>
      <c r="QYZ185" s="152"/>
      <c r="QZA185" s="152"/>
      <c r="QZB185" s="152"/>
      <c r="QZC185" s="152"/>
      <c r="QZD185" s="650"/>
      <c r="QZE185" s="651"/>
      <c r="QZF185" s="326"/>
      <c r="QZG185" s="152"/>
      <c r="QZH185" s="152"/>
      <c r="QZI185" s="152"/>
      <c r="QZJ185" s="152"/>
      <c r="QZK185" s="650"/>
      <c r="QZL185" s="651"/>
      <c r="QZM185" s="326"/>
      <c r="QZN185" s="152"/>
      <c r="QZO185" s="152"/>
      <c r="QZP185" s="152"/>
      <c r="QZQ185" s="152"/>
      <c r="QZR185" s="650"/>
      <c r="QZS185" s="651"/>
      <c r="QZT185" s="326"/>
      <c r="QZU185" s="152"/>
      <c r="QZV185" s="152"/>
      <c r="QZW185" s="152"/>
      <c r="QZX185" s="152"/>
      <c r="QZY185" s="650"/>
      <c r="QZZ185" s="651"/>
      <c r="RAA185" s="326"/>
      <c r="RAB185" s="152"/>
      <c r="RAC185" s="152"/>
      <c r="RAD185" s="152"/>
      <c r="RAE185" s="152"/>
      <c r="RAF185" s="650"/>
      <c r="RAG185" s="651"/>
      <c r="RAH185" s="326"/>
      <c r="RAI185" s="152"/>
      <c r="RAJ185" s="152"/>
      <c r="RAK185" s="152"/>
      <c r="RAL185" s="152"/>
      <c r="RAM185" s="650"/>
      <c r="RAN185" s="651"/>
      <c r="RAO185" s="326"/>
      <c r="RAP185" s="152"/>
      <c r="RAQ185" s="152"/>
      <c r="RAR185" s="152"/>
      <c r="RAS185" s="152"/>
      <c r="RAT185" s="650"/>
      <c r="RAU185" s="651"/>
      <c r="RAV185" s="326"/>
      <c r="RAW185" s="152"/>
      <c r="RAX185" s="152"/>
      <c r="RAY185" s="152"/>
      <c r="RAZ185" s="152"/>
      <c r="RBA185" s="650"/>
      <c r="RBB185" s="651"/>
      <c r="RBC185" s="326"/>
      <c r="RBD185" s="152"/>
      <c r="RBE185" s="152"/>
      <c r="RBF185" s="152"/>
      <c r="RBG185" s="152"/>
      <c r="RBH185" s="650"/>
      <c r="RBI185" s="651"/>
      <c r="RBJ185" s="326"/>
      <c r="RBK185" s="152"/>
      <c r="RBL185" s="152"/>
      <c r="RBM185" s="152"/>
      <c r="RBN185" s="152"/>
      <c r="RBO185" s="650"/>
      <c r="RBP185" s="651"/>
      <c r="RBQ185" s="326"/>
      <c r="RBR185" s="152"/>
      <c r="RBS185" s="152"/>
      <c r="RBT185" s="152"/>
      <c r="RBU185" s="152"/>
      <c r="RBV185" s="650"/>
      <c r="RBW185" s="651"/>
      <c r="RBX185" s="326"/>
      <c r="RBY185" s="152"/>
      <c r="RBZ185" s="152"/>
      <c r="RCA185" s="152"/>
      <c r="RCB185" s="152"/>
      <c r="RCC185" s="650"/>
      <c r="RCD185" s="651"/>
      <c r="RCE185" s="326"/>
      <c r="RCF185" s="152"/>
      <c r="RCG185" s="152"/>
      <c r="RCH185" s="152"/>
      <c r="RCI185" s="152"/>
      <c r="RCJ185" s="650"/>
      <c r="RCK185" s="651"/>
      <c r="RCL185" s="326"/>
      <c r="RCM185" s="152"/>
      <c r="RCN185" s="152"/>
      <c r="RCO185" s="152"/>
      <c r="RCP185" s="152"/>
      <c r="RCQ185" s="650"/>
      <c r="RCR185" s="651"/>
      <c r="RCS185" s="326"/>
      <c r="RCT185" s="152"/>
      <c r="RCU185" s="152"/>
      <c r="RCV185" s="152"/>
      <c r="RCW185" s="152"/>
      <c r="RCX185" s="650"/>
      <c r="RCY185" s="651"/>
      <c r="RCZ185" s="326"/>
      <c r="RDA185" s="152"/>
      <c r="RDB185" s="152"/>
      <c r="RDC185" s="152"/>
      <c r="RDD185" s="152"/>
      <c r="RDE185" s="650"/>
      <c r="RDF185" s="651"/>
      <c r="RDG185" s="326"/>
      <c r="RDH185" s="152"/>
      <c r="RDI185" s="152"/>
      <c r="RDJ185" s="152"/>
      <c r="RDK185" s="152"/>
      <c r="RDL185" s="650"/>
      <c r="RDM185" s="651"/>
      <c r="RDN185" s="326"/>
      <c r="RDO185" s="152"/>
      <c r="RDP185" s="152"/>
      <c r="RDQ185" s="152"/>
      <c r="RDR185" s="152"/>
      <c r="RDS185" s="650"/>
      <c r="RDT185" s="651"/>
      <c r="RDU185" s="326"/>
      <c r="RDV185" s="152"/>
      <c r="RDW185" s="152"/>
      <c r="RDX185" s="152"/>
      <c r="RDY185" s="152"/>
      <c r="RDZ185" s="650"/>
      <c r="REA185" s="651"/>
      <c r="REB185" s="326"/>
      <c r="REC185" s="152"/>
      <c r="RED185" s="152"/>
      <c r="REE185" s="152"/>
      <c r="REF185" s="152"/>
      <c r="REG185" s="650"/>
      <c r="REH185" s="651"/>
      <c r="REI185" s="326"/>
      <c r="REJ185" s="152"/>
      <c r="REK185" s="152"/>
      <c r="REL185" s="152"/>
      <c r="REM185" s="152"/>
      <c r="REN185" s="650"/>
      <c r="REO185" s="651"/>
      <c r="REP185" s="326"/>
      <c r="REQ185" s="152"/>
      <c r="RER185" s="152"/>
      <c r="RES185" s="152"/>
      <c r="RET185" s="152"/>
      <c r="REU185" s="650"/>
      <c r="REV185" s="651"/>
      <c r="REW185" s="326"/>
      <c r="REX185" s="152"/>
      <c r="REY185" s="152"/>
      <c r="REZ185" s="152"/>
      <c r="RFA185" s="152"/>
      <c r="RFB185" s="650"/>
      <c r="RFC185" s="651"/>
      <c r="RFD185" s="326"/>
      <c r="RFE185" s="152"/>
      <c r="RFF185" s="152"/>
      <c r="RFG185" s="152"/>
      <c r="RFH185" s="152"/>
      <c r="RFI185" s="650"/>
      <c r="RFJ185" s="651"/>
      <c r="RFK185" s="326"/>
      <c r="RFL185" s="152"/>
      <c r="RFM185" s="152"/>
      <c r="RFN185" s="152"/>
      <c r="RFO185" s="152"/>
      <c r="RFP185" s="650"/>
      <c r="RFQ185" s="651"/>
      <c r="RFR185" s="326"/>
      <c r="RFS185" s="152"/>
      <c r="RFT185" s="152"/>
      <c r="RFU185" s="152"/>
      <c r="RFV185" s="152"/>
      <c r="RFW185" s="650"/>
      <c r="RFX185" s="651"/>
      <c r="RFY185" s="326"/>
      <c r="RFZ185" s="152"/>
      <c r="RGA185" s="152"/>
      <c r="RGB185" s="152"/>
      <c r="RGC185" s="152"/>
      <c r="RGD185" s="650"/>
      <c r="RGE185" s="651"/>
      <c r="RGF185" s="326"/>
      <c r="RGG185" s="152"/>
      <c r="RGH185" s="152"/>
      <c r="RGI185" s="152"/>
      <c r="RGJ185" s="152"/>
      <c r="RGK185" s="650"/>
      <c r="RGL185" s="651"/>
      <c r="RGM185" s="326"/>
      <c r="RGN185" s="152"/>
      <c r="RGO185" s="152"/>
      <c r="RGP185" s="152"/>
      <c r="RGQ185" s="152"/>
      <c r="RGR185" s="650"/>
      <c r="RGS185" s="651"/>
      <c r="RGT185" s="326"/>
      <c r="RGU185" s="152"/>
      <c r="RGV185" s="152"/>
      <c r="RGW185" s="152"/>
      <c r="RGX185" s="152"/>
      <c r="RGY185" s="650"/>
      <c r="RGZ185" s="651"/>
      <c r="RHA185" s="326"/>
      <c r="RHB185" s="152"/>
      <c r="RHC185" s="152"/>
      <c r="RHD185" s="152"/>
      <c r="RHE185" s="152"/>
      <c r="RHF185" s="650"/>
      <c r="RHG185" s="651"/>
      <c r="RHH185" s="326"/>
      <c r="RHI185" s="152"/>
      <c r="RHJ185" s="152"/>
      <c r="RHK185" s="152"/>
      <c r="RHL185" s="152"/>
      <c r="RHM185" s="650"/>
      <c r="RHN185" s="651"/>
      <c r="RHO185" s="326"/>
      <c r="RHP185" s="152"/>
      <c r="RHQ185" s="152"/>
      <c r="RHR185" s="152"/>
      <c r="RHS185" s="152"/>
      <c r="RHT185" s="650"/>
      <c r="RHU185" s="651"/>
      <c r="RHV185" s="326"/>
      <c r="RHW185" s="152"/>
      <c r="RHX185" s="152"/>
      <c r="RHY185" s="152"/>
      <c r="RHZ185" s="152"/>
      <c r="RIA185" s="650"/>
      <c r="RIB185" s="651"/>
      <c r="RIC185" s="326"/>
      <c r="RID185" s="152"/>
      <c r="RIE185" s="152"/>
      <c r="RIF185" s="152"/>
      <c r="RIG185" s="152"/>
      <c r="RIH185" s="650"/>
      <c r="RII185" s="651"/>
      <c r="RIJ185" s="326"/>
      <c r="RIK185" s="152"/>
      <c r="RIL185" s="152"/>
      <c r="RIM185" s="152"/>
      <c r="RIN185" s="152"/>
      <c r="RIO185" s="650"/>
      <c r="RIP185" s="651"/>
      <c r="RIQ185" s="326"/>
      <c r="RIR185" s="152"/>
      <c r="RIS185" s="152"/>
      <c r="RIT185" s="152"/>
      <c r="RIU185" s="152"/>
      <c r="RIV185" s="650"/>
      <c r="RIW185" s="651"/>
      <c r="RIX185" s="326"/>
      <c r="RIY185" s="152"/>
      <c r="RIZ185" s="152"/>
      <c r="RJA185" s="152"/>
      <c r="RJB185" s="152"/>
      <c r="RJC185" s="650"/>
      <c r="RJD185" s="651"/>
      <c r="RJE185" s="326"/>
      <c r="RJF185" s="152"/>
      <c r="RJG185" s="152"/>
      <c r="RJH185" s="152"/>
      <c r="RJI185" s="152"/>
      <c r="RJJ185" s="650"/>
      <c r="RJK185" s="651"/>
      <c r="RJL185" s="326"/>
      <c r="RJM185" s="152"/>
      <c r="RJN185" s="152"/>
      <c r="RJO185" s="152"/>
      <c r="RJP185" s="152"/>
      <c r="RJQ185" s="650"/>
      <c r="RJR185" s="651"/>
      <c r="RJS185" s="326"/>
      <c r="RJT185" s="152"/>
      <c r="RJU185" s="152"/>
      <c r="RJV185" s="152"/>
      <c r="RJW185" s="152"/>
      <c r="RJX185" s="650"/>
      <c r="RJY185" s="651"/>
      <c r="RJZ185" s="326"/>
      <c r="RKA185" s="152"/>
      <c r="RKB185" s="152"/>
      <c r="RKC185" s="152"/>
      <c r="RKD185" s="152"/>
      <c r="RKE185" s="650"/>
      <c r="RKF185" s="651"/>
      <c r="RKG185" s="326"/>
      <c r="RKH185" s="152"/>
      <c r="RKI185" s="152"/>
      <c r="RKJ185" s="152"/>
      <c r="RKK185" s="152"/>
      <c r="RKL185" s="650"/>
      <c r="RKM185" s="651"/>
      <c r="RKN185" s="326"/>
      <c r="RKO185" s="152"/>
      <c r="RKP185" s="152"/>
      <c r="RKQ185" s="152"/>
      <c r="RKR185" s="152"/>
      <c r="RKS185" s="650"/>
      <c r="RKT185" s="651"/>
      <c r="RKU185" s="326"/>
      <c r="RKV185" s="152"/>
      <c r="RKW185" s="152"/>
      <c r="RKX185" s="152"/>
      <c r="RKY185" s="152"/>
      <c r="RKZ185" s="650"/>
      <c r="RLA185" s="651"/>
      <c r="RLB185" s="326"/>
      <c r="RLC185" s="152"/>
      <c r="RLD185" s="152"/>
      <c r="RLE185" s="152"/>
      <c r="RLF185" s="152"/>
      <c r="RLG185" s="650"/>
      <c r="RLH185" s="651"/>
      <c r="RLI185" s="326"/>
      <c r="RLJ185" s="152"/>
      <c r="RLK185" s="152"/>
      <c r="RLL185" s="152"/>
      <c r="RLM185" s="152"/>
      <c r="RLN185" s="650"/>
      <c r="RLO185" s="651"/>
      <c r="RLP185" s="326"/>
      <c r="RLQ185" s="152"/>
      <c r="RLR185" s="152"/>
      <c r="RLS185" s="152"/>
      <c r="RLT185" s="152"/>
      <c r="RLU185" s="650"/>
      <c r="RLV185" s="651"/>
      <c r="RLW185" s="326"/>
      <c r="RLX185" s="152"/>
      <c r="RLY185" s="152"/>
      <c r="RLZ185" s="152"/>
      <c r="RMA185" s="152"/>
      <c r="RMB185" s="650"/>
      <c r="RMC185" s="651"/>
      <c r="RMD185" s="326"/>
      <c r="RME185" s="152"/>
      <c r="RMF185" s="152"/>
      <c r="RMG185" s="152"/>
      <c r="RMH185" s="152"/>
      <c r="RMI185" s="650"/>
      <c r="RMJ185" s="651"/>
      <c r="RMK185" s="326"/>
      <c r="RML185" s="152"/>
      <c r="RMM185" s="152"/>
      <c r="RMN185" s="152"/>
      <c r="RMO185" s="152"/>
      <c r="RMP185" s="650"/>
      <c r="RMQ185" s="651"/>
      <c r="RMR185" s="326"/>
      <c r="RMS185" s="152"/>
      <c r="RMT185" s="152"/>
      <c r="RMU185" s="152"/>
      <c r="RMV185" s="152"/>
      <c r="RMW185" s="650"/>
      <c r="RMX185" s="651"/>
      <c r="RMY185" s="326"/>
      <c r="RMZ185" s="152"/>
      <c r="RNA185" s="152"/>
      <c r="RNB185" s="152"/>
      <c r="RNC185" s="152"/>
      <c r="RND185" s="650"/>
      <c r="RNE185" s="651"/>
      <c r="RNF185" s="326"/>
      <c r="RNG185" s="152"/>
      <c r="RNH185" s="152"/>
      <c r="RNI185" s="152"/>
      <c r="RNJ185" s="152"/>
      <c r="RNK185" s="650"/>
      <c r="RNL185" s="651"/>
      <c r="RNM185" s="326"/>
      <c r="RNN185" s="152"/>
      <c r="RNO185" s="152"/>
      <c r="RNP185" s="152"/>
      <c r="RNQ185" s="152"/>
      <c r="RNR185" s="650"/>
      <c r="RNS185" s="651"/>
      <c r="RNT185" s="326"/>
      <c r="RNU185" s="152"/>
      <c r="RNV185" s="152"/>
      <c r="RNW185" s="152"/>
      <c r="RNX185" s="152"/>
      <c r="RNY185" s="650"/>
      <c r="RNZ185" s="651"/>
      <c r="ROA185" s="326"/>
      <c r="ROB185" s="152"/>
      <c r="ROC185" s="152"/>
      <c r="ROD185" s="152"/>
      <c r="ROE185" s="152"/>
      <c r="ROF185" s="650"/>
      <c r="ROG185" s="651"/>
      <c r="ROH185" s="326"/>
      <c r="ROI185" s="152"/>
      <c r="ROJ185" s="152"/>
      <c r="ROK185" s="152"/>
      <c r="ROL185" s="152"/>
      <c r="ROM185" s="650"/>
      <c r="RON185" s="651"/>
      <c r="ROO185" s="326"/>
      <c r="ROP185" s="152"/>
      <c r="ROQ185" s="152"/>
      <c r="ROR185" s="152"/>
      <c r="ROS185" s="152"/>
      <c r="ROT185" s="650"/>
      <c r="ROU185" s="651"/>
      <c r="ROV185" s="326"/>
      <c r="ROW185" s="152"/>
      <c r="ROX185" s="152"/>
      <c r="ROY185" s="152"/>
      <c r="ROZ185" s="152"/>
      <c r="RPA185" s="650"/>
      <c r="RPB185" s="651"/>
      <c r="RPC185" s="326"/>
      <c r="RPD185" s="152"/>
      <c r="RPE185" s="152"/>
      <c r="RPF185" s="152"/>
      <c r="RPG185" s="152"/>
      <c r="RPH185" s="650"/>
      <c r="RPI185" s="651"/>
      <c r="RPJ185" s="326"/>
      <c r="RPK185" s="152"/>
      <c r="RPL185" s="152"/>
      <c r="RPM185" s="152"/>
      <c r="RPN185" s="152"/>
      <c r="RPO185" s="650"/>
      <c r="RPP185" s="651"/>
      <c r="RPQ185" s="326"/>
      <c r="RPR185" s="152"/>
      <c r="RPS185" s="152"/>
      <c r="RPT185" s="152"/>
      <c r="RPU185" s="152"/>
      <c r="RPV185" s="650"/>
      <c r="RPW185" s="651"/>
      <c r="RPX185" s="326"/>
      <c r="RPY185" s="152"/>
      <c r="RPZ185" s="152"/>
      <c r="RQA185" s="152"/>
      <c r="RQB185" s="152"/>
      <c r="RQC185" s="650"/>
      <c r="RQD185" s="651"/>
      <c r="RQE185" s="326"/>
      <c r="RQF185" s="152"/>
      <c r="RQG185" s="152"/>
      <c r="RQH185" s="152"/>
      <c r="RQI185" s="152"/>
      <c r="RQJ185" s="650"/>
      <c r="RQK185" s="651"/>
      <c r="RQL185" s="326"/>
      <c r="RQM185" s="152"/>
      <c r="RQN185" s="152"/>
      <c r="RQO185" s="152"/>
      <c r="RQP185" s="152"/>
      <c r="RQQ185" s="650"/>
      <c r="RQR185" s="651"/>
      <c r="RQS185" s="326"/>
      <c r="RQT185" s="152"/>
      <c r="RQU185" s="152"/>
      <c r="RQV185" s="152"/>
      <c r="RQW185" s="152"/>
      <c r="RQX185" s="650"/>
      <c r="RQY185" s="651"/>
      <c r="RQZ185" s="326"/>
      <c r="RRA185" s="152"/>
      <c r="RRB185" s="152"/>
      <c r="RRC185" s="152"/>
      <c r="RRD185" s="152"/>
      <c r="RRE185" s="650"/>
      <c r="RRF185" s="651"/>
      <c r="RRG185" s="326"/>
      <c r="RRH185" s="152"/>
      <c r="RRI185" s="152"/>
      <c r="RRJ185" s="152"/>
      <c r="RRK185" s="152"/>
      <c r="RRL185" s="650"/>
      <c r="RRM185" s="651"/>
      <c r="RRN185" s="326"/>
      <c r="RRO185" s="152"/>
      <c r="RRP185" s="152"/>
      <c r="RRQ185" s="152"/>
      <c r="RRR185" s="152"/>
      <c r="RRS185" s="650"/>
      <c r="RRT185" s="651"/>
      <c r="RRU185" s="326"/>
      <c r="RRV185" s="152"/>
      <c r="RRW185" s="152"/>
      <c r="RRX185" s="152"/>
      <c r="RRY185" s="152"/>
      <c r="RRZ185" s="650"/>
      <c r="RSA185" s="651"/>
      <c r="RSB185" s="326"/>
      <c r="RSC185" s="152"/>
      <c r="RSD185" s="152"/>
      <c r="RSE185" s="152"/>
      <c r="RSF185" s="152"/>
      <c r="RSG185" s="650"/>
      <c r="RSH185" s="651"/>
      <c r="RSI185" s="326"/>
      <c r="RSJ185" s="152"/>
      <c r="RSK185" s="152"/>
      <c r="RSL185" s="152"/>
      <c r="RSM185" s="152"/>
      <c r="RSN185" s="650"/>
      <c r="RSO185" s="651"/>
      <c r="RSP185" s="326"/>
      <c r="RSQ185" s="152"/>
      <c r="RSR185" s="152"/>
      <c r="RSS185" s="152"/>
      <c r="RST185" s="152"/>
      <c r="RSU185" s="650"/>
      <c r="RSV185" s="651"/>
      <c r="RSW185" s="326"/>
      <c r="RSX185" s="152"/>
      <c r="RSY185" s="152"/>
      <c r="RSZ185" s="152"/>
      <c r="RTA185" s="152"/>
      <c r="RTB185" s="650"/>
      <c r="RTC185" s="651"/>
      <c r="RTD185" s="326"/>
      <c r="RTE185" s="152"/>
      <c r="RTF185" s="152"/>
      <c r="RTG185" s="152"/>
      <c r="RTH185" s="152"/>
      <c r="RTI185" s="650"/>
      <c r="RTJ185" s="651"/>
      <c r="RTK185" s="326"/>
      <c r="RTL185" s="152"/>
      <c r="RTM185" s="152"/>
      <c r="RTN185" s="152"/>
      <c r="RTO185" s="152"/>
      <c r="RTP185" s="650"/>
      <c r="RTQ185" s="651"/>
      <c r="RTR185" s="326"/>
      <c r="RTS185" s="152"/>
      <c r="RTT185" s="152"/>
      <c r="RTU185" s="152"/>
      <c r="RTV185" s="152"/>
      <c r="RTW185" s="650"/>
      <c r="RTX185" s="651"/>
      <c r="RTY185" s="326"/>
      <c r="RTZ185" s="152"/>
      <c r="RUA185" s="152"/>
      <c r="RUB185" s="152"/>
      <c r="RUC185" s="152"/>
      <c r="RUD185" s="650"/>
      <c r="RUE185" s="651"/>
      <c r="RUF185" s="326"/>
      <c r="RUG185" s="152"/>
      <c r="RUH185" s="152"/>
      <c r="RUI185" s="152"/>
      <c r="RUJ185" s="152"/>
      <c r="RUK185" s="650"/>
      <c r="RUL185" s="651"/>
      <c r="RUM185" s="326"/>
      <c r="RUN185" s="152"/>
      <c r="RUO185" s="152"/>
      <c r="RUP185" s="152"/>
      <c r="RUQ185" s="152"/>
      <c r="RUR185" s="650"/>
      <c r="RUS185" s="651"/>
      <c r="RUT185" s="326"/>
      <c r="RUU185" s="152"/>
      <c r="RUV185" s="152"/>
      <c r="RUW185" s="152"/>
      <c r="RUX185" s="152"/>
      <c r="RUY185" s="650"/>
      <c r="RUZ185" s="651"/>
      <c r="RVA185" s="326"/>
      <c r="RVB185" s="152"/>
      <c r="RVC185" s="152"/>
      <c r="RVD185" s="152"/>
      <c r="RVE185" s="152"/>
      <c r="RVF185" s="650"/>
      <c r="RVG185" s="651"/>
      <c r="RVH185" s="326"/>
      <c r="RVI185" s="152"/>
      <c r="RVJ185" s="152"/>
      <c r="RVK185" s="152"/>
      <c r="RVL185" s="152"/>
      <c r="RVM185" s="650"/>
      <c r="RVN185" s="651"/>
      <c r="RVO185" s="326"/>
      <c r="RVP185" s="152"/>
      <c r="RVQ185" s="152"/>
      <c r="RVR185" s="152"/>
      <c r="RVS185" s="152"/>
      <c r="RVT185" s="650"/>
      <c r="RVU185" s="651"/>
      <c r="RVV185" s="326"/>
      <c r="RVW185" s="152"/>
      <c r="RVX185" s="152"/>
      <c r="RVY185" s="152"/>
      <c r="RVZ185" s="152"/>
      <c r="RWA185" s="650"/>
      <c r="RWB185" s="651"/>
      <c r="RWC185" s="326"/>
      <c r="RWD185" s="152"/>
      <c r="RWE185" s="152"/>
      <c r="RWF185" s="152"/>
      <c r="RWG185" s="152"/>
      <c r="RWH185" s="650"/>
      <c r="RWI185" s="651"/>
      <c r="RWJ185" s="326"/>
      <c r="RWK185" s="152"/>
      <c r="RWL185" s="152"/>
      <c r="RWM185" s="152"/>
      <c r="RWN185" s="152"/>
      <c r="RWO185" s="650"/>
      <c r="RWP185" s="651"/>
      <c r="RWQ185" s="326"/>
      <c r="RWR185" s="152"/>
      <c r="RWS185" s="152"/>
      <c r="RWT185" s="152"/>
      <c r="RWU185" s="152"/>
      <c r="RWV185" s="650"/>
      <c r="RWW185" s="651"/>
      <c r="RWX185" s="326"/>
      <c r="RWY185" s="152"/>
      <c r="RWZ185" s="152"/>
      <c r="RXA185" s="152"/>
      <c r="RXB185" s="152"/>
      <c r="RXC185" s="650"/>
      <c r="RXD185" s="651"/>
      <c r="RXE185" s="326"/>
      <c r="RXF185" s="152"/>
      <c r="RXG185" s="152"/>
      <c r="RXH185" s="152"/>
      <c r="RXI185" s="152"/>
      <c r="RXJ185" s="650"/>
      <c r="RXK185" s="651"/>
      <c r="RXL185" s="326"/>
      <c r="RXM185" s="152"/>
      <c r="RXN185" s="152"/>
      <c r="RXO185" s="152"/>
      <c r="RXP185" s="152"/>
      <c r="RXQ185" s="650"/>
      <c r="RXR185" s="651"/>
      <c r="RXS185" s="326"/>
      <c r="RXT185" s="152"/>
      <c r="RXU185" s="152"/>
      <c r="RXV185" s="152"/>
      <c r="RXW185" s="152"/>
      <c r="RXX185" s="650"/>
      <c r="RXY185" s="651"/>
      <c r="RXZ185" s="326"/>
      <c r="RYA185" s="152"/>
      <c r="RYB185" s="152"/>
      <c r="RYC185" s="152"/>
      <c r="RYD185" s="152"/>
      <c r="RYE185" s="650"/>
      <c r="RYF185" s="651"/>
      <c r="RYG185" s="326"/>
      <c r="RYH185" s="152"/>
      <c r="RYI185" s="152"/>
      <c r="RYJ185" s="152"/>
      <c r="RYK185" s="152"/>
      <c r="RYL185" s="650"/>
      <c r="RYM185" s="651"/>
      <c r="RYN185" s="326"/>
      <c r="RYO185" s="152"/>
      <c r="RYP185" s="152"/>
      <c r="RYQ185" s="152"/>
      <c r="RYR185" s="152"/>
      <c r="RYS185" s="650"/>
      <c r="RYT185" s="651"/>
      <c r="RYU185" s="326"/>
      <c r="RYV185" s="152"/>
      <c r="RYW185" s="152"/>
      <c r="RYX185" s="152"/>
      <c r="RYY185" s="152"/>
      <c r="RYZ185" s="650"/>
      <c r="RZA185" s="651"/>
      <c r="RZB185" s="326"/>
      <c r="RZC185" s="152"/>
      <c r="RZD185" s="152"/>
      <c r="RZE185" s="152"/>
      <c r="RZF185" s="152"/>
      <c r="RZG185" s="650"/>
      <c r="RZH185" s="651"/>
      <c r="RZI185" s="326"/>
      <c r="RZJ185" s="152"/>
      <c r="RZK185" s="152"/>
      <c r="RZL185" s="152"/>
      <c r="RZM185" s="152"/>
      <c r="RZN185" s="650"/>
      <c r="RZO185" s="651"/>
      <c r="RZP185" s="326"/>
      <c r="RZQ185" s="152"/>
      <c r="RZR185" s="152"/>
      <c r="RZS185" s="152"/>
      <c r="RZT185" s="152"/>
      <c r="RZU185" s="650"/>
      <c r="RZV185" s="651"/>
      <c r="RZW185" s="326"/>
      <c r="RZX185" s="152"/>
      <c r="RZY185" s="152"/>
      <c r="RZZ185" s="152"/>
      <c r="SAA185" s="152"/>
      <c r="SAB185" s="650"/>
      <c r="SAC185" s="651"/>
      <c r="SAD185" s="326"/>
      <c r="SAE185" s="152"/>
      <c r="SAF185" s="152"/>
      <c r="SAG185" s="152"/>
      <c r="SAH185" s="152"/>
      <c r="SAI185" s="650"/>
      <c r="SAJ185" s="651"/>
      <c r="SAK185" s="326"/>
      <c r="SAL185" s="152"/>
      <c r="SAM185" s="152"/>
      <c r="SAN185" s="152"/>
      <c r="SAO185" s="152"/>
      <c r="SAP185" s="650"/>
      <c r="SAQ185" s="651"/>
      <c r="SAR185" s="326"/>
      <c r="SAS185" s="152"/>
      <c r="SAT185" s="152"/>
      <c r="SAU185" s="152"/>
      <c r="SAV185" s="152"/>
      <c r="SAW185" s="650"/>
      <c r="SAX185" s="651"/>
      <c r="SAY185" s="326"/>
      <c r="SAZ185" s="152"/>
      <c r="SBA185" s="152"/>
      <c r="SBB185" s="152"/>
      <c r="SBC185" s="152"/>
      <c r="SBD185" s="650"/>
      <c r="SBE185" s="651"/>
      <c r="SBF185" s="326"/>
      <c r="SBG185" s="152"/>
      <c r="SBH185" s="152"/>
      <c r="SBI185" s="152"/>
      <c r="SBJ185" s="152"/>
      <c r="SBK185" s="650"/>
      <c r="SBL185" s="651"/>
      <c r="SBM185" s="326"/>
      <c r="SBN185" s="152"/>
      <c r="SBO185" s="152"/>
      <c r="SBP185" s="152"/>
      <c r="SBQ185" s="152"/>
      <c r="SBR185" s="650"/>
      <c r="SBS185" s="651"/>
      <c r="SBT185" s="326"/>
      <c r="SBU185" s="152"/>
      <c r="SBV185" s="152"/>
      <c r="SBW185" s="152"/>
      <c r="SBX185" s="152"/>
      <c r="SBY185" s="650"/>
      <c r="SBZ185" s="651"/>
      <c r="SCA185" s="326"/>
      <c r="SCB185" s="152"/>
      <c r="SCC185" s="152"/>
      <c r="SCD185" s="152"/>
      <c r="SCE185" s="152"/>
      <c r="SCF185" s="650"/>
      <c r="SCG185" s="651"/>
      <c r="SCH185" s="326"/>
      <c r="SCI185" s="152"/>
      <c r="SCJ185" s="152"/>
      <c r="SCK185" s="152"/>
      <c r="SCL185" s="152"/>
      <c r="SCM185" s="650"/>
      <c r="SCN185" s="651"/>
      <c r="SCO185" s="326"/>
      <c r="SCP185" s="152"/>
      <c r="SCQ185" s="152"/>
      <c r="SCR185" s="152"/>
      <c r="SCS185" s="152"/>
      <c r="SCT185" s="650"/>
      <c r="SCU185" s="651"/>
      <c r="SCV185" s="326"/>
      <c r="SCW185" s="152"/>
      <c r="SCX185" s="152"/>
      <c r="SCY185" s="152"/>
      <c r="SCZ185" s="152"/>
      <c r="SDA185" s="650"/>
      <c r="SDB185" s="651"/>
      <c r="SDC185" s="326"/>
      <c r="SDD185" s="152"/>
      <c r="SDE185" s="152"/>
      <c r="SDF185" s="152"/>
      <c r="SDG185" s="152"/>
      <c r="SDH185" s="650"/>
      <c r="SDI185" s="651"/>
      <c r="SDJ185" s="326"/>
      <c r="SDK185" s="152"/>
      <c r="SDL185" s="152"/>
      <c r="SDM185" s="152"/>
      <c r="SDN185" s="152"/>
      <c r="SDO185" s="650"/>
      <c r="SDP185" s="651"/>
      <c r="SDQ185" s="326"/>
      <c r="SDR185" s="152"/>
      <c r="SDS185" s="152"/>
      <c r="SDT185" s="152"/>
      <c r="SDU185" s="152"/>
      <c r="SDV185" s="650"/>
      <c r="SDW185" s="651"/>
      <c r="SDX185" s="326"/>
      <c r="SDY185" s="152"/>
      <c r="SDZ185" s="152"/>
      <c r="SEA185" s="152"/>
      <c r="SEB185" s="152"/>
      <c r="SEC185" s="650"/>
      <c r="SED185" s="651"/>
      <c r="SEE185" s="326"/>
      <c r="SEF185" s="152"/>
      <c r="SEG185" s="152"/>
      <c r="SEH185" s="152"/>
      <c r="SEI185" s="152"/>
      <c r="SEJ185" s="650"/>
      <c r="SEK185" s="651"/>
      <c r="SEL185" s="326"/>
      <c r="SEM185" s="152"/>
      <c r="SEN185" s="152"/>
      <c r="SEO185" s="152"/>
      <c r="SEP185" s="152"/>
      <c r="SEQ185" s="650"/>
      <c r="SER185" s="651"/>
      <c r="SES185" s="326"/>
      <c r="SET185" s="152"/>
      <c r="SEU185" s="152"/>
      <c r="SEV185" s="152"/>
      <c r="SEW185" s="152"/>
      <c r="SEX185" s="650"/>
      <c r="SEY185" s="651"/>
      <c r="SEZ185" s="326"/>
      <c r="SFA185" s="152"/>
      <c r="SFB185" s="152"/>
      <c r="SFC185" s="152"/>
      <c r="SFD185" s="152"/>
      <c r="SFE185" s="650"/>
      <c r="SFF185" s="651"/>
      <c r="SFG185" s="326"/>
      <c r="SFH185" s="152"/>
      <c r="SFI185" s="152"/>
      <c r="SFJ185" s="152"/>
      <c r="SFK185" s="152"/>
      <c r="SFL185" s="650"/>
      <c r="SFM185" s="651"/>
      <c r="SFN185" s="326"/>
      <c r="SFO185" s="152"/>
      <c r="SFP185" s="152"/>
      <c r="SFQ185" s="152"/>
      <c r="SFR185" s="152"/>
      <c r="SFS185" s="650"/>
      <c r="SFT185" s="651"/>
      <c r="SFU185" s="326"/>
      <c r="SFV185" s="152"/>
      <c r="SFW185" s="152"/>
      <c r="SFX185" s="152"/>
      <c r="SFY185" s="152"/>
      <c r="SFZ185" s="650"/>
      <c r="SGA185" s="651"/>
      <c r="SGB185" s="326"/>
      <c r="SGC185" s="152"/>
      <c r="SGD185" s="152"/>
      <c r="SGE185" s="152"/>
      <c r="SGF185" s="152"/>
      <c r="SGG185" s="650"/>
      <c r="SGH185" s="651"/>
      <c r="SGI185" s="326"/>
      <c r="SGJ185" s="152"/>
      <c r="SGK185" s="152"/>
      <c r="SGL185" s="152"/>
      <c r="SGM185" s="152"/>
      <c r="SGN185" s="650"/>
      <c r="SGO185" s="651"/>
      <c r="SGP185" s="326"/>
      <c r="SGQ185" s="152"/>
      <c r="SGR185" s="152"/>
      <c r="SGS185" s="152"/>
      <c r="SGT185" s="152"/>
      <c r="SGU185" s="650"/>
      <c r="SGV185" s="651"/>
      <c r="SGW185" s="326"/>
      <c r="SGX185" s="152"/>
      <c r="SGY185" s="152"/>
      <c r="SGZ185" s="152"/>
      <c r="SHA185" s="152"/>
      <c r="SHB185" s="650"/>
      <c r="SHC185" s="651"/>
      <c r="SHD185" s="326"/>
      <c r="SHE185" s="152"/>
      <c r="SHF185" s="152"/>
      <c r="SHG185" s="152"/>
      <c r="SHH185" s="152"/>
      <c r="SHI185" s="650"/>
      <c r="SHJ185" s="651"/>
      <c r="SHK185" s="326"/>
      <c r="SHL185" s="152"/>
      <c r="SHM185" s="152"/>
      <c r="SHN185" s="152"/>
      <c r="SHO185" s="152"/>
      <c r="SHP185" s="650"/>
      <c r="SHQ185" s="651"/>
      <c r="SHR185" s="326"/>
      <c r="SHS185" s="152"/>
      <c r="SHT185" s="152"/>
      <c r="SHU185" s="152"/>
      <c r="SHV185" s="152"/>
      <c r="SHW185" s="650"/>
      <c r="SHX185" s="651"/>
      <c r="SHY185" s="326"/>
      <c r="SHZ185" s="152"/>
      <c r="SIA185" s="152"/>
      <c r="SIB185" s="152"/>
      <c r="SIC185" s="152"/>
      <c r="SID185" s="650"/>
      <c r="SIE185" s="651"/>
      <c r="SIF185" s="326"/>
      <c r="SIG185" s="152"/>
      <c r="SIH185" s="152"/>
      <c r="SII185" s="152"/>
      <c r="SIJ185" s="152"/>
      <c r="SIK185" s="650"/>
      <c r="SIL185" s="651"/>
      <c r="SIM185" s="326"/>
      <c r="SIN185" s="152"/>
      <c r="SIO185" s="152"/>
      <c r="SIP185" s="152"/>
      <c r="SIQ185" s="152"/>
      <c r="SIR185" s="650"/>
      <c r="SIS185" s="651"/>
      <c r="SIT185" s="326"/>
      <c r="SIU185" s="152"/>
      <c r="SIV185" s="152"/>
      <c r="SIW185" s="152"/>
      <c r="SIX185" s="152"/>
      <c r="SIY185" s="650"/>
      <c r="SIZ185" s="651"/>
      <c r="SJA185" s="326"/>
      <c r="SJB185" s="152"/>
      <c r="SJC185" s="152"/>
      <c r="SJD185" s="152"/>
      <c r="SJE185" s="152"/>
      <c r="SJF185" s="650"/>
      <c r="SJG185" s="651"/>
      <c r="SJH185" s="326"/>
      <c r="SJI185" s="152"/>
      <c r="SJJ185" s="152"/>
      <c r="SJK185" s="152"/>
      <c r="SJL185" s="152"/>
      <c r="SJM185" s="650"/>
      <c r="SJN185" s="651"/>
      <c r="SJO185" s="326"/>
      <c r="SJP185" s="152"/>
      <c r="SJQ185" s="152"/>
      <c r="SJR185" s="152"/>
      <c r="SJS185" s="152"/>
      <c r="SJT185" s="650"/>
      <c r="SJU185" s="651"/>
      <c r="SJV185" s="326"/>
      <c r="SJW185" s="152"/>
      <c r="SJX185" s="152"/>
      <c r="SJY185" s="152"/>
      <c r="SJZ185" s="152"/>
      <c r="SKA185" s="650"/>
      <c r="SKB185" s="651"/>
      <c r="SKC185" s="326"/>
      <c r="SKD185" s="152"/>
      <c r="SKE185" s="152"/>
      <c r="SKF185" s="152"/>
      <c r="SKG185" s="152"/>
      <c r="SKH185" s="650"/>
      <c r="SKI185" s="651"/>
      <c r="SKJ185" s="326"/>
      <c r="SKK185" s="152"/>
      <c r="SKL185" s="152"/>
      <c r="SKM185" s="152"/>
      <c r="SKN185" s="152"/>
      <c r="SKO185" s="650"/>
      <c r="SKP185" s="651"/>
      <c r="SKQ185" s="326"/>
      <c r="SKR185" s="152"/>
      <c r="SKS185" s="152"/>
      <c r="SKT185" s="152"/>
      <c r="SKU185" s="152"/>
      <c r="SKV185" s="650"/>
      <c r="SKW185" s="651"/>
      <c r="SKX185" s="326"/>
      <c r="SKY185" s="152"/>
      <c r="SKZ185" s="152"/>
      <c r="SLA185" s="152"/>
      <c r="SLB185" s="152"/>
      <c r="SLC185" s="650"/>
      <c r="SLD185" s="651"/>
      <c r="SLE185" s="326"/>
      <c r="SLF185" s="152"/>
      <c r="SLG185" s="152"/>
      <c r="SLH185" s="152"/>
      <c r="SLI185" s="152"/>
      <c r="SLJ185" s="650"/>
      <c r="SLK185" s="651"/>
      <c r="SLL185" s="326"/>
      <c r="SLM185" s="152"/>
      <c r="SLN185" s="152"/>
      <c r="SLO185" s="152"/>
      <c r="SLP185" s="152"/>
      <c r="SLQ185" s="650"/>
      <c r="SLR185" s="651"/>
      <c r="SLS185" s="326"/>
      <c r="SLT185" s="152"/>
      <c r="SLU185" s="152"/>
      <c r="SLV185" s="152"/>
      <c r="SLW185" s="152"/>
      <c r="SLX185" s="650"/>
      <c r="SLY185" s="651"/>
      <c r="SLZ185" s="326"/>
      <c r="SMA185" s="152"/>
      <c r="SMB185" s="152"/>
      <c r="SMC185" s="152"/>
      <c r="SMD185" s="152"/>
      <c r="SME185" s="650"/>
      <c r="SMF185" s="651"/>
      <c r="SMG185" s="326"/>
      <c r="SMH185" s="152"/>
      <c r="SMI185" s="152"/>
      <c r="SMJ185" s="152"/>
      <c r="SMK185" s="152"/>
      <c r="SML185" s="650"/>
      <c r="SMM185" s="651"/>
      <c r="SMN185" s="326"/>
      <c r="SMO185" s="152"/>
      <c r="SMP185" s="152"/>
      <c r="SMQ185" s="152"/>
      <c r="SMR185" s="152"/>
      <c r="SMS185" s="650"/>
      <c r="SMT185" s="651"/>
      <c r="SMU185" s="326"/>
      <c r="SMV185" s="152"/>
      <c r="SMW185" s="152"/>
      <c r="SMX185" s="152"/>
      <c r="SMY185" s="152"/>
      <c r="SMZ185" s="650"/>
      <c r="SNA185" s="651"/>
      <c r="SNB185" s="326"/>
      <c r="SNC185" s="152"/>
      <c r="SND185" s="152"/>
      <c r="SNE185" s="152"/>
      <c r="SNF185" s="152"/>
      <c r="SNG185" s="650"/>
      <c r="SNH185" s="651"/>
      <c r="SNI185" s="326"/>
      <c r="SNJ185" s="152"/>
      <c r="SNK185" s="152"/>
      <c r="SNL185" s="152"/>
      <c r="SNM185" s="152"/>
      <c r="SNN185" s="650"/>
      <c r="SNO185" s="651"/>
      <c r="SNP185" s="326"/>
      <c r="SNQ185" s="152"/>
      <c r="SNR185" s="152"/>
      <c r="SNS185" s="152"/>
      <c r="SNT185" s="152"/>
      <c r="SNU185" s="650"/>
      <c r="SNV185" s="651"/>
      <c r="SNW185" s="326"/>
      <c r="SNX185" s="152"/>
      <c r="SNY185" s="152"/>
      <c r="SNZ185" s="152"/>
      <c r="SOA185" s="152"/>
      <c r="SOB185" s="650"/>
      <c r="SOC185" s="651"/>
      <c r="SOD185" s="326"/>
      <c r="SOE185" s="152"/>
      <c r="SOF185" s="152"/>
      <c r="SOG185" s="152"/>
      <c r="SOH185" s="152"/>
      <c r="SOI185" s="650"/>
      <c r="SOJ185" s="651"/>
      <c r="SOK185" s="326"/>
      <c r="SOL185" s="152"/>
      <c r="SOM185" s="152"/>
      <c r="SON185" s="152"/>
      <c r="SOO185" s="152"/>
      <c r="SOP185" s="650"/>
      <c r="SOQ185" s="651"/>
      <c r="SOR185" s="326"/>
      <c r="SOS185" s="152"/>
      <c r="SOT185" s="152"/>
      <c r="SOU185" s="152"/>
      <c r="SOV185" s="152"/>
      <c r="SOW185" s="650"/>
      <c r="SOX185" s="651"/>
      <c r="SOY185" s="326"/>
      <c r="SOZ185" s="152"/>
      <c r="SPA185" s="152"/>
      <c r="SPB185" s="152"/>
      <c r="SPC185" s="152"/>
      <c r="SPD185" s="650"/>
      <c r="SPE185" s="651"/>
      <c r="SPF185" s="326"/>
      <c r="SPG185" s="152"/>
      <c r="SPH185" s="152"/>
      <c r="SPI185" s="152"/>
      <c r="SPJ185" s="152"/>
      <c r="SPK185" s="650"/>
      <c r="SPL185" s="651"/>
      <c r="SPM185" s="326"/>
      <c r="SPN185" s="152"/>
      <c r="SPO185" s="152"/>
      <c r="SPP185" s="152"/>
      <c r="SPQ185" s="152"/>
      <c r="SPR185" s="650"/>
      <c r="SPS185" s="651"/>
      <c r="SPT185" s="326"/>
      <c r="SPU185" s="152"/>
      <c r="SPV185" s="152"/>
      <c r="SPW185" s="152"/>
      <c r="SPX185" s="152"/>
      <c r="SPY185" s="650"/>
      <c r="SPZ185" s="651"/>
      <c r="SQA185" s="326"/>
      <c r="SQB185" s="152"/>
      <c r="SQC185" s="152"/>
      <c r="SQD185" s="152"/>
      <c r="SQE185" s="152"/>
      <c r="SQF185" s="650"/>
      <c r="SQG185" s="651"/>
      <c r="SQH185" s="326"/>
      <c r="SQI185" s="152"/>
      <c r="SQJ185" s="152"/>
      <c r="SQK185" s="152"/>
      <c r="SQL185" s="152"/>
      <c r="SQM185" s="650"/>
      <c r="SQN185" s="651"/>
      <c r="SQO185" s="326"/>
      <c r="SQP185" s="152"/>
      <c r="SQQ185" s="152"/>
      <c r="SQR185" s="152"/>
      <c r="SQS185" s="152"/>
      <c r="SQT185" s="650"/>
      <c r="SQU185" s="651"/>
      <c r="SQV185" s="326"/>
      <c r="SQW185" s="152"/>
      <c r="SQX185" s="152"/>
      <c r="SQY185" s="152"/>
      <c r="SQZ185" s="152"/>
      <c r="SRA185" s="650"/>
      <c r="SRB185" s="651"/>
      <c r="SRC185" s="326"/>
      <c r="SRD185" s="152"/>
      <c r="SRE185" s="152"/>
      <c r="SRF185" s="152"/>
      <c r="SRG185" s="152"/>
      <c r="SRH185" s="650"/>
      <c r="SRI185" s="651"/>
      <c r="SRJ185" s="326"/>
      <c r="SRK185" s="152"/>
      <c r="SRL185" s="152"/>
      <c r="SRM185" s="152"/>
      <c r="SRN185" s="152"/>
      <c r="SRO185" s="650"/>
      <c r="SRP185" s="651"/>
      <c r="SRQ185" s="326"/>
      <c r="SRR185" s="152"/>
      <c r="SRS185" s="152"/>
      <c r="SRT185" s="152"/>
      <c r="SRU185" s="152"/>
      <c r="SRV185" s="650"/>
      <c r="SRW185" s="651"/>
      <c r="SRX185" s="326"/>
      <c r="SRY185" s="152"/>
      <c r="SRZ185" s="152"/>
      <c r="SSA185" s="152"/>
      <c r="SSB185" s="152"/>
      <c r="SSC185" s="650"/>
      <c r="SSD185" s="651"/>
      <c r="SSE185" s="326"/>
      <c r="SSF185" s="152"/>
      <c r="SSG185" s="152"/>
      <c r="SSH185" s="152"/>
      <c r="SSI185" s="152"/>
      <c r="SSJ185" s="650"/>
      <c r="SSK185" s="651"/>
      <c r="SSL185" s="326"/>
      <c r="SSM185" s="152"/>
      <c r="SSN185" s="152"/>
      <c r="SSO185" s="152"/>
      <c r="SSP185" s="152"/>
      <c r="SSQ185" s="650"/>
      <c r="SSR185" s="651"/>
      <c r="SSS185" s="326"/>
      <c r="SST185" s="152"/>
      <c r="SSU185" s="152"/>
      <c r="SSV185" s="152"/>
      <c r="SSW185" s="152"/>
      <c r="SSX185" s="650"/>
      <c r="SSY185" s="651"/>
      <c r="SSZ185" s="326"/>
      <c r="STA185" s="152"/>
      <c r="STB185" s="152"/>
      <c r="STC185" s="152"/>
      <c r="STD185" s="152"/>
      <c r="STE185" s="650"/>
      <c r="STF185" s="651"/>
      <c r="STG185" s="326"/>
      <c r="STH185" s="152"/>
      <c r="STI185" s="152"/>
      <c r="STJ185" s="152"/>
      <c r="STK185" s="152"/>
      <c r="STL185" s="650"/>
      <c r="STM185" s="651"/>
      <c r="STN185" s="326"/>
      <c r="STO185" s="152"/>
      <c r="STP185" s="152"/>
      <c r="STQ185" s="152"/>
      <c r="STR185" s="152"/>
      <c r="STS185" s="650"/>
      <c r="STT185" s="651"/>
      <c r="STU185" s="326"/>
      <c r="STV185" s="152"/>
      <c r="STW185" s="152"/>
      <c r="STX185" s="152"/>
      <c r="STY185" s="152"/>
      <c r="STZ185" s="650"/>
      <c r="SUA185" s="651"/>
      <c r="SUB185" s="326"/>
      <c r="SUC185" s="152"/>
      <c r="SUD185" s="152"/>
      <c r="SUE185" s="152"/>
      <c r="SUF185" s="152"/>
      <c r="SUG185" s="650"/>
      <c r="SUH185" s="651"/>
      <c r="SUI185" s="326"/>
      <c r="SUJ185" s="152"/>
      <c r="SUK185" s="152"/>
      <c r="SUL185" s="152"/>
      <c r="SUM185" s="152"/>
      <c r="SUN185" s="650"/>
      <c r="SUO185" s="651"/>
      <c r="SUP185" s="326"/>
      <c r="SUQ185" s="152"/>
      <c r="SUR185" s="152"/>
      <c r="SUS185" s="152"/>
      <c r="SUT185" s="152"/>
      <c r="SUU185" s="650"/>
      <c r="SUV185" s="651"/>
      <c r="SUW185" s="326"/>
      <c r="SUX185" s="152"/>
      <c r="SUY185" s="152"/>
      <c r="SUZ185" s="152"/>
      <c r="SVA185" s="152"/>
      <c r="SVB185" s="650"/>
      <c r="SVC185" s="651"/>
      <c r="SVD185" s="326"/>
      <c r="SVE185" s="152"/>
      <c r="SVF185" s="152"/>
      <c r="SVG185" s="152"/>
      <c r="SVH185" s="152"/>
      <c r="SVI185" s="650"/>
      <c r="SVJ185" s="651"/>
      <c r="SVK185" s="326"/>
      <c r="SVL185" s="152"/>
      <c r="SVM185" s="152"/>
      <c r="SVN185" s="152"/>
      <c r="SVO185" s="152"/>
      <c r="SVP185" s="650"/>
      <c r="SVQ185" s="651"/>
      <c r="SVR185" s="326"/>
      <c r="SVS185" s="152"/>
      <c r="SVT185" s="152"/>
      <c r="SVU185" s="152"/>
      <c r="SVV185" s="152"/>
      <c r="SVW185" s="650"/>
      <c r="SVX185" s="651"/>
      <c r="SVY185" s="326"/>
      <c r="SVZ185" s="152"/>
      <c r="SWA185" s="152"/>
      <c r="SWB185" s="152"/>
      <c r="SWC185" s="152"/>
      <c r="SWD185" s="650"/>
      <c r="SWE185" s="651"/>
      <c r="SWF185" s="326"/>
      <c r="SWG185" s="152"/>
      <c r="SWH185" s="152"/>
      <c r="SWI185" s="152"/>
      <c r="SWJ185" s="152"/>
      <c r="SWK185" s="650"/>
      <c r="SWL185" s="651"/>
      <c r="SWM185" s="326"/>
      <c r="SWN185" s="152"/>
      <c r="SWO185" s="152"/>
      <c r="SWP185" s="152"/>
      <c r="SWQ185" s="152"/>
      <c r="SWR185" s="650"/>
      <c r="SWS185" s="651"/>
      <c r="SWT185" s="326"/>
      <c r="SWU185" s="152"/>
      <c r="SWV185" s="152"/>
      <c r="SWW185" s="152"/>
      <c r="SWX185" s="152"/>
      <c r="SWY185" s="650"/>
      <c r="SWZ185" s="651"/>
      <c r="SXA185" s="326"/>
      <c r="SXB185" s="152"/>
      <c r="SXC185" s="152"/>
      <c r="SXD185" s="152"/>
      <c r="SXE185" s="152"/>
      <c r="SXF185" s="650"/>
      <c r="SXG185" s="651"/>
      <c r="SXH185" s="326"/>
      <c r="SXI185" s="152"/>
      <c r="SXJ185" s="152"/>
      <c r="SXK185" s="152"/>
      <c r="SXL185" s="152"/>
      <c r="SXM185" s="650"/>
      <c r="SXN185" s="651"/>
      <c r="SXO185" s="326"/>
      <c r="SXP185" s="152"/>
      <c r="SXQ185" s="152"/>
      <c r="SXR185" s="152"/>
      <c r="SXS185" s="152"/>
      <c r="SXT185" s="650"/>
      <c r="SXU185" s="651"/>
      <c r="SXV185" s="326"/>
      <c r="SXW185" s="152"/>
      <c r="SXX185" s="152"/>
      <c r="SXY185" s="152"/>
      <c r="SXZ185" s="152"/>
      <c r="SYA185" s="650"/>
      <c r="SYB185" s="651"/>
      <c r="SYC185" s="326"/>
      <c r="SYD185" s="152"/>
      <c r="SYE185" s="152"/>
      <c r="SYF185" s="152"/>
      <c r="SYG185" s="152"/>
      <c r="SYH185" s="650"/>
      <c r="SYI185" s="651"/>
      <c r="SYJ185" s="326"/>
      <c r="SYK185" s="152"/>
      <c r="SYL185" s="152"/>
      <c r="SYM185" s="152"/>
      <c r="SYN185" s="152"/>
      <c r="SYO185" s="650"/>
      <c r="SYP185" s="651"/>
      <c r="SYQ185" s="326"/>
      <c r="SYR185" s="152"/>
      <c r="SYS185" s="152"/>
      <c r="SYT185" s="152"/>
      <c r="SYU185" s="152"/>
      <c r="SYV185" s="650"/>
      <c r="SYW185" s="651"/>
      <c r="SYX185" s="326"/>
      <c r="SYY185" s="152"/>
      <c r="SYZ185" s="152"/>
      <c r="SZA185" s="152"/>
      <c r="SZB185" s="152"/>
      <c r="SZC185" s="650"/>
      <c r="SZD185" s="651"/>
      <c r="SZE185" s="326"/>
      <c r="SZF185" s="152"/>
      <c r="SZG185" s="152"/>
      <c r="SZH185" s="152"/>
      <c r="SZI185" s="152"/>
      <c r="SZJ185" s="650"/>
      <c r="SZK185" s="651"/>
      <c r="SZL185" s="326"/>
      <c r="SZM185" s="152"/>
      <c r="SZN185" s="152"/>
      <c r="SZO185" s="152"/>
      <c r="SZP185" s="152"/>
      <c r="SZQ185" s="650"/>
      <c r="SZR185" s="651"/>
      <c r="SZS185" s="326"/>
      <c r="SZT185" s="152"/>
      <c r="SZU185" s="152"/>
      <c r="SZV185" s="152"/>
      <c r="SZW185" s="152"/>
      <c r="SZX185" s="650"/>
      <c r="SZY185" s="651"/>
      <c r="SZZ185" s="326"/>
      <c r="TAA185" s="152"/>
      <c r="TAB185" s="152"/>
      <c r="TAC185" s="152"/>
      <c r="TAD185" s="152"/>
      <c r="TAE185" s="650"/>
      <c r="TAF185" s="651"/>
      <c r="TAG185" s="326"/>
      <c r="TAH185" s="152"/>
      <c r="TAI185" s="152"/>
      <c r="TAJ185" s="152"/>
      <c r="TAK185" s="152"/>
      <c r="TAL185" s="650"/>
      <c r="TAM185" s="651"/>
      <c r="TAN185" s="326"/>
      <c r="TAO185" s="152"/>
      <c r="TAP185" s="152"/>
      <c r="TAQ185" s="152"/>
      <c r="TAR185" s="152"/>
      <c r="TAS185" s="650"/>
      <c r="TAT185" s="651"/>
      <c r="TAU185" s="326"/>
      <c r="TAV185" s="152"/>
      <c r="TAW185" s="152"/>
      <c r="TAX185" s="152"/>
      <c r="TAY185" s="152"/>
      <c r="TAZ185" s="650"/>
      <c r="TBA185" s="651"/>
      <c r="TBB185" s="326"/>
      <c r="TBC185" s="152"/>
      <c r="TBD185" s="152"/>
      <c r="TBE185" s="152"/>
      <c r="TBF185" s="152"/>
      <c r="TBG185" s="650"/>
      <c r="TBH185" s="651"/>
      <c r="TBI185" s="326"/>
      <c r="TBJ185" s="152"/>
      <c r="TBK185" s="152"/>
      <c r="TBL185" s="152"/>
      <c r="TBM185" s="152"/>
      <c r="TBN185" s="650"/>
      <c r="TBO185" s="651"/>
      <c r="TBP185" s="326"/>
      <c r="TBQ185" s="152"/>
      <c r="TBR185" s="152"/>
      <c r="TBS185" s="152"/>
      <c r="TBT185" s="152"/>
      <c r="TBU185" s="650"/>
      <c r="TBV185" s="651"/>
      <c r="TBW185" s="326"/>
      <c r="TBX185" s="152"/>
      <c r="TBY185" s="152"/>
      <c r="TBZ185" s="152"/>
      <c r="TCA185" s="152"/>
      <c r="TCB185" s="650"/>
      <c r="TCC185" s="651"/>
      <c r="TCD185" s="326"/>
      <c r="TCE185" s="152"/>
      <c r="TCF185" s="152"/>
      <c r="TCG185" s="152"/>
      <c r="TCH185" s="152"/>
      <c r="TCI185" s="650"/>
      <c r="TCJ185" s="651"/>
      <c r="TCK185" s="326"/>
      <c r="TCL185" s="152"/>
      <c r="TCM185" s="152"/>
      <c r="TCN185" s="152"/>
      <c r="TCO185" s="152"/>
      <c r="TCP185" s="650"/>
      <c r="TCQ185" s="651"/>
      <c r="TCR185" s="326"/>
      <c r="TCS185" s="152"/>
      <c r="TCT185" s="152"/>
      <c r="TCU185" s="152"/>
      <c r="TCV185" s="152"/>
      <c r="TCW185" s="650"/>
      <c r="TCX185" s="651"/>
      <c r="TCY185" s="326"/>
      <c r="TCZ185" s="152"/>
      <c r="TDA185" s="152"/>
      <c r="TDB185" s="152"/>
      <c r="TDC185" s="152"/>
      <c r="TDD185" s="650"/>
      <c r="TDE185" s="651"/>
      <c r="TDF185" s="326"/>
      <c r="TDG185" s="152"/>
      <c r="TDH185" s="152"/>
      <c r="TDI185" s="152"/>
      <c r="TDJ185" s="152"/>
      <c r="TDK185" s="650"/>
      <c r="TDL185" s="651"/>
      <c r="TDM185" s="326"/>
      <c r="TDN185" s="152"/>
      <c r="TDO185" s="152"/>
      <c r="TDP185" s="152"/>
      <c r="TDQ185" s="152"/>
      <c r="TDR185" s="650"/>
      <c r="TDS185" s="651"/>
      <c r="TDT185" s="326"/>
      <c r="TDU185" s="152"/>
      <c r="TDV185" s="152"/>
      <c r="TDW185" s="152"/>
      <c r="TDX185" s="152"/>
      <c r="TDY185" s="650"/>
      <c r="TDZ185" s="651"/>
      <c r="TEA185" s="326"/>
      <c r="TEB185" s="152"/>
      <c r="TEC185" s="152"/>
      <c r="TED185" s="152"/>
      <c r="TEE185" s="152"/>
      <c r="TEF185" s="650"/>
      <c r="TEG185" s="651"/>
      <c r="TEH185" s="326"/>
      <c r="TEI185" s="152"/>
      <c r="TEJ185" s="152"/>
      <c r="TEK185" s="152"/>
      <c r="TEL185" s="152"/>
      <c r="TEM185" s="650"/>
      <c r="TEN185" s="651"/>
      <c r="TEO185" s="326"/>
      <c r="TEP185" s="152"/>
      <c r="TEQ185" s="152"/>
      <c r="TER185" s="152"/>
      <c r="TES185" s="152"/>
      <c r="TET185" s="650"/>
      <c r="TEU185" s="651"/>
      <c r="TEV185" s="326"/>
      <c r="TEW185" s="152"/>
      <c r="TEX185" s="152"/>
      <c r="TEY185" s="152"/>
      <c r="TEZ185" s="152"/>
      <c r="TFA185" s="650"/>
      <c r="TFB185" s="651"/>
      <c r="TFC185" s="326"/>
      <c r="TFD185" s="152"/>
      <c r="TFE185" s="152"/>
      <c r="TFF185" s="152"/>
      <c r="TFG185" s="152"/>
      <c r="TFH185" s="650"/>
      <c r="TFI185" s="651"/>
      <c r="TFJ185" s="326"/>
      <c r="TFK185" s="152"/>
      <c r="TFL185" s="152"/>
      <c r="TFM185" s="152"/>
      <c r="TFN185" s="152"/>
      <c r="TFO185" s="650"/>
      <c r="TFP185" s="651"/>
      <c r="TFQ185" s="326"/>
      <c r="TFR185" s="152"/>
      <c r="TFS185" s="152"/>
      <c r="TFT185" s="152"/>
      <c r="TFU185" s="152"/>
      <c r="TFV185" s="650"/>
      <c r="TFW185" s="651"/>
      <c r="TFX185" s="326"/>
      <c r="TFY185" s="152"/>
      <c r="TFZ185" s="152"/>
      <c r="TGA185" s="152"/>
      <c r="TGB185" s="152"/>
      <c r="TGC185" s="650"/>
      <c r="TGD185" s="651"/>
      <c r="TGE185" s="326"/>
      <c r="TGF185" s="152"/>
      <c r="TGG185" s="152"/>
      <c r="TGH185" s="152"/>
      <c r="TGI185" s="152"/>
      <c r="TGJ185" s="650"/>
      <c r="TGK185" s="651"/>
      <c r="TGL185" s="326"/>
      <c r="TGM185" s="152"/>
      <c r="TGN185" s="152"/>
      <c r="TGO185" s="152"/>
      <c r="TGP185" s="152"/>
      <c r="TGQ185" s="650"/>
      <c r="TGR185" s="651"/>
      <c r="TGS185" s="326"/>
      <c r="TGT185" s="152"/>
      <c r="TGU185" s="152"/>
      <c r="TGV185" s="152"/>
      <c r="TGW185" s="152"/>
      <c r="TGX185" s="650"/>
      <c r="TGY185" s="651"/>
      <c r="TGZ185" s="326"/>
      <c r="THA185" s="152"/>
      <c r="THB185" s="152"/>
      <c r="THC185" s="152"/>
      <c r="THD185" s="152"/>
      <c r="THE185" s="650"/>
      <c r="THF185" s="651"/>
      <c r="THG185" s="326"/>
      <c r="THH185" s="152"/>
      <c r="THI185" s="152"/>
      <c r="THJ185" s="152"/>
      <c r="THK185" s="152"/>
      <c r="THL185" s="650"/>
      <c r="THM185" s="651"/>
      <c r="THN185" s="326"/>
      <c r="THO185" s="152"/>
      <c r="THP185" s="152"/>
      <c r="THQ185" s="152"/>
      <c r="THR185" s="152"/>
      <c r="THS185" s="650"/>
      <c r="THT185" s="651"/>
      <c r="THU185" s="326"/>
      <c r="THV185" s="152"/>
      <c r="THW185" s="152"/>
      <c r="THX185" s="152"/>
      <c r="THY185" s="152"/>
      <c r="THZ185" s="650"/>
      <c r="TIA185" s="651"/>
      <c r="TIB185" s="326"/>
      <c r="TIC185" s="152"/>
      <c r="TID185" s="152"/>
      <c r="TIE185" s="152"/>
      <c r="TIF185" s="152"/>
      <c r="TIG185" s="650"/>
      <c r="TIH185" s="651"/>
      <c r="TII185" s="326"/>
      <c r="TIJ185" s="152"/>
      <c r="TIK185" s="152"/>
      <c r="TIL185" s="152"/>
      <c r="TIM185" s="152"/>
      <c r="TIN185" s="650"/>
      <c r="TIO185" s="651"/>
      <c r="TIP185" s="326"/>
      <c r="TIQ185" s="152"/>
      <c r="TIR185" s="152"/>
      <c r="TIS185" s="152"/>
      <c r="TIT185" s="152"/>
      <c r="TIU185" s="650"/>
      <c r="TIV185" s="651"/>
      <c r="TIW185" s="326"/>
      <c r="TIX185" s="152"/>
      <c r="TIY185" s="152"/>
      <c r="TIZ185" s="152"/>
      <c r="TJA185" s="152"/>
      <c r="TJB185" s="650"/>
      <c r="TJC185" s="651"/>
      <c r="TJD185" s="326"/>
      <c r="TJE185" s="152"/>
      <c r="TJF185" s="152"/>
      <c r="TJG185" s="152"/>
      <c r="TJH185" s="152"/>
      <c r="TJI185" s="650"/>
      <c r="TJJ185" s="651"/>
      <c r="TJK185" s="326"/>
      <c r="TJL185" s="152"/>
      <c r="TJM185" s="152"/>
      <c r="TJN185" s="152"/>
      <c r="TJO185" s="152"/>
      <c r="TJP185" s="650"/>
      <c r="TJQ185" s="651"/>
      <c r="TJR185" s="326"/>
      <c r="TJS185" s="152"/>
      <c r="TJT185" s="152"/>
      <c r="TJU185" s="152"/>
      <c r="TJV185" s="152"/>
      <c r="TJW185" s="650"/>
      <c r="TJX185" s="651"/>
      <c r="TJY185" s="326"/>
      <c r="TJZ185" s="152"/>
      <c r="TKA185" s="152"/>
      <c r="TKB185" s="152"/>
      <c r="TKC185" s="152"/>
      <c r="TKD185" s="650"/>
      <c r="TKE185" s="651"/>
      <c r="TKF185" s="326"/>
      <c r="TKG185" s="152"/>
      <c r="TKH185" s="152"/>
      <c r="TKI185" s="152"/>
      <c r="TKJ185" s="152"/>
      <c r="TKK185" s="650"/>
      <c r="TKL185" s="651"/>
      <c r="TKM185" s="326"/>
      <c r="TKN185" s="152"/>
      <c r="TKO185" s="152"/>
      <c r="TKP185" s="152"/>
      <c r="TKQ185" s="152"/>
      <c r="TKR185" s="650"/>
      <c r="TKS185" s="651"/>
      <c r="TKT185" s="326"/>
      <c r="TKU185" s="152"/>
      <c r="TKV185" s="152"/>
      <c r="TKW185" s="152"/>
      <c r="TKX185" s="152"/>
      <c r="TKY185" s="650"/>
      <c r="TKZ185" s="651"/>
      <c r="TLA185" s="326"/>
      <c r="TLB185" s="152"/>
      <c r="TLC185" s="152"/>
      <c r="TLD185" s="152"/>
      <c r="TLE185" s="152"/>
      <c r="TLF185" s="650"/>
      <c r="TLG185" s="651"/>
      <c r="TLH185" s="326"/>
      <c r="TLI185" s="152"/>
      <c r="TLJ185" s="152"/>
      <c r="TLK185" s="152"/>
      <c r="TLL185" s="152"/>
      <c r="TLM185" s="650"/>
      <c r="TLN185" s="651"/>
      <c r="TLO185" s="326"/>
      <c r="TLP185" s="152"/>
      <c r="TLQ185" s="152"/>
      <c r="TLR185" s="152"/>
      <c r="TLS185" s="152"/>
      <c r="TLT185" s="650"/>
      <c r="TLU185" s="651"/>
      <c r="TLV185" s="326"/>
      <c r="TLW185" s="152"/>
      <c r="TLX185" s="152"/>
      <c r="TLY185" s="152"/>
      <c r="TLZ185" s="152"/>
      <c r="TMA185" s="650"/>
      <c r="TMB185" s="651"/>
      <c r="TMC185" s="326"/>
      <c r="TMD185" s="152"/>
      <c r="TME185" s="152"/>
      <c r="TMF185" s="152"/>
      <c r="TMG185" s="152"/>
      <c r="TMH185" s="650"/>
      <c r="TMI185" s="651"/>
      <c r="TMJ185" s="326"/>
      <c r="TMK185" s="152"/>
      <c r="TML185" s="152"/>
      <c r="TMM185" s="152"/>
      <c r="TMN185" s="152"/>
      <c r="TMO185" s="650"/>
      <c r="TMP185" s="651"/>
      <c r="TMQ185" s="326"/>
      <c r="TMR185" s="152"/>
      <c r="TMS185" s="152"/>
      <c r="TMT185" s="152"/>
      <c r="TMU185" s="152"/>
      <c r="TMV185" s="650"/>
      <c r="TMW185" s="651"/>
      <c r="TMX185" s="326"/>
      <c r="TMY185" s="152"/>
      <c r="TMZ185" s="152"/>
      <c r="TNA185" s="152"/>
      <c r="TNB185" s="152"/>
      <c r="TNC185" s="650"/>
      <c r="TND185" s="651"/>
      <c r="TNE185" s="326"/>
      <c r="TNF185" s="152"/>
      <c r="TNG185" s="152"/>
      <c r="TNH185" s="152"/>
      <c r="TNI185" s="152"/>
      <c r="TNJ185" s="650"/>
      <c r="TNK185" s="651"/>
      <c r="TNL185" s="326"/>
      <c r="TNM185" s="152"/>
      <c r="TNN185" s="152"/>
      <c r="TNO185" s="152"/>
      <c r="TNP185" s="152"/>
      <c r="TNQ185" s="650"/>
      <c r="TNR185" s="651"/>
      <c r="TNS185" s="326"/>
      <c r="TNT185" s="152"/>
      <c r="TNU185" s="152"/>
      <c r="TNV185" s="152"/>
      <c r="TNW185" s="152"/>
      <c r="TNX185" s="650"/>
      <c r="TNY185" s="651"/>
      <c r="TNZ185" s="326"/>
      <c r="TOA185" s="152"/>
      <c r="TOB185" s="152"/>
      <c r="TOC185" s="152"/>
      <c r="TOD185" s="152"/>
      <c r="TOE185" s="650"/>
      <c r="TOF185" s="651"/>
      <c r="TOG185" s="326"/>
      <c r="TOH185" s="152"/>
      <c r="TOI185" s="152"/>
      <c r="TOJ185" s="152"/>
      <c r="TOK185" s="152"/>
      <c r="TOL185" s="650"/>
      <c r="TOM185" s="651"/>
      <c r="TON185" s="326"/>
      <c r="TOO185" s="152"/>
      <c r="TOP185" s="152"/>
      <c r="TOQ185" s="152"/>
      <c r="TOR185" s="152"/>
      <c r="TOS185" s="650"/>
      <c r="TOT185" s="651"/>
      <c r="TOU185" s="326"/>
      <c r="TOV185" s="152"/>
      <c r="TOW185" s="152"/>
      <c r="TOX185" s="152"/>
      <c r="TOY185" s="152"/>
      <c r="TOZ185" s="650"/>
      <c r="TPA185" s="651"/>
      <c r="TPB185" s="326"/>
      <c r="TPC185" s="152"/>
      <c r="TPD185" s="152"/>
      <c r="TPE185" s="152"/>
      <c r="TPF185" s="152"/>
      <c r="TPG185" s="650"/>
      <c r="TPH185" s="651"/>
      <c r="TPI185" s="326"/>
      <c r="TPJ185" s="152"/>
      <c r="TPK185" s="152"/>
      <c r="TPL185" s="152"/>
      <c r="TPM185" s="152"/>
      <c r="TPN185" s="650"/>
      <c r="TPO185" s="651"/>
      <c r="TPP185" s="326"/>
      <c r="TPQ185" s="152"/>
      <c r="TPR185" s="152"/>
      <c r="TPS185" s="152"/>
      <c r="TPT185" s="152"/>
      <c r="TPU185" s="650"/>
      <c r="TPV185" s="651"/>
      <c r="TPW185" s="326"/>
      <c r="TPX185" s="152"/>
      <c r="TPY185" s="152"/>
      <c r="TPZ185" s="152"/>
      <c r="TQA185" s="152"/>
      <c r="TQB185" s="650"/>
      <c r="TQC185" s="651"/>
      <c r="TQD185" s="326"/>
      <c r="TQE185" s="152"/>
      <c r="TQF185" s="152"/>
      <c r="TQG185" s="152"/>
      <c r="TQH185" s="152"/>
      <c r="TQI185" s="650"/>
      <c r="TQJ185" s="651"/>
      <c r="TQK185" s="326"/>
      <c r="TQL185" s="152"/>
      <c r="TQM185" s="152"/>
      <c r="TQN185" s="152"/>
      <c r="TQO185" s="152"/>
      <c r="TQP185" s="650"/>
      <c r="TQQ185" s="651"/>
      <c r="TQR185" s="326"/>
      <c r="TQS185" s="152"/>
      <c r="TQT185" s="152"/>
      <c r="TQU185" s="152"/>
      <c r="TQV185" s="152"/>
      <c r="TQW185" s="650"/>
      <c r="TQX185" s="651"/>
      <c r="TQY185" s="326"/>
      <c r="TQZ185" s="152"/>
      <c r="TRA185" s="152"/>
      <c r="TRB185" s="152"/>
      <c r="TRC185" s="152"/>
      <c r="TRD185" s="650"/>
      <c r="TRE185" s="651"/>
      <c r="TRF185" s="326"/>
      <c r="TRG185" s="152"/>
      <c r="TRH185" s="152"/>
      <c r="TRI185" s="152"/>
      <c r="TRJ185" s="152"/>
      <c r="TRK185" s="650"/>
      <c r="TRL185" s="651"/>
      <c r="TRM185" s="326"/>
      <c r="TRN185" s="152"/>
      <c r="TRO185" s="152"/>
      <c r="TRP185" s="152"/>
      <c r="TRQ185" s="152"/>
      <c r="TRR185" s="650"/>
      <c r="TRS185" s="651"/>
      <c r="TRT185" s="326"/>
      <c r="TRU185" s="152"/>
      <c r="TRV185" s="152"/>
      <c r="TRW185" s="152"/>
      <c r="TRX185" s="152"/>
      <c r="TRY185" s="650"/>
      <c r="TRZ185" s="651"/>
      <c r="TSA185" s="326"/>
      <c r="TSB185" s="152"/>
      <c r="TSC185" s="152"/>
      <c r="TSD185" s="152"/>
      <c r="TSE185" s="152"/>
      <c r="TSF185" s="650"/>
      <c r="TSG185" s="651"/>
      <c r="TSH185" s="326"/>
      <c r="TSI185" s="152"/>
      <c r="TSJ185" s="152"/>
      <c r="TSK185" s="152"/>
      <c r="TSL185" s="152"/>
      <c r="TSM185" s="650"/>
      <c r="TSN185" s="651"/>
      <c r="TSO185" s="326"/>
      <c r="TSP185" s="152"/>
      <c r="TSQ185" s="152"/>
      <c r="TSR185" s="152"/>
      <c r="TSS185" s="152"/>
      <c r="TST185" s="650"/>
      <c r="TSU185" s="651"/>
      <c r="TSV185" s="326"/>
      <c r="TSW185" s="152"/>
      <c r="TSX185" s="152"/>
      <c r="TSY185" s="152"/>
      <c r="TSZ185" s="152"/>
      <c r="TTA185" s="650"/>
      <c r="TTB185" s="651"/>
      <c r="TTC185" s="326"/>
      <c r="TTD185" s="152"/>
      <c r="TTE185" s="152"/>
      <c r="TTF185" s="152"/>
      <c r="TTG185" s="152"/>
      <c r="TTH185" s="650"/>
      <c r="TTI185" s="651"/>
      <c r="TTJ185" s="326"/>
      <c r="TTK185" s="152"/>
      <c r="TTL185" s="152"/>
      <c r="TTM185" s="152"/>
      <c r="TTN185" s="152"/>
      <c r="TTO185" s="650"/>
      <c r="TTP185" s="651"/>
      <c r="TTQ185" s="326"/>
      <c r="TTR185" s="152"/>
      <c r="TTS185" s="152"/>
      <c r="TTT185" s="152"/>
      <c r="TTU185" s="152"/>
      <c r="TTV185" s="650"/>
      <c r="TTW185" s="651"/>
      <c r="TTX185" s="326"/>
      <c r="TTY185" s="152"/>
      <c r="TTZ185" s="152"/>
      <c r="TUA185" s="152"/>
      <c r="TUB185" s="152"/>
      <c r="TUC185" s="650"/>
      <c r="TUD185" s="651"/>
      <c r="TUE185" s="326"/>
      <c r="TUF185" s="152"/>
      <c r="TUG185" s="152"/>
      <c r="TUH185" s="152"/>
      <c r="TUI185" s="152"/>
      <c r="TUJ185" s="650"/>
      <c r="TUK185" s="651"/>
      <c r="TUL185" s="326"/>
      <c r="TUM185" s="152"/>
      <c r="TUN185" s="152"/>
      <c r="TUO185" s="152"/>
      <c r="TUP185" s="152"/>
      <c r="TUQ185" s="650"/>
      <c r="TUR185" s="651"/>
      <c r="TUS185" s="326"/>
      <c r="TUT185" s="152"/>
      <c r="TUU185" s="152"/>
      <c r="TUV185" s="152"/>
      <c r="TUW185" s="152"/>
      <c r="TUX185" s="650"/>
      <c r="TUY185" s="651"/>
      <c r="TUZ185" s="326"/>
      <c r="TVA185" s="152"/>
      <c r="TVB185" s="152"/>
      <c r="TVC185" s="152"/>
      <c r="TVD185" s="152"/>
      <c r="TVE185" s="650"/>
      <c r="TVF185" s="651"/>
      <c r="TVG185" s="326"/>
      <c r="TVH185" s="152"/>
      <c r="TVI185" s="152"/>
      <c r="TVJ185" s="152"/>
      <c r="TVK185" s="152"/>
      <c r="TVL185" s="650"/>
      <c r="TVM185" s="651"/>
      <c r="TVN185" s="326"/>
      <c r="TVO185" s="152"/>
      <c r="TVP185" s="152"/>
      <c r="TVQ185" s="152"/>
      <c r="TVR185" s="152"/>
      <c r="TVS185" s="650"/>
      <c r="TVT185" s="651"/>
      <c r="TVU185" s="326"/>
      <c r="TVV185" s="152"/>
      <c r="TVW185" s="152"/>
      <c r="TVX185" s="152"/>
      <c r="TVY185" s="152"/>
      <c r="TVZ185" s="650"/>
      <c r="TWA185" s="651"/>
      <c r="TWB185" s="326"/>
      <c r="TWC185" s="152"/>
      <c r="TWD185" s="152"/>
      <c r="TWE185" s="152"/>
      <c r="TWF185" s="152"/>
      <c r="TWG185" s="650"/>
      <c r="TWH185" s="651"/>
      <c r="TWI185" s="326"/>
      <c r="TWJ185" s="152"/>
      <c r="TWK185" s="152"/>
      <c r="TWL185" s="152"/>
      <c r="TWM185" s="152"/>
      <c r="TWN185" s="650"/>
      <c r="TWO185" s="651"/>
      <c r="TWP185" s="326"/>
      <c r="TWQ185" s="152"/>
      <c r="TWR185" s="152"/>
      <c r="TWS185" s="152"/>
      <c r="TWT185" s="152"/>
      <c r="TWU185" s="650"/>
      <c r="TWV185" s="651"/>
      <c r="TWW185" s="326"/>
      <c r="TWX185" s="152"/>
      <c r="TWY185" s="152"/>
      <c r="TWZ185" s="152"/>
      <c r="TXA185" s="152"/>
      <c r="TXB185" s="650"/>
      <c r="TXC185" s="651"/>
      <c r="TXD185" s="326"/>
      <c r="TXE185" s="152"/>
      <c r="TXF185" s="152"/>
      <c r="TXG185" s="152"/>
      <c r="TXH185" s="152"/>
      <c r="TXI185" s="650"/>
      <c r="TXJ185" s="651"/>
      <c r="TXK185" s="326"/>
      <c r="TXL185" s="152"/>
      <c r="TXM185" s="152"/>
      <c r="TXN185" s="152"/>
      <c r="TXO185" s="152"/>
      <c r="TXP185" s="650"/>
      <c r="TXQ185" s="651"/>
      <c r="TXR185" s="326"/>
      <c r="TXS185" s="152"/>
      <c r="TXT185" s="152"/>
      <c r="TXU185" s="152"/>
      <c r="TXV185" s="152"/>
      <c r="TXW185" s="650"/>
      <c r="TXX185" s="651"/>
      <c r="TXY185" s="326"/>
      <c r="TXZ185" s="152"/>
      <c r="TYA185" s="152"/>
      <c r="TYB185" s="152"/>
      <c r="TYC185" s="152"/>
      <c r="TYD185" s="650"/>
      <c r="TYE185" s="651"/>
      <c r="TYF185" s="326"/>
      <c r="TYG185" s="152"/>
      <c r="TYH185" s="152"/>
      <c r="TYI185" s="152"/>
      <c r="TYJ185" s="152"/>
      <c r="TYK185" s="650"/>
      <c r="TYL185" s="651"/>
      <c r="TYM185" s="326"/>
      <c r="TYN185" s="152"/>
      <c r="TYO185" s="152"/>
      <c r="TYP185" s="152"/>
      <c r="TYQ185" s="152"/>
      <c r="TYR185" s="650"/>
      <c r="TYS185" s="651"/>
      <c r="TYT185" s="326"/>
      <c r="TYU185" s="152"/>
      <c r="TYV185" s="152"/>
      <c r="TYW185" s="152"/>
      <c r="TYX185" s="152"/>
      <c r="TYY185" s="650"/>
      <c r="TYZ185" s="651"/>
      <c r="TZA185" s="326"/>
      <c r="TZB185" s="152"/>
      <c r="TZC185" s="152"/>
      <c r="TZD185" s="152"/>
      <c r="TZE185" s="152"/>
      <c r="TZF185" s="650"/>
      <c r="TZG185" s="651"/>
      <c r="TZH185" s="326"/>
      <c r="TZI185" s="152"/>
      <c r="TZJ185" s="152"/>
      <c r="TZK185" s="152"/>
      <c r="TZL185" s="152"/>
      <c r="TZM185" s="650"/>
      <c r="TZN185" s="651"/>
      <c r="TZO185" s="326"/>
      <c r="TZP185" s="152"/>
      <c r="TZQ185" s="152"/>
      <c r="TZR185" s="152"/>
      <c r="TZS185" s="152"/>
      <c r="TZT185" s="650"/>
      <c r="TZU185" s="651"/>
      <c r="TZV185" s="326"/>
      <c r="TZW185" s="152"/>
      <c r="TZX185" s="152"/>
      <c r="TZY185" s="152"/>
      <c r="TZZ185" s="152"/>
      <c r="UAA185" s="650"/>
      <c r="UAB185" s="651"/>
      <c r="UAC185" s="326"/>
      <c r="UAD185" s="152"/>
      <c r="UAE185" s="152"/>
      <c r="UAF185" s="152"/>
      <c r="UAG185" s="152"/>
      <c r="UAH185" s="650"/>
      <c r="UAI185" s="651"/>
      <c r="UAJ185" s="326"/>
      <c r="UAK185" s="152"/>
      <c r="UAL185" s="152"/>
      <c r="UAM185" s="152"/>
      <c r="UAN185" s="152"/>
      <c r="UAO185" s="650"/>
      <c r="UAP185" s="651"/>
      <c r="UAQ185" s="326"/>
      <c r="UAR185" s="152"/>
      <c r="UAS185" s="152"/>
      <c r="UAT185" s="152"/>
      <c r="UAU185" s="152"/>
      <c r="UAV185" s="650"/>
      <c r="UAW185" s="651"/>
      <c r="UAX185" s="326"/>
      <c r="UAY185" s="152"/>
      <c r="UAZ185" s="152"/>
      <c r="UBA185" s="152"/>
      <c r="UBB185" s="152"/>
      <c r="UBC185" s="650"/>
      <c r="UBD185" s="651"/>
      <c r="UBE185" s="326"/>
      <c r="UBF185" s="152"/>
      <c r="UBG185" s="152"/>
      <c r="UBH185" s="152"/>
      <c r="UBI185" s="152"/>
      <c r="UBJ185" s="650"/>
      <c r="UBK185" s="651"/>
      <c r="UBL185" s="326"/>
      <c r="UBM185" s="152"/>
      <c r="UBN185" s="152"/>
      <c r="UBO185" s="152"/>
      <c r="UBP185" s="152"/>
      <c r="UBQ185" s="650"/>
      <c r="UBR185" s="651"/>
      <c r="UBS185" s="326"/>
      <c r="UBT185" s="152"/>
      <c r="UBU185" s="152"/>
      <c r="UBV185" s="152"/>
      <c r="UBW185" s="152"/>
      <c r="UBX185" s="650"/>
      <c r="UBY185" s="651"/>
      <c r="UBZ185" s="326"/>
      <c r="UCA185" s="152"/>
      <c r="UCB185" s="152"/>
      <c r="UCC185" s="152"/>
      <c r="UCD185" s="152"/>
      <c r="UCE185" s="650"/>
      <c r="UCF185" s="651"/>
      <c r="UCG185" s="326"/>
      <c r="UCH185" s="152"/>
      <c r="UCI185" s="152"/>
      <c r="UCJ185" s="152"/>
      <c r="UCK185" s="152"/>
      <c r="UCL185" s="650"/>
      <c r="UCM185" s="651"/>
      <c r="UCN185" s="326"/>
      <c r="UCO185" s="152"/>
      <c r="UCP185" s="152"/>
      <c r="UCQ185" s="152"/>
      <c r="UCR185" s="152"/>
      <c r="UCS185" s="650"/>
      <c r="UCT185" s="651"/>
      <c r="UCU185" s="326"/>
      <c r="UCV185" s="152"/>
      <c r="UCW185" s="152"/>
      <c r="UCX185" s="152"/>
      <c r="UCY185" s="152"/>
      <c r="UCZ185" s="650"/>
      <c r="UDA185" s="651"/>
      <c r="UDB185" s="326"/>
      <c r="UDC185" s="152"/>
      <c r="UDD185" s="152"/>
      <c r="UDE185" s="152"/>
      <c r="UDF185" s="152"/>
      <c r="UDG185" s="650"/>
      <c r="UDH185" s="651"/>
      <c r="UDI185" s="326"/>
      <c r="UDJ185" s="152"/>
      <c r="UDK185" s="152"/>
      <c r="UDL185" s="152"/>
      <c r="UDM185" s="152"/>
      <c r="UDN185" s="650"/>
      <c r="UDO185" s="651"/>
      <c r="UDP185" s="326"/>
      <c r="UDQ185" s="152"/>
      <c r="UDR185" s="152"/>
      <c r="UDS185" s="152"/>
      <c r="UDT185" s="152"/>
      <c r="UDU185" s="650"/>
      <c r="UDV185" s="651"/>
      <c r="UDW185" s="326"/>
      <c r="UDX185" s="152"/>
      <c r="UDY185" s="152"/>
      <c r="UDZ185" s="152"/>
      <c r="UEA185" s="152"/>
      <c r="UEB185" s="650"/>
      <c r="UEC185" s="651"/>
      <c r="UED185" s="326"/>
      <c r="UEE185" s="152"/>
      <c r="UEF185" s="152"/>
      <c r="UEG185" s="152"/>
      <c r="UEH185" s="152"/>
      <c r="UEI185" s="650"/>
      <c r="UEJ185" s="651"/>
      <c r="UEK185" s="326"/>
      <c r="UEL185" s="152"/>
      <c r="UEM185" s="152"/>
      <c r="UEN185" s="152"/>
      <c r="UEO185" s="152"/>
      <c r="UEP185" s="650"/>
      <c r="UEQ185" s="651"/>
      <c r="UER185" s="326"/>
      <c r="UES185" s="152"/>
      <c r="UET185" s="152"/>
      <c r="UEU185" s="152"/>
      <c r="UEV185" s="152"/>
      <c r="UEW185" s="650"/>
      <c r="UEX185" s="651"/>
      <c r="UEY185" s="326"/>
      <c r="UEZ185" s="152"/>
      <c r="UFA185" s="152"/>
      <c r="UFB185" s="152"/>
      <c r="UFC185" s="152"/>
      <c r="UFD185" s="650"/>
      <c r="UFE185" s="651"/>
      <c r="UFF185" s="326"/>
      <c r="UFG185" s="152"/>
      <c r="UFH185" s="152"/>
      <c r="UFI185" s="152"/>
      <c r="UFJ185" s="152"/>
      <c r="UFK185" s="650"/>
      <c r="UFL185" s="651"/>
      <c r="UFM185" s="326"/>
      <c r="UFN185" s="152"/>
      <c r="UFO185" s="152"/>
      <c r="UFP185" s="152"/>
      <c r="UFQ185" s="152"/>
      <c r="UFR185" s="650"/>
      <c r="UFS185" s="651"/>
      <c r="UFT185" s="326"/>
      <c r="UFU185" s="152"/>
      <c r="UFV185" s="152"/>
      <c r="UFW185" s="152"/>
      <c r="UFX185" s="152"/>
      <c r="UFY185" s="650"/>
      <c r="UFZ185" s="651"/>
      <c r="UGA185" s="326"/>
      <c r="UGB185" s="152"/>
      <c r="UGC185" s="152"/>
      <c r="UGD185" s="152"/>
      <c r="UGE185" s="152"/>
      <c r="UGF185" s="650"/>
      <c r="UGG185" s="651"/>
      <c r="UGH185" s="326"/>
      <c r="UGI185" s="152"/>
      <c r="UGJ185" s="152"/>
      <c r="UGK185" s="152"/>
      <c r="UGL185" s="152"/>
      <c r="UGM185" s="650"/>
      <c r="UGN185" s="651"/>
      <c r="UGO185" s="326"/>
      <c r="UGP185" s="152"/>
      <c r="UGQ185" s="152"/>
      <c r="UGR185" s="152"/>
      <c r="UGS185" s="152"/>
      <c r="UGT185" s="650"/>
      <c r="UGU185" s="651"/>
      <c r="UGV185" s="326"/>
      <c r="UGW185" s="152"/>
      <c r="UGX185" s="152"/>
      <c r="UGY185" s="152"/>
      <c r="UGZ185" s="152"/>
      <c r="UHA185" s="650"/>
      <c r="UHB185" s="651"/>
      <c r="UHC185" s="326"/>
      <c r="UHD185" s="152"/>
      <c r="UHE185" s="152"/>
      <c r="UHF185" s="152"/>
      <c r="UHG185" s="152"/>
      <c r="UHH185" s="650"/>
      <c r="UHI185" s="651"/>
      <c r="UHJ185" s="326"/>
      <c r="UHK185" s="152"/>
      <c r="UHL185" s="152"/>
      <c r="UHM185" s="152"/>
      <c r="UHN185" s="152"/>
      <c r="UHO185" s="650"/>
      <c r="UHP185" s="651"/>
      <c r="UHQ185" s="326"/>
      <c r="UHR185" s="152"/>
      <c r="UHS185" s="152"/>
      <c r="UHT185" s="152"/>
      <c r="UHU185" s="152"/>
      <c r="UHV185" s="650"/>
      <c r="UHW185" s="651"/>
      <c r="UHX185" s="326"/>
      <c r="UHY185" s="152"/>
      <c r="UHZ185" s="152"/>
      <c r="UIA185" s="152"/>
      <c r="UIB185" s="152"/>
      <c r="UIC185" s="650"/>
      <c r="UID185" s="651"/>
      <c r="UIE185" s="326"/>
      <c r="UIF185" s="152"/>
      <c r="UIG185" s="152"/>
      <c r="UIH185" s="152"/>
      <c r="UII185" s="152"/>
      <c r="UIJ185" s="650"/>
      <c r="UIK185" s="651"/>
      <c r="UIL185" s="326"/>
      <c r="UIM185" s="152"/>
      <c r="UIN185" s="152"/>
      <c r="UIO185" s="152"/>
      <c r="UIP185" s="152"/>
      <c r="UIQ185" s="650"/>
      <c r="UIR185" s="651"/>
      <c r="UIS185" s="326"/>
      <c r="UIT185" s="152"/>
      <c r="UIU185" s="152"/>
      <c r="UIV185" s="152"/>
      <c r="UIW185" s="152"/>
      <c r="UIX185" s="650"/>
      <c r="UIY185" s="651"/>
      <c r="UIZ185" s="326"/>
      <c r="UJA185" s="152"/>
      <c r="UJB185" s="152"/>
      <c r="UJC185" s="152"/>
      <c r="UJD185" s="152"/>
      <c r="UJE185" s="650"/>
      <c r="UJF185" s="651"/>
      <c r="UJG185" s="326"/>
      <c r="UJH185" s="152"/>
      <c r="UJI185" s="152"/>
      <c r="UJJ185" s="152"/>
      <c r="UJK185" s="152"/>
      <c r="UJL185" s="650"/>
      <c r="UJM185" s="651"/>
      <c r="UJN185" s="326"/>
      <c r="UJO185" s="152"/>
      <c r="UJP185" s="152"/>
      <c r="UJQ185" s="152"/>
      <c r="UJR185" s="152"/>
      <c r="UJS185" s="650"/>
      <c r="UJT185" s="651"/>
      <c r="UJU185" s="326"/>
      <c r="UJV185" s="152"/>
      <c r="UJW185" s="152"/>
      <c r="UJX185" s="152"/>
      <c r="UJY185" s="152"/>
      <c r="UJZ185" s="650"/>
      <c r="UKA185" s="651"/>
      <c r="UKB185" s="326"/>
      <c r="UKC185" s="152"/>
      <c r="UKD185" s="152"/>
      <c r="UKE185" s="152"/>
      <c r="UKF185" s="152"/>
      <c r="UKG185" s="650"/>
      <c r="UKH185" s="651"/>
      <c r="UKI185" s="326"/>
      <c r="UKJ185" s="152"/>
      <c r="UKK185" s="152"/>
      <c r="UKL185" s="152"/>
      <c r="UKM185" s="152"/>
      <c r="UKN185" s="650"/>
      <c r="UKO185" s="651"/>
      <c r="UKP185" s="326"/>
      <c r="UKQ185" s="152"/>
      <c r="UKR185" s="152"/>
      <c r="UKS185" s="152"/>
      <c r="UKT185" s="152"/>
      <c r="UKU185" s="650"/>
      <c r="UKV185" s="651"/>
      <c r="UKW185" s="326"/>
      <c r="UKX185" s="152"/>
      <c r="UKY185" s="152"/>
      <c r="UKZ185" s="152"/>
      <c r="ULA185" s="152"/>
      <c r="ULB185" s="650"/>
      <c r="ULC185" s="651"/>
      <c r="ULD185" s="326"/>
      <c r="ULE185" s="152"/>
      <c r="ULF185" s="152"/>
      <c r="ULG185" s="152"/>
      <c r="ULH185" s="152"/>
      <c r="ULI185" s="650"/>
      <c r="ULJ185" s="651"/>
      <c r="ULK185" s="326"/>
      <c r="ULL185" s="152"/>
      <c r="ULM185" s="152"/>
      <c r="ULN185" s="152"/>
      <c r="ULO185" s="152"/>
      <c r="ULP185" s="650"/>
      <c r="ULQ185" s="651"/>
      <c r="ULR185" s="326"/>
      <c r="ULS185" s="152"/>
      <c r="ULT185" s="152"/>
      <c r="ULU185" s="152"/>
      <c r="ULV185" s="152"/>
      <c r="ULW185" s="650"/>
      <c r="ULX185" s="651"/>
      <c r="ULY185" s="326"/>
      <c r="ULZ185" s="152"/>
      <c r="UMA185" s="152"/>
      <c r="UMB185" s="152"/>
      <c r="UMC185" s="152"/>
      <c r="UMD185" s="650"/>
      <c r="UME185" s="651"/>
      <c r="UMF185" s="326"/>
      <c r="UMG185" s="152"/>
      <c r="UMH185" s="152"/>
      <c r="UMI185" s="152"/>
      <c r="UMJ185" s="152"/>
      <c r="UMK185" s="650"/>
      <c r="UML185" s="651"/>
      <c r="UMM185" s="326"/>
      <c r="UMN185" s="152"/>
      <c r="UMO185" s="152"/>
      <c r="UMP185" s="152"/>
      <c r="UMQ185" s="152"/>
      <c r="UMR185" s="650"/>
      <c r="UMS185" s="651"/>
      <c r="UMT185" s="326"/>
      <c r="UMU185" s="152"/>
      <c r="UMV185" s="152"/>
      <c r="UMW185" s="152"/>
      <c r="UMX185" s="152"/>
      <c r="UMY185" s="650"/>
      <c r="UMZ185" s="651"/>
      <c r="UNA185" s="326"/>
      <c r="UNB185" s="152"/>
      <c r="UNC185" s="152"/>
      <c r="UND185" s="152"/>
      <c r="UNE185" s="152"/>
      <c r="UNF185" s="650"/>
      <c r="UNG185" s="651"/>
      <c r="UNH185" s="326"/>
      <c r="UNI185" s="152"/>
      <c r="UNJ185" s="152"/>
      <c r="UNK185" s="152"/>
      <c r="UNL185" s="152"/>
      <c r="UNM185" s="650"/>
      <c r="UNN185" s="651"/>
      <c r="UNO185" s="326"/>
      <c r="UNP185" s="152"/>
      <c r="UNQ185" s="152"/>
      <c r="UNR185" s="152"/>
      <c r="UNS185" s="152"/>
      <c r="UNT185" s="650"/>
      <c r="UNU185" s="651"/>
      <c r="UNV185" s="326"/>
      <c r="UNW185" s="152"/>
      <c r="UNX185" s="152"/>
      <c r="UNY185" s="152"/>
      <c r="UNZ185" s="152"/>
      <c r="UOA185" s="650"/>
      <c r="UOB185" s="651"/>
      <c r="UOC185" s="326"/>
      <c r="UOD185" s="152"/>
      <c r="UOE185" s="152"/>
      <c r="UOF185" s="152"/>
      <c r="UOG185" s="152"/>
      <c r="UOH185" s="650"/>
      <c r="UOI185" s="651"/>
      <c r="UOJ185" s="326"/>
      <c r="UOK185" s="152"/>
      <c r="UOL185" s="152"/>
      <c r="UOM185" s="152"/>
      <c r="UON185" s="152"/>
      <c r="UOO185" s="650"/>
      <c r="UOP185" s="651"/>
      <c r="UOQ185" s="326"/>
      <c r="UOR185" s="152"/>
      <c r="UOS185" s="152"/>
      <c r="UOT185" s="152"/>
      <c r="UOU185" s="152"/>
      <c r="UOV185" s="650"/>
      <c r="UOW185" s="651"/>
      <c r="UOX185" s="326"/>
      <c r="UOY185" s="152"/>
      <c r="UOZ185" s="152"/>
      <c r="UPA185" s="152"/>
      <c r="UPB185" s="152"/>
      <c r="UPC185" s="650"/>
      <c r="UPD185" s="651"/>
      <c r="UPE185" s="326"/>
      <c r="UPF185" s="152"/>
      <c r="UPG185" s="152"/>
      <c r="UPH185" s="152"/>
      <c r="UPI185" s="152"/>
      <c r="UPJ185" s="650"/>
      <c r="UPK185" s="651"/>
      <c r="UPL185" s="326"/>
      <c r="UPM185" s="152"/>
      <c r="UPN185" s="152"/>
      <c r="UPO185" s="152"/>
      <c r="UPP185" s="152"/>
      <c r="UPQ185" s="650"/>
      <c r="UPR185" s="651"/>
      <c r="UPS185" s="326"/>
      <c r="UPT185" s="152"/>
      <c r="UPU185" s="152"/>
      <c r="UPV185" s="152"/>
      <c r="UPW185" s="152"/>
      <c r="UPX185" s="650"/>
      <c r="UPY185" s="651"/>
      <c r="UPZ185" s="326"/>
      <c r="UQA185" s="152"/>
      <c r="UQB185" s="152"/>
      <c r="UQC185" s="152"/>
      <c r="UQD185" s="152"/>
      <c r="UQE185" s="650"/>
      <c r="UQF185" s="651"/>
      <c r="UQG185" s="326"/>
      <c r="UQH185" s="152"/>
      <c r="UQI185" s="152"/>
      <c r="UQJ185" s="152"/>
      <c r="UQK185" s="152"/>
      <c r="UQL185" s="650"/>
      <c r="UQM185" s="651"/>
      <c r="UQN185" s="326"/>
      <c r="UQO185" s="152"/>
      <c r="UQP185" s="152"/>
      <c r="UQQ185" s="152"/>
      <c r="UQR185" s="152"/>
      <c r="UQS185" s="650"/>
      <c r="UQT185" s="651"/>
      <c r="UQU185" s="326"/>
      <c r="UQV185" s="152"/>
      <c r="UQW185" s="152"/>
      <c r="UQX185" s="152"/>
      <c r="UQY185" s="152"/>
      <c r="UQZ185" s="650"/>
      <c r="URA185" s="651"/>
      <c r="URB185" s="326"/>
      <c r="URC185" s="152"/>
      <c r="URD185" s="152"/>
      <c r="URE185" s="152"/>
      <c r="URF185" s="152"/>
      <c r="URG185" s="650"/>
      <c r="URH185" s="651"/>
      <c r="URI185" s="326"/>
      <c r="URJ185" s="152"/>
      <c r="URK185" s="152"/>
      <c r="URL185" s="152"/>
      <c r="URM185" s="152"/>
      <c r="URN185" s="650"/>
      <c r="URO185" s="651"/>
      <c r="URP185" s="326"/>
      <c r="URQ185" s="152"/>
      <c r="URR185" s="152"/>
      <c r="URS185" s="152"/>
      <c r="URT185" s="152"/>
      <c r="URU185" s="650"/>
      <c r="URV185" s="651"/>
      <c r="URW185" s="326"/>
      <c r="URX185" s="152"/>
      <c r="URY185" s="152"/>
      <c r="URZ185" s="152"/>
      <c r="USA185" s="152"/>
      <c r="USB185" s="650"/>
      <c r="USC185" s="651"/>
      <c r="USD185" s="326"/>
      <c r="USE185" s="152"/>
      <c r="USF185" s="152"/>
      <c r="USG185" s="152"/>
      <c r="USH185" s="152"/>
      <c r="USI185" s="650"/>
      <c r="USJ185" s="651"/>
      <c r="USK185" s="326"/>
      <c r="USL185" s="152"/>
      <c r="USM185" s="152"/>
      <c r="USN185" s="152"/>
      <c r="USO185" s="152"/>
      <c r="USP185" s="650"/>
      <c r="USQ185" s="651"/>
      <c r="USR185" s="326"/>
      <c r="USS185" s="152"/>
      <c r="UST185" s="152"/>
      <c r="USU185" s="152"/>
      <c r="USV185" s="152"/>
      <c r="USW185" s="650"/>
      <c r="USX185" s="651"/>
      <c r="USY185" s="326"/>
      <c r="USZ185" s="152"/>
      <c r="UTA185" s="152"/>
      <c r="UTB185" s="152"/>
      <c r="UTC185" s="152"/>
      <c r="UTD185" s="650"/>
      <c r="UTE185" s="651"/>
      <c r="UTF185" s="326"/>
      <c r="UTG185" s="152"/>
      <c r="UTH185" s="152"/>
      <c r="UTI185" s="152"/>
      <c r="UTJ185" s="152"/>
      <c r="UTK185" s="650"/>
      <c r="UTL185" s="651"/>
      <c r="UTM185" s="326"/>
      <c r="UTN185" s="152"/>
      <c r="UTO185" s="152"/>
      <c r="UTP185" s="152"/>
      <c r="UTQ185" s="152"/>
      <c r="UTR185" s="650"/>
      <c r="UTS185" s="651"/>
      <c r="UTT185" s="326"/>
      <c r="UTU185" s="152"/>
      <c r="UTV185" s="152"/>
      <c r="UTW185" s="152"/>
      <c r="UTX185" s="152"/>
      <c r="UTY185" s="650"/>
      <c r="UTZ185" s="651"/>
      <c r="UUA185" s="326"/>
      <c r="UUB185" s="152"/>
      <c r="UUC185" s="152"/>
      <c r="UUD185" s="152"/>
      <c r="UUE185" s="152"/>
      <c r="UUF185" s="650"/>
      <c r="UUG185" s="651"/>
      <c r="UUH185" s="326"/>
      <c r="UUI185" s="152"/>
      <c r="UUJ185" s="152"/>
      <c r="UUK185" s="152"/>
      <c r="UUL185" s="152"/>
      <c r="UUM185" s="650"/>
      <c r="UUN185" s="651"/>
      <c r="UUO185" s="326"/>
      <c r="UUP185" s="152"/>
      <c r="UUQ185" s="152"/>
      <c r="UUR185" s="152"/>
      <c r="UUS185" s="152"/>
      <c r="UUT185" s="650"/>
      <c r="UUU185" s="651"/>
      <c r="UUV185" s="326"/>
      <c r="UUW185" s="152"/>
      <c r="UUX185" s="152"/>
      <c r="UUY185" s="152"/>
      <c r="UUZ185" s="152"/>
      <c r="UVA185" s="650"/>
      <c r="UVB185" s="651"/>
      <c r="UVC185" s="326"/>
      <c r="UVD185" s="152"/>
      <c r="UVE185" s="152"/>
      <c r="UVF185" s="152"/>
      <c r="UVG185" s="152"/>
      <c r="UVH185" s="650"/>
      <c r="UVI185" s="651"/>
      <c r="UVJ185" s="326"/>
      <c r="UVK185" s="152"/>
      <c r="UVL185" s="152"/>
      <c r="UVM185" s="152"/>
      <c r="UVN185" s="152"/>
      <c r="UVO185" s="650"/>
      <c r="UVP185" s="651"/>
      <c r="UVQ185" s="326"/>
      <c r="UVR185" s="152"/>
      <c r="UVS185" s="152"/>
      <c r="UVT185" s="152"/>
      <c r="UVU185" s="152"/>
      <c r="UVV185" s="650"/>
      <c r="UVW185" s="651"/>
      <c r="UVX185" s="326"/>
      <c r="UVY185" s="152"/>
      <c r="UVZ185" s="152"/>
      <c r="UWA185" s="152"/>
      <c r="UWB185" s="152"/>
      <c r="UWC185" s="650"/>
      <c r="UWD185" s="651"/>
      <c r="UWE185" s="326"/>
      <c r="UWF185" s="152"/>
      <c r="UWG185" s="152"/>
      <c r="UWH185" s="152"/>
      <c r="UWI185" s="152"/>
      <c r="UWJ185" s="650"/>
      <c r="UWK185" s="651"/>
      <c r="UWL185" s="326"/>
      <c r="UWM185" s="152"/>
      <c r="UWN185" s="152"/>
      <c r="UWO185" s="152"/>
      <c r="UWP185" s="152"/>
      <c r="UWQ185" s="650"/>
      <c r="UWR185" s="651"/>
      <c r="UWS185" s="326"/>
      <c r="UWT185" s="152"/>
      <c r="UWU185" s="152"/>
      <c r="UWV185" s="152"/>
      <c r="UWW185" s="152"/>
      <c r="UWX185" s="650"/>
      <c r="UWY185" s="651"/>
      <c r="UWZ185" s="326"/>
      <c r="UXA185" s="152"/>
      <c r="UXB185" s="152"/>
      <c r="UXC185" s="152"/>
      <c r="UXD185" s="152"/>
      <c r="UXE185" s="650"/>
      <c r="UXF185" s="651"/>
      <c r="UXG185" s="326"/>
      <c r="UXH185" s="152"/>
      <c r="UXI185" s="152"/>
      <c r="UXJ185" s="152"/>
      <c r="UXK185" s="152"/>
      <c r="UXL185" s="650"/>
      <c r="UXM185" s="651"/>
      <c r="UXN185" s="326"/>
      <c r="UXO185" s="152"/>
      <c r="UXP185" s="152"/>
      <c r="UXQ185" s="152"/>
      <c r="UXR185" s="152"/>
      <c r="UXS185" s="650"/>
      <c r="UXT185" s="651"/>
      <c r="UXU185" s="326"/>
      <c r="UXV185" s="152"/>
      <c r="UXW185" s="152"/>
      <c r="UXX185" s="152"/>
      <c r="UXY185" s="152"/>
      <c r="UXZ185" s="650"/>
      <c r="UYA185" s="651"/>
      <c r="UYB185" s="326"/>
      <c r="UYC185" s="152"/>
      <c r="UYD185" s="152"/>
      <c r="UYE185" s="152"/>
      <c r="UYF185" s="152"/>
      <c r="UYG185" s="650"/>
      <c r="UYH185" s="651"/>
      <c r="UYI185" s="326"/>
      <c r="UYJ185" s="152"/>
      <c r="UYK185" s="152"/>
      <c r="UYL185" s="152"/>
      <c r="UYM185" s="152"/>
      <c r="UYN185" s="650"/>
      <c r="UYO185" s="651"/>
      <c r="UYP185" s="326"/>
      <c r="UYQ185" s="152"/>
      <c r="UYR185" s="152"/>
      <c r="UYS185" s="152"/>
      <c r="UYT185" s="152"/>
      <c r="UYU185" s="650"/>
      <c r="UYV185" s="651"/>
      <c r="UYW185" s="326"/>
      <c r="UYX185" s="152"/>
      <c r="UYY185" s="152"/>
      <c r="UYZ185" s="152"/>
      <c r="UZA185" s="152"/>
      <c r="UZB185" s="650"/>
      <c r="UZC185" s="651"/>
      <c r="UZD185" s="326"/>
      <c r="UZE185" s="152"/>
      <c r="UZF185" s="152"/>
      <c r="UZG185" s="152"/>
      <c r="UZH185" s="152"/>
      <c r="UZI185" s="650"/>
      <c r="UZJ185" s="651"/>
      <c r="UZK185" s="326"/>
      <c r="UZL185" s="152"/>
      <c r="UZM185" s="152"/>
      <c r="UZN185" s="152"/>
      <c r="UZO185" s="152"/>
      <c r="UZP185" s="650"/>
      <c r="UZQ185" s="651"/>
      <c r="UZR185" s="326"/>
      <c r="UZS185" s="152"/>
      <c r="UZT185" s="152"/>
      <c r="UZU185" s="152"/>
      <c r="UZV185" s="152"/>
      <c r="UZW185" s="650"/>
      <c r="UZX185" s="651"/>
      <c r="UZY185" s="326"/>
      <c r="UZZ185" s="152"/>
      <c r="VAA185" s="152"/>
      <c r="VAB185" s="152"/>
      <c r="VAC185" s="152"/>
      <c r="VAD185" s="650"/>
      <c r="VAE185" s="651"/>
      <c r="VAF185" s="326"/>
      <c r="VAG185" s="152"/>
      <c r="VAH185" s="152"/>
      <c r="VAI185" s="152"/>
      <c r="VAJ185" s="152"/>
      <c r="VAK185" s="650"/>
      <c r="VAL185" s="651"/>
      <c r="VAM185" s="326"/>
      <c r="VAN185" s="152"/>
      <c r="VAO185" s="152"/>
      <c r="VAP185" s="152"/>
      <c r="VAQ185" s="152"/>
      <c r="VAR185" s="650"/>
      <c r="VAS185" s="651"/>
      <c r="VAT185" s="326"/>
      <c r="VAU185" s="152"/>
      <c r="VAV185" s="152"/>
      <c r="VAW185" s="152"/>
      <c r="VAX185" s="152"/>
      <c r="VAY185" s="650"/>
      <c r="VAZ185" s="651"/>
      <c r="VBA185" s="326"/>
      <c r="VBB185" s="152"/>
      <c r="VBC185" s="152"/>
      <c r="VBD185" s="152"/>
      <c r="VBE185" s="152"/>
      <c r="VBF185" s="650"/>
      <c r="VBG185" s="651"/>
      <c r="VBH185" s="326"/>
      <c r="VBI185" s="152"/>
      <c r="VBJ185" s="152"/>
      <c r="VBK185" s="152"/>
      <c r="VBL185" s="152"/>
      <c r="VBM185" s="650"/>
      <c r="VBN185" s="651"/>
      <c r="VBO185" s="326"/>
      <c r="VBP185" s="152"/>
      <c r="VBQ185" s="152"/>
      <c r="VBR185" s="152"/>
      <c r="VBS185" s="152"/>
      <c r="VBT185" s="650"/>
      <c r="VBU185" s="651"/>
      <c r="VBV185" s="326"/>
      <c r="VBW185" s="152"/>
      <c r="VBX185" s="152"/>
      <c r="VBY185" s="152"/>
      <c r="VBZ185" s="152"/>
      <c r="VCA185" s="650"/>
      <c r="VCB185" s="651"/>
      <c r="VCC185" s="326"/>
      <c r="VCD185" s="152"/>
      <c r="VCE185" s="152"/>
      <c r="VCF185" s="152"/>
      <c r="VCG185" s="152"/>
      <c r="VCH185" s="650"/>
      <c r="VCI185" s="651"/>
      <c r="VCJ185" s="326"/>
      <c r="VCK185" s="152"/>
      <c r="VCL185" s="152"/>
      <c r="VCM185" s="152"/>
      <c r="VCN185" s="152"/>
      <c r="VCO185" s="650"/>
      <c r="VCP185" s="651"/>
      <c r="VCQ185" s="326"/>
      <c r="VCR185" s="152"/>
      <c r="VCS185" s="152"/>
      <c r="VCT185" s="152"/>
      <c r="VCU185" s="152"/>
      <c r="VCV185" s="650"/>
      <c r="VCW185" s="651"/>
      <c r="VCX185" s="326"/>
      <c r="VCY185" s="152"/>
      <c r="VCZ185" s="152"/>
      <c r="VDA185" s="152"/>
      <c r="VDB185" s="152"/>
      <c r="VDC185" s="650"/>
      <c r="VDD185" s="651"/>
      <c r="VDE185" s="326"/>
      <c r="VDF185" s="152"/>
      <c r="VDG185" s="152"/>
      <c r="VDH185" s="152"/>
      <c r="VDI185" s="152"/>
      <c r="VDJ185" s="650"/>
      <c r="VDK185" s="651"/>
      <c r="VDL185" s="326"/>
      <c r="VDM185" s="152"/>
      <c r="VDN185" s="152"/>
      <c r="VDO185" s="152"/>
      <c r="VDP185" s="152"/>
      <c r="VDQ185" s="650"/>
      <c r="VDR185" s="651"/>
      <c r="VDS185" s="326"/>
      <c r="VDT185" s="152"/>
      <c r="VDU185" s="152"/>
      <c r="VDV185" s="152"/>
      <c r="VDW185" s="152"/>
      <c r="VDX185" s="650"/>
      <c r="VDY185" s="651"/>
      <c r="VDZ185" s="326"/>
      <c r="VEA185" s="152"/>
      <c r="VEB185" s="152"/>
      <c r="VEC185" s="152"/>
      <c r="VED185" s="152"/>
      <c r="VEE185" s="650"/>
      <c r="VEF185" s="651"/>
      <c r="VEG185" s="326"/>
      <c r="VEH185" s="152"/>
      <c r="VEI185" s="152"/>
      <c r="VEJ185" s="152"/>
      <c r="VEK185" s="152"/>
      <c r="VEL185" s="650"/>
      <c r="VEM185" s="651"/>
      <c r="VEN185" s="326"/>
      <c r="VEO185" s="152"/>
      <c r="VEP185" s="152"/>
      <c r="VEQ185" s="152"/>
      <c r="VER185" s="152"/>
      <c r="VES185" s="650"/>
      <c r="VET185" s="651"/>
      <c r="VEU185" s="326"/>
      <c r="VEV185" s="152"/>
      <c r="VEW185" s="152"/>
      <c r="VEX185" s="152"/>
      <c r="VEY185" s="152"/>
      <c r="VEZ185" s="650"/>
      <c r="VFA185" s="651"/>
      <c r="VFB185" s="326"/>
      <c r="VFC185" s="152"/>
      <c r="VFD185" s="152"/>
      <c r="VFE185" s="152"/>
      <c r="VFF185" s="152"/>
      <c r="VFG185" s="650"/>
      <c r="VFH185" s="651"/>
      <c r="VFI185" s="326"/>
      <c r="VFJ185" s="152"/>
      <c r="VFK185" s="152"/>
      <c r="VFL185" s="152"/>
      <c r="VFM185" s="152"/>
      <c r="VFN185" s="650"/>
      <c r="VFO185" s="651"/>
      <c r="VFP185" s="326"/>
      <c r="VFQ185" s="152"/>
      <c r="VFR185" s="152"/>
      <c r="VFS185" s="152"/>
      <c r="VFT185" s="152"/>
      <c r="VFU185" s="650"/>
      <c r="VFV185" s="651"/>
      <c r="VFW185" s="326"/>
      <c r="VFX185" s="152"/>
      <c r="VFY185" s="152"/>
      <c r="VFZ185" s="152"/>
      <c r="VGA185" s="152"/>
      <c r="VGB185" s="650"/>
      <c r="VGC185" s="651"/>
      <c r="VGD185" s="326"/>
      <c r="VGE185" s="152"/>
      <c r="VGF185" s="152"/>
      <c r="VGG185" s="152"/>
      <c r="VGH185" s="152"/>
      <c r="VGI185" s="650"/>
      <c r="VGJ185" s="651"/>
      <c r="VGK185" s="326"/>
      <c r="VGL185" s="152"/>
      <c r="VGM185" s="152"/>
      <c r="VGN185" s="152"/>
      <c r="VGO185" s="152"/>
      <c r="VGP185" s="650"/>
      <c r="VGQ185" s="651"/>
      <c r="VGR185" s="326"/>
      <c r="VGS185" s="152"/>
      <c r="VGT185" s="152"/>
      <c r="VGU185" s="152"/>
      <c r="VGV185" s="152"/>
      <c r="VGW185" s="650"/>
      <c r="VGX185" s="651"/>
      <c r="VGY185" s="326"/>
      <c r="VGZ185" s="152"/>
      <c r="VHA185" s="152"/>
      <c r="VHB185" s="152"/>
      <c r="VHC185" s="152"/>
      <c r="VHD185" s="650"/>
      <c r="VHE185" s="651"/>
      <c r="VHF185" s="326"/>
      <c r="VHG185" s="152"/>
      <c r="VHH185" s="152"/>
      <c r="VHI185" s="152"/>
      <c r="VHJ185" s="152"/>
      <c r="VHK185" s="650"/>
      <c r="VHL185" s="651"/>
      <c r="VHM185" s="326"/>
      <c r="VHN185" s="152"/>
      <c r="VHO185" s="152"/>
      <c r="VHP185" s="152"/>
      <c r="VHQ185" s="152"/>
      <c r="VHR185" s="650"/>
      <c r="VHS185" s="651"/>
      <c r="VHT185" s="326"/>
      <c r="VHU185" s="152"/>
      <c r="VHV185" s="152"/>
      <c r="VHW185" s="152"/>
      <c r="VHX185" s="152"/>
      <c r="VHY185" s="650"/>
      <c r="VHZ185" s="651"/>
      <c r="VIA185" s="326"/>
      <c r="VIB185" s="152"/>
      <c r="VIC185" s="152"/>
      <c r="VID185" s="152"/>
      <c r="VIE185" s="152"/>
      <c r="VIF185" s="650"/>
      <c r="VIG185" s="651"/>
      <c r="VIH185" s="326"/>
      <c r="VII185" s="152"/>
      <c r="VIJ185" s="152"/>
      <c r="VIK185" s="152"/>
      <c r="VIL185" s="152"/>
      <c r="VIM185" s="650"/>
      <c r="VIN185" s="651"/>
      <c r="VIO185" s="326"/>
      <c r="VIP185" s="152"/>
      <c r="VIQ185" s="152"/>
      <c r="VIR185" s="152"/>
      <c r="VIS185" s="152"/>
      <c r="VIT185" s="650"/>
      <c r="VIU185" s="651"/>
      <c r="VIV185" s="326"/>
      <c r="VIW185" s="152"/>
      <c r="VIX185" s="152"/>
      <c r="VIY185" s="152"/>
      <c r="VIZ185" s="152"/>
      <c r="VJA185" s="650"/>
      <c r="VJB185" s="651"/>
      <c r="VJC185" s="326"/>
      <c r="VJD185" s="152"/>
      <c r="VJE185" s="152"/>
      <c r="VJF185" s="152"/>
      <c r="VJG185" s="152"/>
      <c r="VJH185" s="650"/>
      <c r="VJI185" s="651"/>
      <c r="VJJ185" s="326"/>
      <c r="VJK185" s="152"/>
      <c r="VJL185" s="152"/>
      <c r="VJM185" s="152"/>
      <c r="VJN185" s="152"/>
      <c r="VJO185" s="650"/>
      <c r="VJP185" s="651"/>
      <c r="VJQ185" s="326"/>
      <c r="VJR185" s="152"/>
      <c r="VJS185" s="152"/>
      <c r="VJT185" s="152"/>
      <c r="VJU185" s="152"/>
      <c r="VJV185" s="650"/>
      <c r="VJW185" s="651"/>
      <c r="VJX185" s="326"/>
      <c r="VJY185" s="152"/>
      <c r="VJZ185" s="152"/>
      <c r="VKA185" s="152"/>
      <c r="VKB185" s="152"/>
      <c r="VKC185" s="650"/>
      <c r="VKD185" s="651"/>
      <c r="VKE185" s="326"/>
      <c r="VKF185" s="152"/>
      <c r="VKG185" s="152"/>
      <c r="VKH185" s="152"/>
      <c r="VKI185" s="152"/>
      <c r="VKJ185" s="650"/>
      <c r="VKK185" s="651"/>
      <c r="VKL185" s="326"/>
      <c r="VKM185" s="152"/>
      <c r="VKN185" s="152"/>
      <c r="VKO185" s="152"/>
      <c r="VKP185" s="152"/>
      <c r="VKQ185" s="650"/>
      <c r="VKR185" s="651"/>
      <c r="VKS185" s="326"/>
      <c r="VKT185" s="152"/>
      <c r="VKU185" s="152"/>
      <c r="VKV185" s="152"/>
      <c r="VKW185" s="152"/>
      <c r="VKX185" s="650"/>
      <c r="VKY185" s="651"/>
      <c r="VKZ185" s="326"/>
      <c r="VLA185" s="152"/>
      <c r="VLB185" s="152"/>
      <c r="VLC185" s="152"/>
      <c r="VLD185" s="152"/>
      <c r="VLE185" s="650"/>
      <c r="VLF185" s="651"/>
      <c r="VLG185" s="326"/>
      <c r="VLH185" s="152"/>
      <c r="VLI185" s="152"/>
      <c r="VLJ185" s="152"/>
      <c r="VLK185" s="152"/>
      <c r="VLL185" s="650"/>
      <c r="VLM185" s="651"/>
      <c r="VLN185" s="326"/>
      <c r="VLO185" s="152"/>
      <c r="VLP185" s="152"/>
      <c r="VLQ185" s="152"/>
      <c r="VLR185" s="152"/>
      <c r="VLS185" s="650"/>
      <c r="VLT185" s="651"/>
      <c r="VLU185" s="326"/>
      <c r="VLV185" s="152"/>
      <c r="VLW185" s="152"/>
      <c r="VLX185" s="152"/>
      <c r="VLY185" s="152"/>
      <c r="VLZ185" s="650"/>
      <c r="VMA185" s="651"/>
      <c r="VMB185" s="326"/>
      <c r="VMC185" s="152"/>
      <c r="VMD185" s="152"/>
      <c r="VME185" s="152"/>
      <c r="VMF185" s="152"/>
      <c r="VMG185" s="650"/>
      <c r="VMH185" s="651"/>
      <c r="VMI185" s="326"/>
      <c r="VMJ185" s="152"/>
      <c r="VMK185" s="152"/>
      <c r="VML185" s="152"/>
      <c r="VMM185" s="152"/>
      <c r="VMN185" s="650"/>
      <c r="VMO185" s="651"/>
      <c r="VMP185" s="326"/>
      <c r="VMQ185" s="152"/>
      <c r="VMR185" s="152"/>
      <c r="VMS185" s="152"/>
      <c r="VMT185" s="152"/>
      <c r="VMU185" s="650"/>
      <c r="VMV185" s="651"/>
      <c r="VMW185" s="326"/>
      <c r="VMX185" s="152"/>
      <c r="VMY185" s="152"/>
      <c r="VMZ185" s="152"/>
      <c r="VNA185" s="152"/>
      <c r="VNB185" s="650"/>
      <c r="VNC185" s="651"/>
      <c r="VND185" s="326"/>
      <c r="VNE185" s="152"/>
      <c r="VNF185" s="152"/>
      <c r="VNG185" s="152"/>
      <c r="VNH185" s="152"/>
      <c r="VNI185" s="650"/>
      <c r="VNJ185" s="651"/>
      <c r="VNK185" s="326"/>
      <c r="VNL185" s="152"/>
      <c r="VNM185" s="152"/>
      <c r="VNN185" s="152"/>
      <c r="VNO185" s="152"/>
      <c r="VNP185" s="650"/>
      <c r="VNQ185" s="651"/>
      <c r="VNR185" s="326"/>
      <c r="VNS185" s="152"/>
      <c r="VNT185" s="152"/>
      <c r="VNU185" s="152"/>
      <c r="VNV185" s="152"/>
      <c r="VNW185" s="650"/>
      <c r="VNX185" s="651"/>
      <c r="VNY185" s="326"/>
      <c r="VNZ185" s="152"/>
      <c r="VOA185" s="152"/>
      <c r="VOB185" s="152"/>
      <c r="VOC185" s="152"/>
      <c r="VOD185" s="650"/>
      <c r="VOE185" s="651"/>
      <c r="VOF185" s="326"/>
      <c r="VOG185" s="152"/>
      <c r="VOH185" s="152"/>
      <c r="VOI185" s="152"/>
      <c r="VOJ185" s="152"/>
      <c r="VOK185" s="650"/>
      <c r="VOL185" s="651"/>
      <c r="VOM185" s="326"/>
      <c r="VON185" s="152"/>
      <c r="VOO185" s="152"/>
      <c r="VOP185" s="152"/>
      <c r="VOQ185" s="152"/>
      <c r="VOR185" s="650"/>
      <c r="VOS185" s="651"/>
      <c r="VOT185" s="326"/>
      <c r="VOU185" s="152"/>
      <c r="VOV185" s="152"/>
      <c r="VOW185" s="152"/>
      <c r="VOX185" s="152"/>
      <c r="VOY185" s="650"/>
      <c r="VOZ185" s="651"/>
      <c r="VPA185" s="326"/>
      <c r="VPB185" s="152"/>
      <c r="VPC185" s="152"/>
      <c r="VPD185" s="152"/>
      <c r="VPE185" s="152"/>
      <c r="VPF185" s="650"/>
      <c r="VPG185" s="651"/>
      <c r="VPH185" s="326"/>
      <c r="VPI185" s="152"/>
      <c r="VPJ185" s="152"/>
      <c r="VPK185" s="152"/>
      <c r="VPL185" s="152"/>
      <c r="VPM185" s="650"/>
      <c r="VPN185" s="651"/>
      <c r="VPO185" s="326"/>
      <c r="VPP185" s="152"/>
      <c r="VPQ185" s="152"/>
      <c r="VPR185" s="152"/>
      <c r="VPS185" s="152"/>
      <c r="VPT185" s="650"/>
      <c r="VPU185" s="651"/>
      <c r="VPV185" s="326"/>
      <c r="VPW185" s="152"/>
      <c r="VPX185" s="152"/>
      <c r="VPY185" s="152"/>
      <c r="VPZ185" s="152"/>
      <c r="VQA185" s="650"/>
      <c r="VQB185" s="651"/>
      <c r="VQC185" s="326"/>
      <c r="VQD185" s="152"/>
      <c r="VQE185" s="152"/>
      <c r="VQF185" s="152"/>
      <c r="VQG185" s="152"/>
      <c r="VQH185" s="650"/>
      <c r="VQI185" s="651"/>
      <c r="VQJ185" s="326"/>
      <c r="VQK185" s="152"/>
      <c r="VQL185" s="152"/>
      <c r="VQM185" s="152"/>
      <c r="VQN185" s="152"/>
      <c r="VQO185" s="650"/>
      <c r="VQP185" s="651"/>
      <c r="VQQ185" s="326"/>
      <c r="VQR185" s="152"/>
      <c r="VQS185" s="152"/>
      <c r="VQT185" s="152"/>
      <c r="VQU185" s="152"/>
      <c r="VQV185" s="650"/>
      <c r="VQW185" s="651"/>
      <c r="VQX185" s="326"/>
      <c r="VQY185" s="152"/>
      <c r="VQZ185" s="152"/>
      <c r="VRA185" s="152"/>
      <c r="VRB185" s="152"/>
      <c r="VRC185" s="650"/>
      <c r="VRD185" s="651"/>
      <c r="VRE185" s="326"/>
      <c r="VRF185" s="152"/>
      <c r="VRG185" s="152"/>
      <c r="VRH185" s="152"/>
      <c r="VRI185" s="152"/>
      <c r="VRJ185" s="650"/>
      <c r="VRK185" s="651"/>
      <c r="VRL185" s="326"/>
      <c r="VRM185" s="152"/>
      <c r="VRN185" s="152"/>
      <c r="VRO185" s="152"/>
      <c r="VRP185" s="152"/>
      <c r="VRQ185" s="650"/>
      <c r="VRR185" s="651"/>
      <c r="VRS185" s="326"/>
      <c r="VRT185" s="152"/>
      <c r="VRU185" s="152"/>
      <c r="VRV185" s="152"/>
      <c r="VRW185" s="152"/>
      <c r="VRX185" s="650"/>
      <c r="VRY185" s="651"/>
      <c r="VRZ185" s="326"/>
      <c r="VSA185" s="152"/>
      <c r="VSB185" s="152"/>
      <c r="VSC185" s="152"/>
      <c r="VSD185" s="152"/>
      <c r="VSE185" s="650"/>
      <c r="VSF185" s="651"/>
      <c r="VSG185" s="326"/>
      <c r="VSH185" s="152"/>
      <c r="VSI185" s="152"/>
      <c r="VSJ185" s="152"/>
      <c r="VSK185" s="152"/>
      <c r="VSL185" s="650"/>
      <c r="VSM185" s="651"/>
      <c r="VSN185" s="326"/>
      <c r="VSO185" s="152"/>
      <c r="VSP185" s="152"/>
      <c r="VSQ185" s="152"/>
      <c r="VSR185" s="152"/>
      <c r="VSS185" s="650"/>
      <c r="VST185" s="651"/>
      <c r="VSU185" s="326"/>
      <c r="VSV185" s="152"/>
      <c r="VSW185" s="152"/>
      <c r="VSX185" s="152"/>
      <c r="VSY185" s="152"/>
      <c r="VSZ185" s="650"/>
      <c r="VTA185" s="651"/>
      <c r="VTB185" s="326"/>
      <c r="VTC185" s="152"/>
      <c r="VTD185" s="152"/>
      <c r="VTE185" s="152"/>
      <c r="VTF185" s="152"/>
      <c r="VTG185" s="650"/>
      <c r="VTH185" s="651"/>
      <c r="VTI185" s="326"/>
      <c r="VTJ185" s="152"/>
      <c r="VTK185" s="152"/>
      <c r="VTL185" s="152"/>
      <c r="VTM185" s="152"/>
      <c r="VTN185" s="650"/>
      <c r="VTO185" s="651"/>
      <c r="VTP185" s="326"/>
      <c r="VTQ185" s="152"/>
      <c r="VTR185" s="152"/>
      <c r="VTS185" s="152"/>
      <c r="VTT185" s="152"/>
      <c r="VTU185" s="650"/>
      <c r="VTV185" s="651"/>
      <c r="VTW185" s="326"/>
      <c r="VTX185" s="152"/>
      <c r="VTY185" s="152"/>
      <c r="VTZ185" s="152"/>
      <c r="VUA185" s="152"/>
      <c r="VUB185" s="650"/>
      <c r="VUC185" s="651"/>
      <c r="VUD185" s="326"/>
      <c r="VUE185" s="152"/>
      <c r="VUF185" s="152"/>
      <c r="VUG185" s="152"/>
      <c r="VUH185" s="152"/>
      <c r="VUI185" s="650"/>
      <c r="VUJ185" s="651"/>
      <c r="VUK185" s="326"/>
      <c r="VUL185" s="152"/>
      <c r="VUM185" s="152"/>
      <c r="VUN185" s="152"/>
      <c r="VUO185" s="152"/>
      <c r="VUP185" s="650"/>
      <c r="VUQ185" s="651"/>
      <c r="VUR185" s="326"/>
      <c r="VUS185" s="152"/>
      <c r="VUT185" s="152"/>
      <c r="VUU185" s="152"/>
      <c r="VUV185" s="152"/>
      <c r="VUW185" s="650"/>
      <c r="VUX185" s="651"/>
      <c r="VUY185" s="326"/>
      <c r="VUZ185" s="152"/>
      <c r="VVA185" s="152"/>
      <c r="VVB185" s="152"/>
      <c r="VVC185" s="152"/>
      <c r="VVD185" s="650"/>
      <c r="VVE185" s="651"/>
      <c r="VVF185" s="326"/>
      <c r="VVG185" s="152"/>
      <c r="VVH185" s="152"/>
      <c r="VVI185" s="152"/>
      <c r="VVJ185" s="152"/>
      <c r="VVK185" s="650"/>
      <c r="VVL185" s="651"/>
      <c r="VVM185" s="326"/>
      <c r="VVN185" s="152"/>
      <c r="VVO185" s="152"/>
      <c r="VVP185" s="152"/>
      <c r="VVQ185" s="152"/>
      <c r="VVR185" s="650"/>
      <c r="VVS185" s="651"/>
      <c r="VVT185" s="326"/>
      <c r="VVU185" s="152"/>
      <c r="VVV185" s="152"/>
      <c r="VVW185" s="152"/>
      <c r="VVX185" s="152"/>
      <c r="VVY185" s="650"/>
      <c r="VVZ185" s="651"/>
      <c r="VWA185" s="326"/>
      <c r="VWB185" s="152"/>
      <c r="VWC185" s="152"/>
      <c r="VWD185" s="152"/>
      <c r="VWE185" s="152"/>
      <c r="VWF185" s="650"/>
      <c r="VWG185" s="651"/>
      <c r="VWH185" s="326"/>
      <c r="VWI185" s="152"/>
      <c r="VWJ185" s="152"/>
      <c r="VWK185" s="152"/>
      <c r="VWL185" s="152"/>
      <c r="VWM185" s="650"/>
      <c r="VWN185" s="651"/>
      <c r="VWO185" s="326"/>
      <c r="VWP185" s="152"/>
      <c r="VWQ185" s="152"/>
      <c r="VWR185" s="152"/>
      <c r="VWS185" s="152"/>
      <c r="VWT185" s="650"/>
      <c r="VWU185" s="651"/>
      <c r="VWV185" s="326"/>
      <c r="VWW185" s="152"/>
      <c r="VWX185" s="152"/>
      <c r="VWY185" s="152"/>
      <c r="VWZ185" s="152"/>
      <c r="VXA185" s="650"/>
      <c r="VXB185" s="651"/>
      <c r="VXC185" s="326"/>
      <c r="VXD185" s="152"/>
      <c r="VXE185" s="152"/>
      <c r="VXF185" s="152"/>
      <c r="VXG185" s="152"/>
      <c r="VXH185" s="650"/>
      <c r="VXI185" s="651"/>
      <c r="VXJ185" s="326"/>
      <c r="VXK185" s="152"/>
      <c r="VXL185" s="152"/>
      <c r="VXM185" s="152"/>
      <c r="VXN185" s="152"/>
      <c r="VXO185" s="650"/>
      <c r="VXP185" s="651"/>
      <c r="VXQ185" s="326"/>
      <c r="VXR185" s="152"/>
      <c r="VXS185" s="152"/>
      <c r="VXT185" s="152"/>
      <c r="VXU185" s="152"/>
      <c r="VXV185" s="650"/>
      <c r="VXW185" s="651"/>
      <c r="VXX185" s="326"/>
      <c r="VXY185" s="152"/>
      <c r="VXZ185" s="152"/>
      <c r="VYA185" s="152"/>
      <c r="VYB185" s="152"/>
      <c r="VYC185" s="650"/>
      <c r="VYD185" s="651"/>
      <c r="VYE185" s="326"/>
      <c r="VYF185" s="152"/>
      <c r="VYG185" s="152"/>
      <c r="VYH185" s="152"/>
      <c r="VYI185" s="152"/>
      <c r="VYJ185" s="650"/>
      <c r="VYK185" s="651"/>
      <c r="VYL185" s="326"/>
      <c r="VYM185" s="152"/>
      <c r="VYN185" s="152"/>
      <c r="VYO185" s="152"/>
      <c r="VYP185" s="152"/>
      <c r="VYQ185" s="650"/>
      <c r="VYR185" s="651"/>
      <c r="VYS185" s="326"/>
      <c r="VYT185" s="152"/>
      <c r="VYU185" s="152"/>
      <c r="VYV185" s="152"/>
      <c r="VYW185" s="152"/>
      <c r="VYX185" s="650"/>
      <c r="VYY185" s="651"/>
      <c r="VYZ185" s="326"/>
      <c r="VZA185" s="152"/>
      <c r="VZB185" s="152"/>
      <c r="VZC185" s="152"/>
      <c r="VZD185" s="152"/>
      <c r="VZE185" s="650"/>
      <c r="VZF185" s="651"/>
      <c r="VZG185" s="326"/>
      <c r="VZH185" s="152"/>
      <c r="VZI185" s="152"/>
      <c r="VZJ185" s="152"/>
      <c r="VZK185" s="152"/>
      <c r="VZL185" s="650"/>
      <c r="VZM185" s="651"/>
      <c r="VZN185" s="326"/>
      <c r="VZO185" s="152"/>
      <c r="VZP185" s="152"/>
      <c r="VZQ185" s="152"/>
      <c r="VZR185" s="152"/>
      <c r="VZS185" s="650"/>
      <c r="VZT185" s="651"/>
      <c r="VZU185" s="326"/>
      <c r="VZV185" s="152"/>
      <c r="VZW185" s="152"/>
      <c r="VZX185" s="152"/>
      <c r="VZY185" s="152"/>
      <c r="VZZ185" s="650"/>
      <c r="WAA185" s="651"/>
      <c r="WAB185" s="326"/>
      <c r="WAC185" s="152"/>
      <c r="WAD185" s="152"/>
      <c r="WAE185" s="152"/>
      <c r="WAF185" s="152"/>
      <c r="WAG185" s="650"/>
      <c r="WAH185" s="651"/>
      <c r="WAI185" s="326"/>
      <c r="WAJ185" s="152"/>
      <c r="WAK185" s="152"/>
      <c r="WAL185" s="152"/>
      <c r="WAM185" s="152"/>
      <c r="WAN185" s="650"/>
      <c r="WAO185" s="651"/>
      <c r="WAP185" s="326"/>
      <c r="WAQ185" s="152"/>
      <c r="WAR185" s="152"/>
      <c r="WAS185" s="152"/>
      <c r="WAT185" s="152"/>
      <c r="WAU185" s="650"/>
      <c r="WAV185" s="651"/>
      <c r="WAW185" s="326"/>
      <c r="WAX185" s="152"/>
      <c r="WAY185" s="152"/>
      <c r="WAZ185" s="152"/>
      <c r="WBA185" s="152"/>
      <c r="WBB185" s="650"/>
      <c r="WBC185" s="651"/>
      <c r="WBD185" s="326"/>
      <c r="WBE185" s="152"/>
      <c r="WBF185" s="152"/>
      <c r="WBG185" s="152"/>
      <c r="WBH185" s="152"/>
      <c r="WBI185" s="650"/>
      <c r="WBJ185" s="651"/>
      <c r="WBK185" s="326"/>
      <c r="WBL185" s="152"/>
      <c r="WBM185" s="152"/>
      <c r="WBN185" s="152"/>
      <c r="WBO185" s="152"/>
      <c r="WBP185" s="650"/>
      <c r="WBQ185" s="651"/>
      <c r="WBR185" s="326"/>
      <c r="WBS185" s="152"/>
      <c r="WBT185" s="152"/>
      <c r="WBU185" s="152"/>
      <c r="WBV185" s="152"/>
      <c r="WBW185" s="650"/>
      <c r="WBX185" s="651"/>
      <c r="WBY185" s="326"/>
      <c r="WBZ185" s="152"/>
      <c r="WCA185" s="152"/>
      <c r="WCB185" s="152"/>
      <c r="WCC185" s="152"/>
      <c r="WCD185" s="650"/>
      <c r="WCE185" s="651"/>
      <c r="WCF185" s="326"/>
      <c r="WCG185" s="152"/>
      <c r="WCH185" s="152"/>
      <c r="WCI185" s="152"/>
      <c r="WCJ185" s="152"/>
      <c r="WCK185" s="650"/>
      <c r="WCL185" s="651"/>
      <c r="WCM185" s="326"/>
      <c r="WCN185" s="152"/>
      <c r="WCO185" s="152"/>
      <c r="WCP185" s="152"/>
      <c r="WCQ185" s="152"/>
      <c r="WCR185" s="650"/>
      <c r="WCS185" s="651"/>
      <c r="WCT185" s="326"/>
      <c r="WCU185" s="152"/>
      <c r="WCV185" s="152"/>
      <c r="WCW185" s="152"/>
      <c r="WCX185" s="152"/>
      <c r="WCY185" s="650"/>
      <c r="WCZ185" s="651"/>
      <c r="WDA185" s="326"/>
      <c r="WDB185" s="152"/>
      <c r="WDC185" s="152"/>
      <c r="WDD185" s="152"/>
      <c r="WDE185" s="152"/>
      <c r="WDF185" s="650"/>
      <c r="WDG185" s="651"/>
      <c r="WDH185" s="326"/>
      <c r="WDI185" s="152"/>
      <c r="WDJ185" s="152"/>
      <c r="WDK185" s="152"/>
      <c r="WDL185" s="152"/>
      <c r="WDM185" s="650"/>
      <c r="WDN185" s="651"/>
      <c r="WDO185" s="326"/>
      <c r="WDP185" s="152"/>
      <c r="WDQ185" s="152"/>
      <c r="WDR185" s="152"/>
      <c r="WDS185" s="152"/>
      <c r="WDT185" s="650"/>
      <c r="WDU185" s="651"/>
      <c r="WDV185" s="326"/>
      <c r="WDW185" s="152"/>
      <c r="WDX185" s="152"/>
      <c r="WDY185" s="152"/>
      <c r="WDZ185" s="152"/>
      <c r="WEA185" s="650"/>
      <c r="WEB185" s="651"/>
      <c r="WEC185" s="326"/>
      <c r="WED185" s="152"/>
      <c r="WEE185" s="152"/>
      <c r="WEF185" s="152"/>
      <c r="WEG185" s="152"/>
      <c r="WEH185" s="650"/>
      <c r="WEI185" s="651"/>
      <c r="WEJ185" s="326"/>
      <c r="WEK185" s="152"/>
      <c r="WEL185" s="152"/>
      <c r="WEM185" s="152"/>
      <c r="WEN185" s="152"/>
      <c r="WEO185" s="650"/>
      <c r="WEP185" s="651"/>
      <c r="WEQ185" s="326"/>
      <c r="WER185" s="152"/>
      <c r="WES185" s="152"/>
      <c r="WET185" s="152"/>
      <c r="WEU185" s="152"/>
      <c r="WEV185" s="650"/>
      <c r="WEW185" s="651"/>
      <c r="WEX185" s="326"/>
      <c r="WEY185" s="152"/>
      <c r="WEZ185" s="152"/>
      <c r="WFA185" s="152"/>
      <c r="WFB185" s="152"/>
      <c r="WFC185" s="650"/>
      <c r="WFD185" s="651"/>
      <c r="WFE185" s="326"/>
      <c r="WFF185" s="152"/>
      <c r="WFG185" s="152"/>
      <c r="WFH185" s="152"/>
      <c r="WFI185" s="152"/>
      <c r="WFJ185" s="650"/>
      <c r="WFK185" s="651"/>
      <c r="WFL185" s="326"/>
      <c r="WFM185" s="152"/>
      <c r="WFN185" s="152"/>
      <c r="WFO185" s="152"/>
      <c r="WFP185" s="152"/>
      <c r="WFQ185" s="650"/>
      <c r="WFR185" s="651"/>
      <c r="WFS185" s="326"/>
      <c r="WFT185" s="152"/>
      <c r="WFU185" s="152"/>
      <c r="WFV185" s="152"/>
      <c r="WFW185" s="152"/>
      <c r="WFX185" s="650"/>
      <c r="WFY185" s="651"/>
      <c r="WFZ185" s="326"/>
      <c r="WGA185" s="152"/>
      <c r="WGB185" s="152"/>
      <c r="WGC185" s="152"/>
      <c r="WGD185" s="152"/>
      <c r="WGE185" s="650"/>
      <c r="WGF185" s="651"/>
      <c r="WGG185" s="326"/>
      <c r="WGH185" s="152"/>
      <c r="WGI185" s="152"/>
      <c r="WGJ185" s="152"/>
      <c r="WGK185" s="152"/>
      <c r="WGL185" s="650"/>
      <c r="WGM185" s="651"/>
      <c r="WGN185" s="326"/>
      <c r="WGO185" s="152"/>
      <c r="WGP185" s="152"/>
      <c r="WGQ185" s="152"/>
      <c r="WGR185" s="152"/>
      <c r="WGS185" s="650"/>
      <c r="WGT185" s="651"/>
      <c r="WGU185" s="326"/>
      <c r="WGV185" s="152"/>
      <c r="WGW185" s="152"/>
      <c r="WGX185" s="152"/>
      <c r="WGY185" s="152"/>
      <c r="WGZ185" s="650"/>
      <c r="WHA185" s="651"/>
      <c r="WHB185" s="326"/>
      <c r="WHC185" s="152"/>
      <c r="WHD185" s="152"/>
      <c r="WHE185" s="152"/>
      <c r="WHF185" s="152"/>
      <c r="WHG185" s="650"/>
      <c r="WHH185" s="651"/>
      <c r="WHI185" s="326"/>
      <c r="WHJ185" s="152"/>
      <c r="WHK185" s="152"/>
      <c r="WHL185" s="152"/>
      <c r="WHM185" s="152"/>
      <c r="WHN185" s="650"/>
      <c r="WHO185" s="651"/>
      <c r="WHP185" s="326"/>
      <c r="WHQ185" s="152"/>
      <c r="WHR185" s="152"/>
      <c r="WHS185" s="152"/>
      <c r="WHT185" s="152"/>
      <c r="WHU185" s="650"/>
      <c r="WHV185" s="651"/>
      <c r="WHW185" s="326"/>
      <c r="WHX185" s="152"/>
      <c r="WHY185" s="152"/>
      <c r="WHZ185" s="152"/>
      <c r="WIA185" s="152"/>
      <c r="WIB185" s="650"/>
      <c r="WIC185" s="651"/>
      <c r="WID185" s="326"/>
      <c r="WIE185" s="152"/>
      <c r="WIF185" s="152"/>
      <c r="WIG185" s="152"/>
      <c r="WIH185" s="152"/>
      <c r="WII185" s="650"/>
      <c r="WIJ185" s="651"/>
      <c r="WIK185" s="326"/>
      <c r="WIL185" s="152"/>
      <c r="WIM185" s="152"/>
      <c r="WIN185" s="152"/>
      <c r="WIO185" s="152"/>
      <c r="WIP185" s="650"/>
      <c r="WIQ185" s="651"/>
      <c r="WIR185" s="326"/>
      <c r="WIS185" s="152"/>
      <c r="WIT185" s="152"/>
      <c r="WIU185" s="152"/>
      <c r="WIV185" s="152"/>
      <c r="WIW185" s="650"/>
      <c r="WIX185" s="651"/>
      <c r="WIY185" s="326"/>
      <c r="WIZ185" s="152"/>
      <c r="WJA185" s="152"/>
      <c r="WJB185" s="152"/>
      <c r="WJC185" s="152"/>
      <c r="WJD185" s="650"/>
      <c r="WJE185" s="651"/>
      <c r="WJF185" s="326"/>
      <c r="WJG185" s="152"/>
      <c r="WJH185" s="152"/>
      <c r="WJI185" s="152"/>
      <c r="WJJ185" s="152"/>
      <c r="WJK185" s="650"/>
      <c r="WJL185" s="651"/>
      <c r="WJM185" s="326"/>
      <c r="WJN185" s="152"/>
      <c r="WJO185" s="152"/>
      <c r="WJP185" s="152"/>
      <c r="WJQ185" s="152"/>
      <c r="WJR185" s="650"/>
      <c r="WJS185" s="651"/>
      <c r="WJT185" s="326"/>
      <c r="WJU185" s="152"/>
      <c r="WJV185" s="152"/>
      <c r="WJW185" s="152"/>
      <c r="WJX185" s="152"/>
      <c r="WJY185" s="650"/>
      <c r="WJZ185" s="651"/>
      <c r="WKA185" s="326"/>
      <c r="WKB185" s="152"/>
      <c r="WKC185" s="152"/>
      <c r="WKD185" s="152"/>
      <c r="WKE185" s="152"/>
      <c r="WKF185" s="650"/>
      <c r="WKG185" s="651"/>
      <c r="WKH185" s="326"/>
      <c r="WKI185" s="152"/>
      <c r="WKJ185" s="152"/>
      <c r="WKK185" s="152"/>
      <c r="WKL185" s="152"/>
      <c r="WKM185" s="650"/>
      <c r="WKN185" s="651"/>
      <c r="WKO185" s="326"/>
      <c r="WKP185" s="152"/>
      <c r="WKQ185" s="152"/>
      <c r="WKR185" s="152"/>
      <c r="WKS185" s="152"/>
      <c r="WKT185" s="650"/>
      <c r="WKU185" s="651"/>
      <c r="WKV185" s="326"/>
      <c r="WKW185" s="152"/>
      <c r="WKX185" s="152"/>
      <c r="WKY185" s="152"/>
      <c r="WKZ185" s="152"/>
      <c r="WLA185" s="650"/>
      <c r="WLB185" s="651"/>
      <c r="WLC185" s="326"/>
      <c r="WLD185" s="152"/>
      <c r="WLE185" s="152"/>
      <c r="WLF185" s="152"/>
      <c r="WLG185" s="152"/>
      <c r="WLH185" s="650"/>
      <c r="WLI185" s="651"/>
      <c r="WLJ185" s="326"/>
      <c r="WLK185" s="152"/>
      <c r="WLL185" s="152"/>
      <c r="WLM185" s="152"/>
      <c r="WLN185" s="152"/>
      <c r="WLO185" s="650"/>
      <c r="WLP185" s="651"/>
      <c r="WLQ185" s="326"/>
      <c r="WLR185" s="152"/>
      <c r="WLS185" s="152"/>
      <c r="WLT185" s="152"/>
      <c r="WLU185" s="152"/>
      <c r="WLV185" s="650"/>
      <c r="WLW185" s="651"/>
      <c r="WLX185" s="326"/>
      <c r="WLY185" s="152"/>
      <c r="WLZ185" s="152"/>
      <c r="WMA185" s="152"/>
      <c r="WMB185" s="152"/>
      <c r="WMC185" s="650"/>
      <c r="WMD185" s="651"/>
      <c r="WME185" s="326"/>
      <c r="WMF185" s="152"/>
      <c r="WMG185" s="152"/>
      <c r="WMH185" s="152"/>
      <c r="WMI185" s="152"/>
      <c r="WMJ185" s="650"/>
      <c r="WMK185" s="651"/>
      <c r="WML185" s="326"/>
      <c r="WMM185" s="152"/>
      <c r="WMN185" s="152"/>
      <c r="WMO185" s="152"/>
      <c r="WMP185" s="152"/>
      <c r="WMQ185" s="650"/>
      <c r="WMR185" s="651"/>
      <c r="WMS185" s="326"/>
      <c r="WMT185" s="152"/>
      <c r="WMU185" s="152"/>
      <c r="WMV185" s="152"/>
      <c r="WMW185" s="152"/>
      <c r="WMX185" s="650"/>
      <c r="WMY185" s="651"/>
      <c r="WMZ185" s="326"/>
      <c r="WNA185" s="152"/>
      <c r="WNB185" s="152"/>
      <c r="WNC185" s="152"/>
      <c r="WND185" s="152"/>
      <c r="WNE185" s="650"/>
      <c r="WNF185" s="651"/>
      <c r="WNG185" s="326"/>
      <c r="WNH185" s="152"/>
      <c r="WNI185" s="152"/>
      <c r="WNJ185" s="152"/>
      <c r="WNK185" s="152"/>
      <c r="WNL185" s="650"/>
      <c r="WNM185" s="651"/>
      <c r="WNN185" s="326"/>
      <c r="WNO185" s="152"/>
      <c r="WNP185" s="152"/>
      <c r="WNQ185" s="152"/>
      <c r="WNR185" s="152"/>
      <c r="WNS185" s="650"/>
      <c r="WNT185" s="651"/>
      <c r="WNU185" s="326"/>
      <c r="WNV185" s="152"/>
      <c r="WNW185" s="152"/>
      <c r="WNX185" s="152"/>
      <c r="WNY185" s="152"/>
      <c r="WNZ185" s="650"/>
      <c r="WOA185" s="651"/>
      <c r="WOB185" s="326"/>
      <c r="WOC185" s="152"/>
      <c r="WOD185" s="152"/>
      <c r="WOE185" s="152"/>
      <c r="WOF185" s="152"/>
      <c r="WOG185" s="650"/>
      <c r="WOH185" s="651"/>
      <c r="WOI185" s="326"/>
      <c r="WOJ185" s="152"/>
      <c r="WOK185" s="152"/>
      <c r="WOL185" s="152"/>
      <c r="WOM185" s="152"/>
      <c r="WON185" s="650"/>
      <c r="WOO185" s="651"/>
      <c r="WOP185" s="326"/>
      <c r="WOQ185" s="152"/>
      <c r="WOR185" s="152"/>
      <c r="WOS185" s="152"/>
      <c r="WOT185" s="152"/>
      <c r="WOU185" s="650"/>
      <c r="WOV185" s="651"/>
      <c r="WOW185" s="326"/>
      <c r="WOX185" s="152"/>
      <c r="WOY185" s="152"/>
      <c r="WOZ185" s="152"/>
      <c r="WPA185" s="152"/>
      <c r="WPB185" s="650"/>
      <c r="WPC185" s="651"/>
      <c r="WPD185" s="326"/>
      <c r="WPE185" s="152"/>
      <c r="WPF185" s="152"/>
      <c r="WPG185" s="152"/>
      <c r="WPH185" s="152"/>
      <c r="WPI185" s="650"/>
      <c r="WPJ185" s="651"/>
      <c r="WPK185" s="326"/>
      <c r="WPL185" s="152"/>
      <c r="WPM185" s="152"/>
      <c r="WPN185" s="152"/>
      <c r="WPO185" s="152"/>
      <c r="WPP185" s="650"/>
      <c r="WPQ185" s="651"/>
      <c r="WPR185" s="326"/>
      <c r="WPS185" s="152"/>
      <c r="WPT185" s="152"/>
      <c r="WPU185" s="152"/>
      <c r="WPV185" s="152"/>
      <c r="WPW185" s="650"/>
      <c r="WPX185" s="651"/>
      <c r="WPY185" s="326"/>
      <c r="WPZ185" s="152"/>
      <c r="WQA185" s="152"/>
      <c r="WQB185" s="152"/>
      <c r="WQC185" s="152"/>
      <c r="WQD185" s="650"/>
      <c r="WQE185" s="651"/>
      <c r="WQF185" s="326"/>
      <c r="WQG185" s="152"/>
      <c r="WQH185" s="152"/>
      <c r="WQI185" s="152"/>
      <c r="WQJ185" s="152"/>
      <c r="WQK185" s="650"/>
      <c r="WQL185" s="651"/>
      <c r="WQM185" s="326"/>
      <c r="WQN185" s="152"/>
      <c r="WQO185" s="152"/>
      <c r="WQP185" s="152"/>
      <c r="WQQ185" s="152"/>
      <c r="WQR185" s="650"/>
      <c r="WQS185" s="651"/>
      <c r="WQT185" s="326"/>
      <c r="WQU185" s="152"/>
      <c r="WQV185" s="152"/>
      <c r="WQW185" s="152"/>
      <c r="WQX185" s="152"/>
      <c r="WQY185" s="650"/>
      <c r="WQZ185" s="651"/>
      <c r="WRA185" s="326"/>
      <c r="WRB185" s="152"/>
      <c r="WRC185" s="152"/>
      <c r="WRD185" s="152"/>
      <c r="WRE185" s="152"/>
      <c r="WRF185" s="650"/>
      <c r="WRG185" s="651"/>
      <c r="WRH185" s="326"/>
      <c r="WRI185" s="152"/>
      <c r="WRJ185" s="152"/>
      <c r="WRK185" s="152"/>
      <c r="WRL185" s="152"/>
      <c r="WRM185" s="650"/>
      <c r="WRN185" s="651"/>
      <c r="WRO185" s="326"/>
      <c r="WRP185" s="152"/>
      <c r="WRQ185" s="152"/>
      <c r="WRR185" s="152"/>
      <c r="WRS185" s="152"/>
      <c r="WRT185" s="650"/>
      <c r="WRU185" s="651"/>
      <c r="WRV185" s="326"/>
      <c r="WRW185" s="152"/>
      <c r="WRX185" s="152"/>
      <c r="WRY185" s="152"/>
      <c r="WRZ185" s="152"/>
      <c r="WSA185" s="650"/>
      <c r="WSB185" s="651"/>
      <c r="WSC185" s="326"/>
      <c r="WSD185" s="152"/>
      <c r="WSE185" s="152"/>
      <c r="WSF185" s="152"/>
      <c r="WSG185" s="152"/>
      <c r="WSH185" s="650"/>
      <c r="WSI185" s="651"/>
      <c r="WSJ185" s="326"/>
      <c r="WSK185" s="152"/>
      <c r="WSL185" s="152"/>
      <c r="WSM185" s="152"/>
      <c r="WSN185" s="152"/>
      <c r="WSO185" s="650"/>
      <c r="WSP185" s="651"/>
      <c r="WSQ185" s="326"/>
      <c r="WSR185" s="152"/>
      <c r="WSS185" s="152"/>
      <c r="WST185" s="152"/>
      <c r="WSU185" s="152"/>
      <c r="WSV185" s="650"/>
      <c r="WSW185" s="651"/>
      <c r="WSX185" s="326"/>
      <c r="WSY185" s="152"/>
      <c r="WSZ185" s="152"/>
      <c r="WTA185" s="152"/>
      <c r="WTB185" s="152"/>
      <c r="WTC185" s="650"/>
      <c r="WTD185" s="651"/>
      <c r="WTE185" s="326"/>
      <c r="WTF185" s="152"/>
      <c r="WTG185" s="152"/>
      <c r="WTH185" s="152"/>
      <c r="WTI185" s="152"/>
      <c r="WTJ185" s="650"/>
      <c r="WTK185" s="651"/>
      <c r="WTL185" s="326"/>
      <c r="WTM185" s="152"/>
      <c r="WTN185" s="152"/>
      <c r="WTO185" s="152"/>
      <c r="WTP185" s="152"/>
      <c r="WTQ185" s="650"/>
      <c r="WTR185" s="651"/>
      <c r="WTS185" s="326"/>
      <c r="WTT185" s="152"/>
      <c r="WTU185" s="152"/>
      <c r="WTV185" s="152"/>
      <c r="WTW185" s="152"/>
      <c r="WTX185" s="650"/>
      <c r="WTY185" s="651"/>
      <c r="WTZ185" s="326"/>
      <c r="WUA185" s="152"/>
      <c r="WUB185" s="152"/>
      <c r="WUC185" s="152"/>
      <c r="WUD185" s="152"/>
      <c r="WUE185" s="650"/>
      <c r="WUF185" s="651"/>
      <c r="WUG185" s="326"/>
      <c r="WUH185" s="152"/>
      <c r="WUI185" s="152"/>
      <c r="WUJ185" s="152"/>
      <c r="WUK185" s="152"/>
      <c r="WUL185" s="650"/>
      <c r="WUM185" s="651"/>
      <c r="WUN185" s="326"/>
      <c r="WUO185" s="152"/>
      <c r="WUP185" s="152"/>
      <c r="WUQ185" s="152"/>
      <c r="WUR185" s="152"/>
      <c r="WUS185" s="650"/>
      <c r="WUT185" s="651"/>
      <c r="WUU185" s="326"/>
      <c r="WUV185" s="152"/>
      <c r="WUW185" s="152"/>
      <c r="WUX185" s="152"/>
      <c r="WUY185" s="152"/>
      <c r="WUZ185" s="650"/>
      <c r="WVA185" s="651"/>
      <c r="WVB185" s="326"/>
      <c r="WVC185" s="152"/>
      <c r="WVD185" s="152"/>
      <c r="WVE185" s="152"/>
      <c r="WVF185" s="152"/>
      <c r="WVG185" s="650"/>
      <c r="WVH185" s="651"/>
      <c r="WVI185" s="326"/>
      <c r="WVJ185" s="152"/>
      <c r="WVK185" s="152"/>
      <c r="WVL185" s="152"/>
      <c r="WVM185" s="152"/>
      <c r="WVN185" s="650"/>
      <c r="WVO185" s="651"/>
      <c r="WVP185" s="326"/>
      <c r="WVQ185" s="152"/>
      <c r="WVR185" s="152"/>
      <c r="WVS185" s="152"/>
      <c r="WVT185" s="152"/>
      <c r="WVU185" s="650"/>
      <c r="WVV185" s="651"/>
      <c r="WVW185" s="326"/>
      <c r="WVX185" s="152"/>
      <c r="WVY185" s="152"/>
      <c r="WVZ185" s="152"/>
      <c r="WWA185" s="152"/>
      <c r="WWB185" s="650"/>
      <c r="WWC185" s="651"/>
      <c r="WWD185" s="326"/>
      <c r="WWE185" s="152"/>
      <c r="WWF185" s="152"/>
      <c r="WWG185" s="152"/>
      <c r="WWH185" s="152"/>
      <c r="WWI185" s="650"/>
      <c r="WWJ185" s="651"/>
      <c r="WWK185" s="326"/>
      <c r="WWL185" s="152"/>
      <c r="WWM185" s="152"/>
      <c r="WWN185" s="152"/>
      <c r="WWO185" s="152"/>
      <c r="WWP185" s="650"/>
      <c r="WWQ185" s="651"/>
      <c r="WWR185" s="326"/>
      <c r="WWS185" s="152"/>
      <c r="WWT185" s="152"/>
      <c r="WWU185" s="152"/>
      <c r="WWV185" s="152"/>
      <c r="WWW185" s="650"/>
      <c r="WWX185" s="651"/>
      <c r="WWY185" s="326"/>
      <c r="WWZ185" s="152"/>
      <c r="WXA185" s="152"/>
      <c r="WXB185" s="152"/>
      <c r="WXC185" s="152"/>
      <c r="WXD185" s="650"/>
      <c r="WXE185" s="651"/>
      <c r="WXF185" s="326"/>
      <c r="WXG185" s="152"/>
      <c r="WXH185" s="152"/>
      <c r="WXI185" s="152"/>
      <c r="WXJ185" s="152"/>
      <c r="WXK185" s="650"/>
      <c r="WXL185" s="651"/>
      <c r="WXM185" s="326"/>
      <c r="WXN185" s="152"/>
      <c r="WXO185" s="152"/>
      <c r="WXP185" s="152"/>
      <c r="WXQ185" s="152"/>
      <c r="WXR185" s="650"/>
      <c r="WXS185" s="651"/>
      <c r="WXT185" s="326"/>
      <c r="WXU185" s="152"/>
      <c r="WXV185" s="152"/>
      <c r="WXW185" s="152"/>
      <c r="WXX185" s="152"/>
      <c r="WXY185" s="650"/>
      <c r="WXZ185" s="651"/>
      <c r="WYA185" s="326"/>
      <c r="WYB185" s="152"/>
      <c r="WYC185" s="152"/>
      <c r="WYD185" s="152"/>
      <c r="WYE185" s="152"/>
      <c r="WYF185" s="650"/>
      <c r="WYG185" s="651"/>
      <c r="WYH185" s="326"/>
      <c r="WYI185" s="152"/>
      <c r="WYJ185" s="152"/>
      <c r="WYK185" s="152"/>
      <c r="WYL185" s="152"/>
      <c r="WYM185" s="650"/>
      <c r="WYN185" s="651"/>
      <c r="WYO185" s="326"/>
      <c r="WYP185" s="152"/>
      <c r="WYQ185" s="152"/>
      <c r="WYR185" s="152"/>
      <c r="WYS185" s="152"/>
      <c r="WYT185" s="650"/>
      <c r="WYU185" s="651"/>
      <c r="WYV185" s="326"/>
      <c r="WYW185" s="152"/>
      <c r="WYX185" s="152"/>
      <c r="WYY185" s="152"/>
      <c r="WYZ185" s="152"/>
      <c r="WZA185" s="650"/>
      <c r="WZB185" s="651"/>
      <c r="WZC185" s="326"/>
      <c r="WZD185" s="152"/>
      <c r="WZE185" s="152"/>
      <c r="WZF185" s="152"/>
      <c r="WZG185" s="152"/>
      <c r="WZH185" s="650"/>
      <c r="WZI185" s="651"/>
      <c r="WZJ185" s="326"/>
      <c r="WZK185" s="152"/>
      <c r="WZL185" s="152"/>
      <c r="WZM185" s="152"/>
      <c r="WZN185" s="152"/>
      <c r="WZO185" s="650"/>
      <c r="WZP185" s="651"/>
      <c r="WZQ185" s="326"/>
      <c r="WZR185" s="152"/>
      <c r="WZS185" s="152"/>
      <c r="WZT185" s="152"/>
      <c r="WZU185" s="152"/>
      <c r="WZV185" s="650"/>
      <c r="WZW185" s="651"/>
      <c r="WZX185" s="326"/>
      <c r="WZY185" s="152"/>
      <c r="WZZ185" s="152"/>
      <c r="XAA185" s="152"/>
      <c r="XAB185" s="152"/>
      <c r="XAC185" s="650"/>
      <c r="XAD185" s="651"/>
      <c r="XAE185" s="326"/>
      <c r="XAF185" s="152"/>
      <c r="XAG185" s="152"/>
      <c r="XAH185" s="152"/>
      <c r="XAI185" s="152"/>
      <c r="XAJ185" s="650"/>
      <c r="XAK185" s="651"/>
      <c r="XAL185" s="326"/>
      <c r="XAM185" s="152"/>
      <c r="XAN185" s="152"/>
      <c r="XAO185" s="152"/>
      <c r="XAP185" s="152"/>
      <c r="XAQ185" s="650"/>
      <c r="XAR185" s="651"/>
      <c r="XAS185" s="326"/>
      <c r="XAT185" s="152"/>
      <c r="XAU185" s="152"/>
      <c r="XAV185" s="152"/>
      <c r="XAW185" s="152"/>
      <c r="XAX185" s="650"/>
      <c r="XAY185" s="651"/>
      <c r="XAZ185" s="326"/>
      <c r="XBA185" s="152"/>
      <c r="XBB185" s="152"/>
      <c r="XBC185" s="152"/>
      <c r="XBD185" s="152"/>
      <c r="XBE185" s="650"/>
      <c r="XBF185" s="651"/>
      <c r="XBG185" s="326"/>
      <c r="XBH185" s="152"/>
      <c r="XBI185" s="152"/>
      <c r="XBJ185" s="152"/>
      <c r="XBK185" s="152"/>
      <c r="XBL185" s="650"/>
      <c r="XBM185" s="651"/>
      <c r="XBN185" s="326"/>
      <c r="XBO185" s="152"/>
      <c r="XBP185" s="152"/>
      <c r="XBQ185" s="152"/>
      <c r="XBR185" s="152"/>
      <c r="XBS185" s="650"/>
      <c r="XBT185" s="651"/>
      <c r="XBU185" s="326"/>
      <c r="XBV185" s="152"/>
      <c r="XBW185" s="152"/>
      <c r="XBX185" s="152"/>
      <c r="XBY185" s="152"/>
      <c r="XBZ185" s="650"/>
      <c r="XCA185" s="651"/>
      <c r="XCB185" s="326"/>
      <c r="XCC185" s="152"/>
      <c r="XCD185" s="152"/>
      <c r="XCE185" s="152"/>
      <c r="XCF185" s="152"/>
      <c r="XCG185" s="650"/>
      <c r="XCH185" s="651"/>
      <c r="XCI185" s="326"/>
      <c r="XCJ185" s="152"/>
      <c r="XCK185" s="152"/>
      <c r="XCL185" s="152"/>
      <c r="XCM185" s="152"/>
      <c r="XCN185" s="650"/>
      <c r="XCO185" s="651"/>
      <c r="XCP185" s="326"/>
      <c r="XCQ185" s="152"/>
      <c r="XCR185" s="152"/>
      <c r="XCS185" s="152"/>
      <c r="XCT185" s="152"/>
      <c r="XCU185" s="650"/>
      <c r="XCV185" s="651"/>
      <c r="XCW185" s="326"/>
      <c r="XCX185" s="152"/>
      <c r="XCY185" s="152"/>
      <c r="XCZ185" s="152"/>
      <c r="XDA185" s="152"/>
      <c r="XDB185" s="650"/>
      <c r="XDC185" s="651"/>
      <c r="XDD185" s="326"/>
      <c r="XDE185" s="152"/>
      <c r="XDF185" s="152"/>
      <c r="XDG185" s="152"/>
      <c r="XDH185" s="152"/>
      <c r="XDI185" s="650"/>
      <c r="XDJ185" s="651"/>
      <c r="XDK185" s="326"/>
      <c r="XDL185" s="152"/>
      <c r="XDM185" s="152"/>
      <c r="XDN185" s="152"/>
      <c r="XDO185" s="152"/>
      <c r="XDP185" s="650"/>
      <c r="XDQ185" s="651"/>
      <c r="XDR185" s="326"/>
      <c r="XDS185" s="152"/>
      <c r="XDT185" s="152"/>
      <c r="XDU185" s="152"/>
      <c r="XDV185" s="152"/>
      <c r="XDW185" s="650"/>
      <c r="XDX185" s="651"/>
      <c r="XDY185" s="326"/>
      <c r="XDZ185" s="152"/>
      <c r="XEA185" s="152"/>
      <c r="XEB185" s="152"/>
      <c r="XEC185" s="152"/>
      <c r="XED185" s="650"/>
      <c r="XEE185" s="651"/>
      <c r="XEF185" s="326"/>
      <c r="XEG185" s="152"/>
      <c r="XEH185" s="152"/>
      <c r="XEI185" s="152"/>
      <c r="XEJ185" s="152"/>
      <c r="XEK185" s="650"/>
      <c r="XEL185" s="651"/>
      <c r="XEM185" s="326"/>
      <c r="XEN185" s="152"/>
      <c r="XEO185" s="152"/>
      <c r="XEP185" s="152"/>
      <c r="XEQ185" s="152"/>
      <c r="XER185" s="650"/>
      <c r="XES185" s="651"/>
      <c r="XET185" s="326"/>
      <c r="XEU185" s="152"/>
      <c r="XEV185" s="152"/>
      <c r="XEW185" s="152"/>
      <c r="XEX185" s="152"/>
      <c r="XEY185" s="650"/>
      <c r="XEZ185" s="651"/>
      <c r="XFA185" s="326"/>
      <c r="XFB185" s="152"/>
      <c r="XFC185" s="152"/>
      <c r="XFD185" s="152"/>
    </row>
    <row r="186" spans="1:16384" s="164" customFormat="1" ht="15.75" x14ac:dyDescent="0.25">
      <c r="A186" s="674" t="s">
        <v>406</v>
      </c>
      <c r="B186" s="674"/>
      <c r="C186" s="674"/>
      <c r="D186" s="674"/>
      <c r="E186" s="674"/>
      <c r="F186" s="674"/>
      <c r="G186" s="674"/>
      <c r="H186" s="384"/>
      <c r="I186" s="385"/>
      <c r="J186" s="152"/>
      <c r="K186" s="152"/>
      <c r="L186" s="152"/>
      <c r="M186" s="350"/>
      <c r="N186" s="321"/>
      <c r="O186" s="326"/>
      <c r="P186" s="152"/>
      <c r="Q186" s="152"/>
      <c r="R186" s="152"/>
      <c r="S186" s="152"/>
      <c r="T186" s="350"/>
      <c r="U186" s="321"/>
      <c r="V186" s="326"/>
      <c r="W186" s="152"/>
      <c r="X186" s="152"/>
      <c r="Y186" s="152"/>
      <c r="Z186" s="152"/>
      <c r="AA186" s="350"/>
      <c r="AB186" s="321"/>
      <c r="AC186" s="326"/>
      <c r="AD186" s="152"/>
      <c r="AE186" s="152"/>
      <c r="AF186" s="152"/>
      <c r="AG186" s="152"/>
      <c r="AH186" s="350"/>
      <c r="AI186" s="321"/>
      <c r="AJ186" s="326"/>
      <c r="AK186" s="152"/>
      <c r="AL186" s="152"/>
      <c r="AM186" s="152"/>
      <c r="AN186" s="152"/>
      <c r="AO186" s="350"/>
      <c r="AP186" s="321"/>
      <c r="AQ186" s="326"/>
      <c r="AR186" s="152"/>
      <c r="AS186" s="152"/>
      <c r="AT186" s="152"/>
      <c r="AU186" s="152"/>
      <c r="AV186" s="350"/>
      <c r="AW186" s="321"/>
      <c r="AX186" s="326"/>
      <c r="AY186" s="152"/>
      <c r="AZ186" s="152"/>
      <c r="BA186" s="152"/>
      <c r="BB186" s="152"/>
      <c r="BC186" s="350"/>
      <c r="BD186" s="321"/>
      <c r="BE186" s="326"/>
      <c r="BF186" s="152"/>
      <c r="BG186" s="152"/>
      <c r="BH186" s="152"/>
      <c r="BI186" s="152"/>
      <c r="BJ186" s="350"/>
      <c r="BK186" s="321"/>
      <c r="BL186" s="326"/>
      <c r="BM186" s="152"/>
      <c r="BN186" s="152"/>
      <c r="BO186" s="152"/>
      <c r="BP186" s="152"/>
      <c r="BQ186" s="350"/>
      <c r="BR186" s="321"/>
      <c r="BS186" s="326"/>
      <c r="BT186" s="152"/>
      <c r="BU186" s="152"/>
      <c r="BV186" s="152"/>
      <c r="BW186" s="152"/>
      <c r="BX186" s="350"/>
      <c r="BY186" s="321"/>
      <c r="BZ186" s="326"/>
      <c r="CA186" s="152"/>
      <c r="CB186" s="152"/>
      <c r="CC186" s="152"/>
      <c r="CD186" s="152"/>
      <c r="CE186" s="350"/>
      <c r="CF186" s="321"/>
      <c r="CG186" s="326"/>
      <c r="CH186" s="152"/>
      <c r="CI186" s="152"/>
      <c r="CJ186" s="152"/>
      <c r="CK186" s="152"/>
      <c r="CL186" s="350"/>
      <c r="CM186" s="321"/>
      <c r="CN186" s="326"/>
      <c r="CO186" s="152"/>
      <c r="CP186" s="152"/>
      <c r="CQ186" s="152"/>
      <c r="CR186" s="152"/>
      <c r="CS186" s="350"/>
      <c r="CT186" s="321"/>
      <c r="CU186" s="326"/>
      <c r="CV186" s="152"/>
      <c r="CW186" s="152"/>
      <c r="CX186" s="152"/>
      <c r="CY186" s="152"/>
      <c r="CZ186" s="350"/>
      <c r="DA186" s="321"/>
      <c r="DB186" s="326"/>
      <c r="DC186" s="152"/>
      <c r="DD186" s="152"/>
      <c r="DE186" s="152"/>
      <c r="DF186" s="152"/>
      <c r="DG186" s="350"/>
      <c r="DH186" s="321"/>
      <c r="DI186" s="326"/>
      <c r="DJ186" s="152"/>
      <c r="DK186" s="152"/>
      <c r="DL186" s="152"/>
      <c r="DM186" s="152"/>
      <c r="DN186" s="350"/>
      <c r="DO186" s="321"/>
      <c r="DP186" s="326"/>
      <c r="DQ186" s="152"/>
      <c r="DR186" s="152"/>
      <c r="DS186" s="152"/>
      <c r="DT186" s="152"/>
      <c r="DU186" s="350"/>
      <c r="DV186" s="321"/>
      <c r="DW186" s="326"/>
      <c r="DX186" s="152"/>
      <c r="DY186" s="152"/>
      <c r="DZ186" s="152"/>
      <c r="EA186" s="152"/>
      <c r="EB186" s="350"/>
      <c r="EC186" s="321"/>
      <c r="ED186" s="326"/>
      <c r="EE186" s="152"/>
      <c r="EF186" s="152"/>
      <c r="EG186" s="152"/>
      <c r="EH186" s="152"/>
      <c r="EI186" s="350"/>
      <c r="EJ186" s="321"/>
      <c r="EK186" s="326"/>
      <c r="EL186" s="152"/>
      <c r="EM186" s="152"/>
      <c r="EN186" s="152"/>
      <c r="EO186" s="152"/>
      <c r="EP186" s="350"/>
      <c r="EQ186" s="321"/>
      <c r="ER186" s="326"/>
      <c r="ES186" s="152"/>
      <c r="ET186" s="152"/>
      <c r="EU186" s="152"/>
      <c r="EV186" s="152"/>
      <c r="EW186" s="350"/>
      <c r="EX186" s="321"/>
      <c r="EY186" s="326"/>
      <c r="EZ186" s="152"/>
      <c r="FA186" s="152"/>
      <c r="FB186" s="152"/>
      <c r="FC186" s="152"/>
      <c r="FD186" s="350"/>
      <c r="FE186" s="321"/>
      <c r="FF186" s="326"/>
      <c r="FG186" s="152"/>
      <c r="FH186" s="152"/>
      <c r="FI186" s="152"/>
      <c r="FJ186" s="152"/>
      <c r="FK186" s="350"/>
      <c r="FL186" s="321"/>
      <c r="FM186" s="326"/>
      <c r="FN186" s="152"/>
      <c r="FO186" s="152"/>
      <c r="FP186" s="152"/>
      <c r="FQ186" s="152"/>
      <c r="FR186" s="350"/>
      <c r="FS186" s="321"/>
      <c r="FT186" s="326"/>
      <c r="FU186" s="152"/>
      <c r="FV186" s="152"/>
      <c r="FW186" s="152"/>
      <c r="FX186" s="152"/>
      <c r="FY186" s="350"/>
      <c r="FZ186" s="321"/>
      <c r="GA186" s="326"/>
      <c r="GB186" s="152"/>
      <c r="GC186" s="152"/>
      <c r="GD186" s="152"/>
      <c r="GE186" s="152"/>
      <c r="GF186" s="350"/>
      <c r="GG186" s="321"/>
      <c r="GH186" s="326"/>
      <c r="GI186" s="152"/>
      <c r="GJ186" s="152"/>
      <c r="GK186" s="152"/>
      <c r="GL186" s="152"/>
      <c r="GM186" s="350"/>
      <c r="GN186" s="321"/>
      <c r="GO186" s="326"/>
      <c r="GP186" s="152"/>
      <c r="GQ186" s="152"/>
      <c r="GR186" s="152"/>
      <c r="GS186" s="152"/>
      <c r="GT186" s="350"/>
      <c r="GU186" s="321"/>
      <c r="GV186" s="326"/>
      <c r="GW186" s="152"/>
      <c r="GX186" s="152"/>
      <c r="GY186" s="152"/>
      <c r="GZ186" s="152"/>
      <c r="HA186" s="350"/>
      <c r="HB186" s="321"/>
      <c r="HC186" s="326"/>
      <c r="HD186" s="152"/>
      <c r="HE186" s="152"/>
      <c r="HF186" s="152"/>
      <c r="HG186" s="152"/>
      <c r="HH186" s="350"/>
      <c r="HI186" s="321"/>
      <c r="HJ186" s="326"/>
      <c r="HK186" s="152"/>
      <c r="HL186" s="152"/>
      <c r="HM186" s="152"/>
      <c r="HN186" s="152"/>
      <c r="HO186" s="350"/>
      <c r="HP186" s="321"/>
      <c r="HQ186" s="326"/>
      <c r="HR186" s="152"/>
      <c r="HS186" s="152"/>
      <c r="HT186" s="152"/>
      <c r="HU186" s="152"/>
      <c r="HV186" s="350"/>
      <c r="HW186" s="321"/>
      <c r="HX186" s="326"/>
      <c r="HY186" s="152"/>
      <c r="HZ186" s="152"/>
      <c r="IA186" s="152"/>
      <c r="IB186" s="152"/>
      <c r="IC186" s="350"/>
      <c r="ID186" s="321"/>
      <c r="IE186" s="326"/>
      <c r="IF186" s="152"/>
      <c r="IG186" s="152"/>
      <c r="IH186" s="152"/>
      <c r="II186" s="152"/>
      <c r="IJ186" s="350"/>
      <c r="IK186" s="321"/>
      <c r="IL186" s="326"/>
      <c r="IM186" s="152"/>
      <c r="IN186" s="152"/>
      <c r="IO186" s="152"/>
      <c r="IP186" s="152"/>
      <c r="IQ186" s="350"/>
      <c r="IR186" s="321"/>
      <c r="IS186" s="326"/>
      <c r="IT186" s="152"/>
      <c r="IU186" s="152"/>
      <c r="IV186" s="152"/>
      <c r="IW186" s="152"/>
      <c r="IX186" s="350"/>
      <c r="IY186" s="321"/>
      <c r="IZ186" s="326"/>
      <c r="JA186" s="152"/>
      <c r="JB186" s="152"/>
      <c r="JC186" s="152"/>
      <c r="JD186" s="152"/>
      <c r="JE186" s="350"/>
      <c r="JF186" s="321"/>
      <c r="JG186" s="326"/>
      <c r="JH186" s="152"/>
      <c r="JI186" s="152"/>
      <c r="JJ186" s="152"/>
      <c r="JK186" s="152"/>
      <c r="JL186" s="350"/>
      <c r="JM186" s="321"/>
      <c r="JN186" s="326"/>
      <c r="JO186" s="152"/>
      <c r="JP186" s="152"/>
      <c r="JQ186" s="152"/>
      <c r="JR186" s="152"/>
      <c r="JS186" s="350"/>
      <c r="JT186" s="321"/>
      <c r="JU186" s="326"/>
      <c r="JV186" s="152"/>
      <c r="JW186" s="152"/>
      <c r="JX186" s="152"/>
      <c r="JY186" s="152"/>
      <c r="JZ186" s="350"/>
      <c r="KA186" s="321"/>
      <c r="KB186" s="326"/>
      <c r="KC186" s="152"/>
      <c r="KD186" s="152"/>
      <c r="KE186" s="152"/>
      <c r="KF186" s="152"/>
      <c r="KG186" s="350"/>
      <c r="KH186" s="321"/>
      <c r="KI186" s="326"/>
      <c r="KJ186" s="152"/>
      <c r="KK186" s="152"/>
      <c r="KL186" s="152"/>
      <c r="KM186" s="152"/>
      <c r="KN186" s="350"/>
      <c r="KO186" s="321"/>
      <c r="KP186" s="326"/>
      <c r="KQ186" s="152"/>
      <c r="KR186" s="152"/>
      <c r="KS186" s="152"/>
      <c r="KT186" s="152"/>
      <c r="KU186" s="350"/>
      <c r="KV186" s="321"/>
      <c r="KW186" s="326"/>
      <c r="KX186" s="152"/>
      <c r="KY186" s="152"/>
      <c r="KZ186" s="152"/>
      <c r="LA186" s="152"/>
      <c r="LB186" s="350"/>
      <c r="LC186" s="321"/>
      <c r="LD186" s="326"/>
      <c r="LE186" s="152"/>
      <c r="LF186" s="152"/>
      <c r="LG186" s="152"/>
      <c r="LH186" s="152"/>
      <c r="LI186" s="350"/>
      <c r="LJ186" s="321"/>
      <c r="LK186" s="326"/>
      <c r="LL186" s="152"/>
      <c r="LM186" s="152"/>
      <c r="LN186" s="152"/>
      <c r="LO186" s="152"/>
      <c r="LP186" s="350"/>
      <c r="LQ186" s="321"/>
      <c r="LR186" s="326"/>
      <c r="LS186" s="152"/>
      <c r="LT186" s="152"/>
      <c r="LU186" s="152"/>
      <c r="LV186" s="152"/>
      <c r="LW186" s="350"/>
      <c r="LX186" s="321"/>
      <c r="LY186" s="326"/>
      <c r="LZ186" s="152"/>
      <c r="MA186" s="152"/>
      <c r="MB186" s="152"/>
      <c r="MC186" s="152"/>
      <c r="MD186" s="350"/>
      <c r="ME186" s="321"/>
      <c r="MF186" s="326"/>
      <c r="MG186" s="152"/>
      <c r="MH186" s="152"/>
      <c r="MI186" s="152"/>
      <c r="MJ186" s="152"/>
      <c r="MK186" s="350"/>
      <c r="ML186" s="321"/>
      <c r="MM186" s="326"/>
      <c r="MN186" s="152"/>
      <c r="MO186" s="152"/>
      <c r="MP186" s="152"/>
      <c r="MQ186" s="152"/>
      <c r="MR186" s="350"/>
      <c r="MS186" s="321"/>
      <c r="MT186" s="326"/>
      <c r="MU186" s="152"/>
      <c r="MV186" s="152"/>
      <c r="MW186" s="152"/>
      <c r="MX186" s="152"/>
      <c r="MY186" s="350"/>
      <c r="MZ186" s="321"/>
      <c r="NA186" s="326"/>
      <c r="NB186" s="152"/>
      <c r="NC186" s="152"/>
      <c r="ND186" s="152"/>
      <c r="NE186" s="152"/>
      <c r="NF186" s="350"/>
      <c r="NG186" s="321"/>
      <c r="NH186" s="326"/>
      <c r="NI186" s="152"/>
      <c r="NJ186" s="152"/>
      <c r="NK186" s="152"/>
      <c r="NL186" s="152"/>
      <c r="NM186" s="350"/>
      <c r="NN186" s="321"/>
      <c r="NO186" s="326"/>
      <c r="NP186" s="152"/>
      <c r="NQ186" s="152"/>
      <c r="NR186" s="152"/>
      <c r="NS186" s="152"/>
      <c r="NT186" s="350"/>
      <c r="NU186" s="321"/>
      <c r="NV186" s="326"/>
      <c r="NW186" s="152"/>
      <c r="NX186" s="152"/>
      <c r="NY186" s="152"/>
      <c r="NZ186" s="152"/>
      <c r="OA186" s="350"/>
      <c r="OB186" s="321"/>
      <c r="OC186" s="326"/>
      <c r="OD186" s="152"/>
      <c r="OE186" s="152"/>
      <c r="OF186" s="152"/>
      <c r="OG186" s="152"/>
      <c r="OH186" s="350"/>
      <c r="OI186" s="321"/>
      <c r="OJ186" s="326"/>
      <c r="OK186" s="152"/>
      <c r="OL186" s="152"/>
      <c r="OM186" s="152"/>
      <c r="ON186" s="152"/>
      <c r="OO186" s="350"/>
      <c r="OP186" s="321"/>
      <c r="OQ186" s="326"/>
      <c r="OR186" s="152"/>
      <c r="OS186" s="152"/>
      <c r="OT186" s="152"/>
      <c r="OU186" s="152"/>
      <c r="OV186" s="350"/>
      <c r="OW186" s="321"/>
      <c r="OX186" s="326"/>
      <c r="OY186" s="152"/>
      <c r="OZ186" s="152"/>
      <c r="PA186" s="152"/>
      <c r="PB186" s="152"/>
      <c r="PC186" s="350"/>
      <c r="PD186" s="321"/>
      <c r="PE186" s="326"/>
      <c r="PF186" s="152"/>
      <c r="PG186" s="152"/>
      <c r="PH186" s="152"/>
      <c r="PI186" s="152"/>
      <c r="PJ186" s="350"/>
      <c r="PK186" s="321"/>
      <c r="PL186" s="326"/>
      <c r="PM186" s="152"/>
      <c r="PN186" s="152"/>
      <c r="PO186" s="152"/>
      <c r="PP186" s="152"/>
      <c r="PQ186" s="350"/>
      <c r="PR186" s="321"/>
      <c r="PS186" s="326"/>
      <c r="PT186" s="152"/>
      <c r="PU186" s="152"/>
      <c r="PV186" s="152"/>
      <c r="PW186" s="152"/>
      <c r="PX186" s="350"/>
      <c r="PY186" s="321"/>
      <c r="PZ186" s="326"/>
      <c r="QA186" s="152"/>
      <c r="QB186" s="152"/>
      <c r="QC186" s="152"/>
      <c r="QD186" s="152"/>
      <c r="QE186" s="350"/>
      <c r="QF186" s="321"/>
      <c r="QG186" s="326"/>
      <c r="QH186" s="152"/>
      <c r="QI186" s="152"/>
      <c r="QJ186" s="152"/>
      <c r="QK186" s="152"/>
      <c r="QL186" s="350"/>
      <c r="QM186" s="321"/>
      <c r="QN186" s="326"/>
      <c r="QO186" s="152"/>
      <c r="QP186" s="152"/>
      <c r="QQ186" s="152"/>
      <c r="QR186" s="152"/>
      <c r="QS186" s="350"/>
      <c r="QT186" s="321"/>
      <c r="QU186" s="326"/>
      <c r="QV186" s="152"/>
      <c r="QW186" s="152"/>
      <c r="QX186" s="152"/>
      <c r="QY186" s="152"/>
      <c r="QZ186" s="350"/>
      <c r="RA186" s="321"/>
      <c r="RB186" s="326"/>
      <c r="RC186" s="152"/>
      <c r="RD186" s="152"/>
      <c r="RE186" s="152"/>
      <c r="RF186" s="152"/>
      <c r="RG186" s="350"/>
      <c r="RH186" s="321"/>
      <c r="RI186" s="326"/>
      <c r="RJ186" s="152"/>
      <c r="RK186" s="152"/>
      <c r="RL186" s="152"/>
      <c r="RM186" s="152"/>
      <c r="RN186" s="350"/>
      <c r="RO186" s="321"/>
      <c r="RP186" s="326"/>
      <c r="RQ186" s="152"/>
      <c r="RR186" s="152"/>
      <c r="RS186" s="152"/>
      <c r="RT186" s="152"/>
      <c r="RU186" s="350"/>
      <c r="RV186" s="321"/>
      <c r="RW186" s="326"/>
      <c r="RX186" s="152"/>
      <c r="RY186" s="152"/>
      <c r="RZ186" s="152"/>
      <c r="SA186" s="152"/>
      <c r="SB186" s="350"/>
      <c r="SC186" s="321"/>
      <c r="SD186" s="326"/>
      <c r="SE186" s="152"/>
      <c r="SF186" s="152"/>
      <c r="SG186" s="152"/>
      <c r="SH186" s="152"/>
      <c r="SI186" s="350"/>
      <c r="SJ186" s="321"/>
      <c r="SK186" s="326"/>
      <c r="SL186" s="152"/>
      <c r="SM186" s="152"/>
      <c r="SN186" s="152"/>
      <c r="SO186" s="152"/>
      <c r="SP186" s="350"/>
      <c r="SQ186" s="321"/>
      <c r="SR186" s="326"/>
      <c r="SS186" s="152"/>
      <c r="ST186" s="152"/>
      <c r="SU186" s="152"/>
      <c r="SV186" s="152"/>
      <c r="SW186" s="350"/>
      <c r="SX186" s="321"/>
      <c r="SY186" s="326"/>
      <c r="SZ186" s="152"/>
      <c r="TA186" s="152"/>
      <c r="TB186" s="152"/>
      <c r="TC186" s="152"/>
      <c r="TD186" s="350"/>
      <c r="TE186" s="321"/>
      <c r="TF186" s="326"/>
      <c r="TG186" s="152"/>
      <c r="TH186" s="152"/>
      <c r="TI186" s="152"/>
      <c r="TJ186" s="152"/>
      <c r="TK186" s="350"/>
      <c r="TL186" s="321"/>
      <c r="TM186" s="326"/>
      <c r="TN186" s="152"/>
      <c r="TO186" s="152"/>
      <c r="TP186" s="152"/>
      <c r="TQ186" s="152"/>
      <c r="TR186" s="350"/>
      <c r="TS186" s="321"/>
      <c r="TT186" s="326"/>
      <c r="TU186" s="152"/>
      <c r="TV186" s="152"/>
      <c r="TW186" s="152"/>
      <c r="TX186" s="152"/>
      <c r="TY186" s="350"/>
      <c r="TZ186" s="321"/>
      <c r="UA186" s="326"/>
      <c r="UB186" s="152"/>
      <c r="UC186" s="152"/>
      <c r="UD186" s="152"/>
      <c r="UE186" s="152"/>
      <c r="UF186" s="350"/>
      <c r="UG186" s="321"/>
      <c r="UH186" s="326"/>
      <c r="UI186" s="152"/>
      <c r="UJ186" s="152"/>
      <c r="UK186" s="152"/>
      <c r="UL186" s="152"/>
      <c r="UM186" s="350"/>
      <c r="UN186" s="321"/>
      <c r="UO186" s="326"/>
      <c r="UP186" s="152"/>
      <c r="UQ186" s="152"/>
      <c r="UR186" s="152"/>
      <c r="US186" s="152"/>
      <c r="UT186" s="350"/>
      <c r="UU186" s="321"/>
      <c r="UV186" s="326"/>
      <c r="UW186" s="152"/>
      <c r="UX186" s="152"/>
      <c r="UY186" s="152"/>
      <c r="UZ186" s="152"/>
      <c r="VA186" s="350"/>
      <c r="VB186" s="321"/>
      <c r="VC186" s="326"/>
      <c r="VD186" s="152"/>
      <c r="VE186" s="152"/>
      <c r="VF186" s="152"/>
      <c r="VG186" s="152"/>
      <c r="VH186" s="350"/>
      <c r="VI186" s="321"/>
      <c r="VJ186" s="326"/>
      <c r="VK186" s="152"/>
      <c r="VL186" s="152"/>
      <c r="VM186" s="152"/>
      <c r="VN186" s="152"/>
      <c r="VO186" s="350"/>
      <c r="VP186" s="321"/>
      <c r="VQ186" s="326"/>
      <c r="VR186" s="152"/>
      <c r="VS186" s="152"/>
      <c r="VT186" s="152"/>
      <c r="VU186" s="152"/>
      <c r="VV186" s="350"/>
      <c r="VW186" s="321"/>
      <c r="VX186" s="326"/>
      <c r="VY186" s="152"/>
      <c r="VZ186" s="152"/>
      <c r="WA186" s="152"/>
      <c r="WB186" s="152"/>
      <c r="WC186" s="350"/>
      <c r="WD186" s="321"/>
      <c r="WE186" s="326"/>
      <c r="WF186" s="152"/>
      <c r="WG186" s="152"/>
      <c r="WH186" s="152"/>
      <c r="WI186" s="152"/>
      <c r="WJ186" s="350"/>
      <c r="WK186" s="321"/>
      <c r="WL186" s="326"/>
      <c r="WM186" s="152"/>
      <c r="WN186" s="152"/>
      <c r="WO186" s="152"/>
      <c r="WP186" s="152"/>
      <c r="WQ186" s="350"/>
      <c r="WR186" s="321"/>
      <c r="WS186" s="326"/>
      <c r="WT186" s="152"/>
      <c r="WU186" s="152"/>
      <c r="WV186" s="152"/>
      <c r="WW186" s="152"/>
      <c r="WX186" s="350"/>
      <c r="WY186" s="321"/>
      <c r="WZ186" s="326"/>
      <c r="XA186" s="152"/>
      <c r="XB186" s="152"/>
      <c r="XC186" s="152"/>
      <c r="XD186" s="152"/>
      <c r="XE186" s="350"/>
      <c r="XF186" s="321"/>
      <c r="XG186" s="326"/>
      <c r="XH186" s="152"/>
      <c r="XI186" s="152"/>
      <c r="XJ186" s="152"/>
      <c r="XK186" s="152"/>
      <c r="XL186" s="350"/>
      <c r="XM186" s="321"/>
      <c r="XN186" s="326"/>
      <c r="XO186" s="152"/>
      <c r="XP186" s="152"/>
      <c r="XQ186" s="152"/>
      <c r="XR186" s="152"/>
      <c r="XS186" s="350"/>
      <c r="XT186" s="321"/>
      <c r="XU186" s="326"/>
      <c r="XV186" s="152"/>
      <c r="XW186" s="152"/>
      <c r="XX186" s="152"/>
      <c r="XY186" s="152"/>
      <c r="XZ186" s="350"/>
      <c r="YA186" s="321"/>
      <c r="YB186" s="326"/>
      <c r="YC186" s="152"/>
      <c r="YD186" s="152"/>
      <c r="YE186" s="152"/>
      <c r="YF186" s="152"/>
      <c r="YG186" s="350"/>
      <c r="YH186" s="321"/>
      <c r="YI186" s="326"/>
      <c r="YJ186" s="152"/>
      <c r="YK186" s="152"/>
      <c r="YL186" s="152"/>
      <c r="YM186" s="152"/>
      <c r="YN186" s="350"/>
      <c r="YO186" s="321"/>
      <c r="YP186" s="326"/>
      <c r="YQ186" s="152"/>
      <c r="YR186" s="152"/>
      <c r="YS186" s="152"/>
      <c r="YT186" s="152"/>
      <c r="YU186" s="350"/>
      <c r="YV186" s="321"/>
      <c r="YW186" s="326"/>
      <c r="YX186" s="152"/>
      <c r="YY186" s="152"/>
      <c r="YZ186" s="152"/>
      <c r="ZA186" s="152"/>
      <c r="ZB186" s="350"/>
      <c r="ZC186" s="321"/>
      <c r="ZD186" s="326"/>
      <c r="ZE186" s="152"/>
      <c r="ZF186" s="152"/>
      <c r="ZG186" s="152"/>
      <c r="ZH186" s="152"/>
      <c r="ZI186" s="350"/>
      <c r="ZJ186" s="321"/>
      <c r="ZK186" s="326"/>
      <c r="ZL186" s="152"/>
      <c r="ZM186" s="152"/>
      <c r="ZN186" s="152"/>
      <c r="ZO186" s="152"/>
      <c r="ZP186" s="350"/>
      <c r="ZQ186" s="321"/>
      <c r="ZR186" s="326"/>
      <c r="ZS186" s="152"/>
      <c r="ZT186" s="152"/>
      <c r="ZU186" s="152"/>
      <c r="ZV186" s="152"/>
      <c r="ZW186" s="350"/>
      <c r="ZX186" s="321"/>
      <c r="ZY186" s="326"/>
      <c r="ZZ186" s="152"/>
      <c r="AAA186" s="152"/>
      <c r="AAB186" s="152"/>
      <c r="AAC186" s="152"/>
      <c r="AAD186" s="350"/>
      <c r="AAE186" s="321"/>
      <c r="AAF186" s="326"/>
      <c r="AAG186" s="152"/>
      <c r="AAH186" s="152"/>
      <c r="AAI186" s="152"/>
      <c r="AAJ186" s="152"/>
      <c r="AAK186" s="350"/>
      <c r="AAL186" s="321"/>
      <c r="AAM186" s="326"/>
      <c r="AAN186" s="152"/>
      <c r="AAO186" s="152"/>
      <c r="AAP186" s="152"/>
      <c r="AAQ186" s="152"/>
      <c r="AAR186" s="350"/>
      <c r="AAS186" s="321"/>
      <c r="AAT186" s="326"/>
      <c r="AAU186" s="152"/>
      <c r="AAV186" s="152"/>
      <c r="AAW186" s="152"/>
      <c r="AAX186" s="152"/>
      <c r="AAY186" s="350"/>
      <c r="AAZ186" s="321"/>
      <c r="ABA186" s="326"/>
      <c r="ABB186" s="152"/>
      <c r="ABC186" s="152"/>
      <c r="ABD186" s="152"/>
      <c r="ABE186" s="152"/>
      <c r="ABF186" s="350"/>
      <c r="ABG186" s="321"/>
      <c r="ABH186" s="326"/>
      <c r="ABI186" s="152"/>
      <c r="ABJ186" s="152"/>
      <c r="ABK186" s="152"/>
      <c r="ABL186" s="152"/>
      <c r="ABM186" s="350"/>
      <c r="ABN186" s="321"/>
      <c r="ABO186" s="326"/>
      <c r="ABP186" s="152"/>
      <c r="ABQ186" s="152"/>
      <c r="ABR186" s="152"/>
      <c r="ABS186" s="152"/>
      <c r="ABT186" s="350"/>
      <c r="ABU186" s="321"/>
      <c r="ABV186" s="326"/>
      <c r="ABW186" s="152"/>
      <c r="ABX186" s="152"/>
      <c r="ABY186" s="152"/>
      <c r="ABZ186" s="152"/>
      <c r="ACA186" s="350"/>
      <c r="ACB186" s="321"/>
      <c r="ACC186" s="326"/>
      <c r="ACD186" s="152"/>
      <c r="ACE186" s="152"/>
      <c r="ACF186" s="152"/>
      <c r="ACG186" s="152"/>
      <c r="ACH186" s="350"/>
      <c r="ACI186" s="321"/>
      <c r="ACJ186" s="326"/>
      <c r="ACK186" s="152"/>
      <c r="ACL186" s="152"/>
      <c r="ACM186" s="152"/>
      <c r="ACN186" s="152"/>
      <c r="ACO186" s="350"/>
      <c r="ACP186" s="321"/>
      <c r="ACQ186" s="326"/>
      <c r="ACR186" s="152"/>
      <c r="ACS186" s="152"/>
      <c r="ACT186" s="152"/>
      <c r="ACU186" s="152"/>
      <c r="ACV186" s="350"/>
      <c r="ACW186" s="321"/>
      <c r="ACX186" s="326"/>
      <c r="ACY186" s="152"/>
      <c r="ACZ186" s="152"/>
      <c r="ADA186" s="152"/>
      <c r="ADB186" s="152"/>
      <c r="ADC186" s="350"/>
      <c r="ADD186" s="321"/>
      <c r="ADE186" s="326"/>
      <c r="ADF186" s="152"/>
      <c r="ADG186" s="152"/>
      <c r="ADH186" s="152"/>
      <c r="ADI186" s="152"/>
      <c r="ADJ186" s="350"/>
      <c r="ADK186" s="321"/>
      <c r="ADL186" s="326"/>
      <c r="ADM186" s="152"/>
      <c r="ADN186" s="152"/>
      <c r="ADO186" s="152"/>
      <c r="ADP186" s="152"/>
      <c r="ADQ186" s="350"/>
      <c r="ADR186" s="321"/>
      <c r="ADS186" s="326"/>
      <c r="ADT186" s="152"/>
      <c r="ADU186" s="152"/>
      <c r="ADV186" s="152"/>
      <c r="ADW186" s="152"/>
      <c r="ADX186" s="350"/>
      <c r="ADY186" s="321"/>
      <c r="ADZ186" s="326"/>
      <c r="AEA186" s="152"/>
      <c r="AEB186" s="152"/>
      <c r="AEC186" s="152"/>
      <c r="AED186" s="152"/>
      <c r="AEE186" s="350"/>
      <c r="AEF186" s="321"/>
      <c r="AEG186" s="326"/>
      <c r="AEH186" s="152"/>
      <c r="AEI186" s="152"/>
      <c r="AEJ186" s="152"/>
      <c r="AEK186" s="152"/>
      <c r="AEL186" s="350"/>
      <c r="AEM186" s="321"/>
      <c r="AEN186" s="326"/>
      <c r="AEO186" s="152"/>
      <c r="AEP186" s="152"/>
      <c r="AEQ186" s="152"/>
      <c r="AER186" s="152"/>
      <c r="AES186" s="350"/>
      <c r="AET186" s="321"/>
      <c r="AEU186" s="326"/>
      <c r="AEV186" s="152"/>
      <c r="AEW186" s="152"/>
      <c r="AEX186" s="152"/>
      <c r="AEY186" s="152"/>
      <c r="AEZ186" s="350"/>
      <c r="AFA186" s="321"/>
      <c r="AFB186" s="326"/>
      <c r="AFC186" s="152"/>
      <c r="AFD186" s="152"/>
      <c r="AFE186" s="152"/>
      <c r="AFF186" s="152"/>
      <c r="AFG186" s="350"/>
      <c r="AFH186" s="321"/>
      <c r="AFI186" s="326"/>
      <c r="AFJ186" s="152"/>
      <c r="AFK186" s="152"/>
      <c r="AFL186" s="152"/>
      <c r="AFM186" s="152"/>
      <c r="AFN186" s="350"/>
      <c r="AFO186" s="321"/>
      <c r="AFP186" s="326"/>
      <c r="AFQ186" s="152"/>
      <c r="AFR186" s="152"/>
      <c r="AFS186" s="152"/>
      <c r="AFT186" s="152"/>
      <c r="AFU186" s="350"/>
      <c r="AFV186" s="321"/>
      <c r="AFW186" s="326"/>
      <c r="AFX186" s="152"/>
      <c r="AFY186" s="152"/>
      <c r="AFZ186" s="152"/>
      <c r="AGA186" s="152"/>
      <c r="AGB186" s="350"/>
      <c r="AGC186" s="321"/>
      <c r="AGD186" s="326"/>
      <c r="AGE186" s="152"/>
      <c r="AGF186" s="152"/>
      <c r="AGG186" s="152"/>
      <c r="AGH186" s="152"/>
      <c r="AGI186" s="350"/>
      <c r="AGJ186" s="321"/>
      <c r="AGK186" s="326"/>
      <c r="AGL186" s="152"/>
      <c r="AGM186" s="152"/>
      <c r="AGN186" s="152"/>
      <c r="AGO186" s="152"/>
      <c r="AGP186" s="350"/>
      <c r="AGQ186" s="321"/>
      <c r="AGR186" s="326"/>
      <c r="AGS186" s="152"/>
      <c r="AGT186" s="152"/>
      <c r="AGU186" s="152"/>
      <c r="AGV186" s="152"/>
      <c r="AGW186" s="350"/>
      <c r="AGX186" s="321"/>
      <c r="AGY186" s="326"/>
      <c r="AGZ186" s="152"/>
      <c r="AHA186" s="152"/>
      <c r="AHB186" s="152"/>
      <c r="AHC186" s="152"/>
      <c r="AHD186" s="350"/>
      <c r="AHE186" s="321"/>
      <c r="AHF186" s="326"/>
      <c r="AHG186" s="152"/>
      <c r="AHH186" s="152"/>
      <c r="AHI186" s="152"/>
      <c r="AHJ186" s="152"/>
      <c r="AHK186" s="350"/>
      <c r="AHL186" s="321"/>
      <c r="AHM186" s="326"/>
      <c r="AHN186" s="152"/>
      <c r="AHO186" s="152"/>
      <c r="AHP186" s="152"/>
      <c r="AHQ186" s="152"/>
      <c r="AHR186" s="350"/>
      <c r="AHS186" s="321"/>
      <c r="AHT186" s="326"/>
      <c r="AHU186" s="152"/>
      <c r="AHV186" s="152"/>
      <c r="AHW186" s="152"/>
      <c r="AHX186" s="152"/>
      <c r="AHY186" s="350"/>
      <c r="AHZ186" s="321"/>
      <c r="AIA186" s="326"/>
      <c r="AIB186" s="152"/>
      <c r="AIC186" s="152"/>
      <c r="AID186" s="152"/>
      <c r="AIE186" s="152"/>
      <c r="AIF186" s="350"/>
      <c r="AIG186" s="321"/>
      <c r="AIH186" s="326"/>
      <c r="AII186" s="152"/>
      <c r="AIJ186" s="152"/>
      <c r="AIK186" s="152"/>
      <c r="AIL186" s="152"/>
      <c r="AIM186" s="350"/>
      <c r="AIN186" s="321"/>
      <c r="AIO186" s="326"/>
      <c r="AIP186" s="152"/>
      <c r="AIQ186" s="152"/>
      <c r="AIR186" s="152"/>
      <c r="AIS186" s="152"/>
      <c r="AIT186" s="350"/>
      <c r="AIU186" s="321"/>
      <c r="AIV186" s="326"/>
      <c r="AIW186" s="152"/>
      <c r="AIX186" s="152"/>
      <c r="AIY186" s="152"/>
      <c r="AIZ186" s="152"/>
      <c r="AJA186" s="350"/>
      <c r="AJB186" s="321"/>
      <c r="AJC186" s="326"/>
      <c r="AJD186" s="152"/>
      <c r="AJE186" s="152"/>
      <c r="AJF186" s="152"/>
      <c r="AJG186" s="152"/>
      <c r="AJH186" s="350"/>
      <c r="AJI186" s="321"/>
      <c r="AJJ186" s="326"/>
      <c r="AJK186" s="152"/>
      <c r="AJL186" s="152"/>
      <c r="AJM186" s="152"/>
      <c r="AJN186" s="152"/>
      <c r="AJO186" s="350"/>
      <c r="AJP186" s="321"/>
      <c r="AJQ186" s="326"/>
      <c r="AJR186" s="152"/>
      <c r="AJS186" s="152"/>
      <c r="AJT186" s="152"/>
      <c r="AJU186" s="152"/>
      <c r="AJV186" s="350"/>
      <c r="AJW186" s="321"/>
      <c r="AJX186" s="326"/>
      <c r="AJY186" s="152"/>
      <c r="AJZ186" s="152"/>
      <c r="AKA186" s="152"/>
      <c r="AKB186" s="152"/>
      <c r="AKC186" s="350"/>
      <c r="AKD186" s="321"/>
      <c r="AKE186" s="326"/>
      <c r="AKF186" s="152"/>
      <c r="AKG186" s="152"/>
      <c r="AKH186" s="152"/>
      <c r="AKI186" s="152"/>
      <c r="AKJ186" s="350"/>
      <c r="AKK186" s="321"/>
      <c r="AKL186" s="326"/>
      <c r="AKM186" s="152"/>
      <c r="AKN186" s="152"/>
      <c r="AKO186" s="152"/>
      <c r="AKP186" s="152"/>
      <c r="AKQ186" s="350"/>
      <c r="AKR186" s="321"/>
      <c r="AKS186" s="326"/>
      <c r="AKT186" s="152"/>
      <c r="AKU186" s="152"/>
      <c r="AKV186" s="152"/>
      <c r="AKW186" s="152"/>
      <c r="AKX186" s="350"/>
      <c r="AKY186" s="321"/>
      <c r="AKZ186" s="326"/>
      <c r="ALA186" s="152"/>
      <c r="ALB186" s="152"/>
      <c r="ALC186" s="152"/>
      <c r="ALD186" s="152"/>
      <c r="ALE186" s="350"/>
      <c r="ALF186" s="321"/>
      <c r="ALG186" s="326"/>
      <c r="ALH186" s="152"/>
      <c r="ALI186" s="152"/>
      <c r="ALJ186" s="152"/>
      <c r="ALK186" s="152"/>
      <c r="ALL186" s="350"/>
      <c r="ALM186" s="321"/>
      <c r="ALN186" s="326"/>
      <c r="ALO186" s="152"/>
      <c r="ALP186" s="152"/>
      <c r="ALQ186" s="152"/>
      <c r="ALR186" s="152"/>
      <c r="ALS186" s="350"/>
      <c r="ALT186" s="321"/>
      <c r="ALU186" s="326"/>
      <c r="ALV186" s="152"/>
      <c r="ALW186" s="152"/>
      <c r="ALX186" s="152"/>
      <c r="ALY186" s="152"/>
      <c r="ALZ186" s="350"/>
      <c r="AMA186" s="321"/>
      <c r="AMB186" s="326"/>
      <c r="AMC186" s="152"/>
      <c r="AMD186" s="152"/>
      <c r="AME186" s="152"/>
      <c r="AMF186" s="152"/>
      <c r="AMG186" s="350"/>
      <c r="AMH186" s="321"/>
      <c r="AMI186" s="326"/>
      <c r="AMJ186" s="152"/>
      <c r="AMK186" s="152"/>
      <c r="AML186" s="152"/>
      <c r="AMM186" s="152"/>
      <c r="AMN186" s="350"/>
      <c r="AMO186" s="321"/>
      <c r="AMP186" s="326"/>
      <c r="AMQ186" s="152"/>
      <c r="AMR186" s="152"/>
      <c r="AMS186" s="152"/>
      <c r="AMT186" s="152"/>
      <c r="AMU186" s="350"/>
      <c r="AMV186" s="321"/>
      <c r="AMW186" s="326"/>
      <c r="AMX186" s="152"/>
      <c r="AMY186" s="152"/>
      <c r="AMZ186" s="152"/>
      <c r="ANA186" s="152"/>
      <c r="ANB186" s="350"/>
      <c r="ANC186" s="321"/>
      <c r="AND186" s="326"/>
      <c r="ANE186" s="152"/>
      <c r="ANF186" s="152"/>
      <c r="ANG186" s="152"/>
      <c r="ANH186" s="152"/>
      <c r="ANI186" s="350"/>
      <c r="ANJ186" s="321"/>
      <c r="ANK186" s="326"/>
      <c r="ANL186" s="152"/>
      <c r="ANM186" s="152"/>
      <c r="ANN186" s="152"/>
      <c r="ANO186" s="152"/>
      <c r="ANP186" s="350"/>
      <c r="ANQ186" s="321"/>
      <c r="ANR186" s="326"/>
      <c r="ANS186" s="152"/>
      <c r="ANT186" s="152"/>
      <c r="ANU186" s="152"/>
      <c r="ANV186" s="152"/>
      <c r="ANW186" s="350"/>
      <c r="ANX186" s="321"/>
      <c r="ANY186" s="326"/>
      <c r="ANZ186" s="152"/>
      <c r="AOA186" s="152"/>
      <c r="AOB186" s="152"/>
      <c r="AOC186" s="152"/>
      <c r="AOD186" s="350"/>
      <c r="AOE186" s="321"/>
      <c r="AOF186" s="326"/>
      <c r="AOG186" s="152"/>
      <c r="AOH186" s="152"/>
      <c r="AOI186" s="152"/>
      <c r="AOJ186" s="152"/>
      <c r="AOK186" s="350"/>
      <c r="AOL186" s="321"/>
      <c r="AOM186" s="326"/>
      <c r="AON186" s="152"/>
      <c r="AOO186" s="152"/>
      <c r="AOP186" s="152"/>
      <c r="AOQ186" s="152"/>
      <c r="AOR186" s="350"/>
      <c r="AOS186" s="321"/>
      <c r="AOT186" s="326"/>
      <c r="AOU186" s="152"/>
      <c r="AOV186" s="152"/>
      <c r="AOW186" s="152"/>
      <c r="AOX186" s="152"/>
      <c r="AOY186" s="350"/>
      <c r="AOZ186" s="321"/>
      <c r="APA186" s="326"/>
      <c r="APB186" s="152"/>
      <c r="APC186" s="152"/>
      <c r="APD186" s="152"/>
      <c r="APE186" s="152"/>
      <c r="APF186" s="350"/>
      <c r="APG186" s="321"/>
      <c r="APH186" s="326"/>
      <c r="API186" s="152"/>
      <c r="APJ186" s="152"/>
      <c r="APK186" s="152"/>
      <c r="APL186" s="152"/>
      <c r="APM186" s="350"/>
      <c r="APN186" s="321"/>
      <c r="APO186" s="326"/>
      <c r="APP186" s="152"/>
      <c r="APQ186" s="152"/>
      <c r="APR186" s="152"/>
      <c r="APS186" s="152"/>
      <c r="APT186" s="350"/>
      <c r="APU186" s="321"/>
      <c r="APV186" s="326"/>
      <c r="APW186" s="152"/>
      <c r="APX186" s="152"/>
      <c r="APY186" s="152"/>
      <c r="APZ186" s="152"/>
      <c r="AQA186" s="350"/>
      <c r="AQB186" s="321"/>
      <c r="AQC186" s="326"/>
      <c r="AQD186" s="152"/>
      <c r="AQE186" s="152"/>
      <c r="AQF186" s="152"/>
      <c r="AQG186" s="152"/>
      <c r="AQH186" s="350"/>
      <c r="AQI186" s="321"/>
      <c r="AQJ186" s="326"/>
      <c r="AQK186" s="152"/>
      <c r="AQL186" s="152"/>
      <c r="AQM186" s="152"/>
      <c r="AQN186" s="152"/>
      <c r="AQO186" s="350"/>
      <c r="AQP186" s="321"/>
      <c r="AQQ186" s="326"/>
      <c r="AQR186" s="152"/>
      <c r="AQS186" s="152"/>
      <c r="AQT186" s="152"/>
      <c r="AQU186" s="152"/>
      <c r="AQV186" s="350"/>
      <c r="AQW186" s="321"/>
      <c r="AQX186" s="326"/>
      <c r="AQY186" s="152"/>
      <c r="AQZ186" s="152"/>
      <c r="ARA186" s="152"/>
      <c r="ARB186" s="152"/>
      <c r="ARC186" s="350"/>
      <c r="ARD186" s="321"/>
      <c r="ARE186" s="326"/>
      <c r="ARF186" s="152"/>
      <c r="ARG186" s="152"/>
      <c r="ARH186" s="152"/>
      <c r="ARI186" s="152"/>
      <c r="ARJ186" s="350"/>
      <c r="ARK186" s="321"/>
      <c r="ARL186" s="326"/>
      <c r="ARM186" s="152"/>
      <c r="ARN186" s="152"/>
      <c r="ARO186" s="152"/>
      <c r="ARP186" s="152"/>
      <c r="ARQ186" s="350"/>
      <c r="ARR186" s="321"/>
      <c r="ARS186" s="326"/>
      <c r="ART186" s="152"/>
      <c r="ARU186" s="152"/>
      <c r="ARV186" s="152"/>
      <c r="ARW186" s="152"/>
      <c r="ARX186" s="350"/>
      <c r="ARY186" s="321"/>
      <c r="ARZ186" s="326"/>
      <c r="ASA186" s="152"/>
      <c r="ASB186" s="152"/>
      <c r="ASC186" s="152"/>
      <c r="ASD186" s="152"/>
      <c r="ASE186" s="350"/>
      <c r="ASF186" s="321"/>
      <c r="ASG186" s="326"/>
      <c r="ASH186" s="152"/>
      <c r="ASI186" s="152"/>
      <c r="ASJ186" s="152"/>
      <c r="ASK186" s="152"/>
      <c r="ASL186" s="350"/>
      <c r="ASM186" s="321"/>
      <c r="ASN186" s="326"/>
      <c r="ASO186" s="152"/>
      <c r="ASP186" s="152"/>
      <c r="ASQ186" s="152"/>
      <c r="ASR186" s="152"/>
      <c r="ASS186" s="350"/>
      <c r="AST186" s="321"/>
      <c r="ASU186" s="326"/>
      <c r="ASV186" s="152"/>
      <c r="ASW186" s="152"/>
      <c r="ASX186" s="152"/>
      <c r="ASY186" s="152"/>
      <c r="ASZ186" s="350"/>
      <c r="ATA186" s="321"/>
      <c r="ATB186" s="326"/>
      <c r="ATC186" s="152"/>
      <c r="ATD186" s="152"/>
      <c r="ATE186" s="152"/>
      <c r="ATF186" s="152"/>
      <c r="ATG186" s="350"/>
      <c r="ATH186" s="321"/>
      <c r="ATI186" s="326"/>
      <c r="ATJ186" s="152"/>
      <c r="ATK186" s="152"/>
      <c r="ATL186" s="152"/>
      <c r="ATM186" s="152"/>
      <c r="ATN186" s="350"/>
      <c r="ATO186" s="321"/>
      <c r="ATP186" s="326"/>
      <c r="ATQ186" s="152"/>
      <c r="ATR186" s="152"/>
      <c r="ATS186" s="152"/>
      <c r="ATT186" s="152"/>
      <c r="ATU186" s="350"/>
      <c r="ATV186" s="321"/>
      <c r="ATW186" s="326"/>
      <c r="ATX186" s="152"/>
      <c r="ATY186" s="152"/>
      <c r="ATZ186" s="152"/>
      <c r="AUA186" s="152"/>
      <c r="AUB186" s="350"/>
      <c r="AUC186" s="321"/>
      <c r="AUD186" s="326"/>
      <c r="AUE186" s="152"/>
      <c r="AUF186" s="152"/>
      <c r="AUG186" s="152"/>
      <c r="AUH186" s="152"/>
      <c r="AUI186" s="350"/>
      <c r="AUJ186" s="321"/>
      <c r="AUK186" s="326"/>
      <c r="AUL186" s="152"/>
      <c r="AUM186" s="152"/>
      <c r="AUN186" s="152"/>
      <c r="AUO186" s="152"/>
      <c r="AUP186" s="350"/>
      <c r="AUQ186" s="321"/>
      <c r="AUR186" s="326"/>
      <c r="AUS186" s="152"/>
      <c r="AUT186" s="152"/>
      <c r="AUU186" s="152"/>
      <c r="AUV186" s="152"/>
      <c r="AUW186" s="350"/>
      <c r="AUX186" s="321"/>
      <c r="AUY186" s="326"/>
      <c r="AUZ186" s="152"/>
      <c r="AVA186" s="152"/>
      <c r="AVB186" s="152"/>
      <c r="AVC186" s="152"/>
      <c r="AVD186" s="350"/>
      <c r="AVE186" s="321"/>
      <c r="AVF186" s="326"/>
      <c r="AVG186" s="152"/>
      <c r="AVH186" s="152"/>
      <c r="AVI186" s="152"/>
      <c r="AVJ186" s="152"/>
      <c r="AVK186" s="350"/>
      <c r="AVL186" s="321"/>
      <c r="AVM186" s="326"/>
      <c r="AVN186" s="152"/>
      <c r="AVO186" s="152"/>
      <c r="AVP186" s="152"/>
      <c r="AVQ186" s="152"/>
      <c r="AVR186" s="350"/>
      <c r="AVS186" s="321"/>
      <c r="AVT186" s="326"/>
      <c r="AVU186" s="152"/>
      <c r="AVV186" s="152"/>
      <c r="AVW186" s="152"/>
      <c r="AVX186" s="152"/>
      <c r="AVY186" s="350"/>
      <c r="AVZ186" s="321"/>
      <c r="AWA186" s="326"/>
      <c r="AWB186" s="152"/>
      <c r="AWC186" s="152"/>
      <c r="AWD186" s="152"/>
      <c r="AWE186" s="152"/>
      <c r="AWF186" s="350"/>
      <c r="AWG186" s="321"/>
      <c r="AWH186" s="326"/>
      <c r="AWI186" s="152"/>
      <c r="AWJ186" s="152"/>
      <c r="AWK186" s="152"/>
      <c r="AWL186" s="152"/>
      <c r="AWM186" s="350"/>
      <c r="AWN186" s="321"/>
      <c r="AWO186" s="326"/>
      <c r="AWP186" s="152"/>
      <c r="AWQ186" s="152"/>
      <c r="AWR186" s="152"/>
      <c r="AWS186" s="152"/>
      <c r="AWT186" s="350"/>
      <c r="AWU186" s="321"/>
      <c r="AWV186" s="326"/>
      <c r="AWW186" s="152"/>
      <c r="AWX186" s="152"/>
      <c r="AWY186" s="152"/>
      <c r="AWZ186" s="152"/>
      <c r="AXA186" s="350"/>
      <c r="AXB186" s="321"/>
      <c r="AXC186" s="326"/>
      <c r="AXD186" s="152"/>
      <c r="AXE186" s="152"/>
      <c r="AXF186" s="152"/>
      <c r="AXG186" s="152"/>
      <c r="AXH186" s="350"/>
      <c r="AXI186" s="321"/>
      <c r="AXJ186" s="326"/>
      <c r="AXK186" s="152"/>
      <c r="AXL186" s="152"/>
      <c r="AXM186" s="152"/>
      <c r="AXN186" s="152"/>
      <c r="AXO186" s="350"/>
      <c r="AXP186" s="321"/>
      <c r="AXQ186" s="326"/>
      <c r="AXR186" s="152"/>
      <c r="AXS186" s="152"/>
      <c r="AXT186" s="152"/>
      <c r="AXU186" s="152"/>
      <c r="AXV186" s="350"/>
      <c r="AXW186" s="321"/>
      <c r="AXX186" s="326"/>
      <c r="AXY186" s="152"/>
      <c r="AXZ186" s="152"/>
      <c r="AYA186" s="152"/>
      <c r="AYB186" s="152"/>
      <c r="AYC186" s="350"/>
      <c r="AYD186" s="321"/>
      <c r="AYE186" s="326"/>
      <c r="AYF186" s="152"/>
      <c r="AYG186" s="152"/>
      <c r="AYH186" s="152"/>
      <c r="AYI186" s="152"/>
      <c r="AYJ186" s="350"/>
      <c r="AYK186" s="321"/>
      <c r="AYL186" s="326"/>
      <c r="AYM186" s="152"/>
      <c r="AYN186" s="152"/>
      <c r="AYO186" s="152"/>
      <c r="AYP186" s="152"/>
      <c r="AYQ186" s="350"/>
      <c r="AYR186" s="321"/>
      <c r="AYS186" s="326"/>
      <c r="AYT186" s="152"/>
      <c r="AYU186" s="152"/>
      <c r="AYV186" s="152"/>
      <c r="AYW186" s="152"/>
      <c r="AYX186" s="350"/>
      <c r="AYY186" s="321"/>
      <c r="AYZ186" s="326"/>
      <c r="AZA186" s="152"/>
      <c r="AZB186" s="152"/>
      <c r="AZC186" s="152"/>
      <c r="AZD186" s="152"/>
      <c r="AZE186" s="350"/>
      <c r="AZF186" s="321"/>
      <c r="AZG186" s="326"/>
      <c r="AZH186" s="152"/>
      <c r="AZI186" s="152"/>
      <c r="AZJ186" s="152"/>
      <c r="AZK186" s="152"/>
      <c r="AZL186" s="350"/>
      <c r="AZM186" s="321"/>
      <c r="AZN186" s="326"/>
      <c r="AZO186" s="152"/>
      <c r="AZP186" s="152"/>
      <c r="AZQ186" s="152"/>
      <c r="AZR186" s="152"/>
      <c r="AZS186" s="350"/>
      <c r="AZT186" s="321"/>
      <c r="AZU186" s="326"/>
      <c r="AZV186" s="152"/>
      <c r="AZW186" s="152"/>
      <c r="AZX186" s="152"/>
      <c r="AZY186" s="152"/>
      <c r="AZZ186" s="350"/>
      <c r="BAA186" s="321"/>
      <c r="BAB186" s="326"/>
      <c r="BAC186" s="152"/>
      <c r="BAD186" s="152"/>
      <c r="BAE186" s="152"/>
      <c r="BAF186" s="152"/>
      <c r="BAG186" s="350"/>
      <c r="BAH186" s="321"/>
      <c r="BAI186" s="326"/>
      <c r="BAJ186" s="152"/>
      <c r="BAK186" s="152"/>
      <c r="BAL186" s="152"/>
      <c r="BAM186" s="152"/>
      <c r="BAN186" s="350"/>
      <c r="BAO186" s="321"/>
      <c r="BAP186" s="326"/>
      <c r="BAQ186" s="152"/>
      <c r="BAR186" s="152"/>
      <c r="BAS186" s="152"/>
      <c r="BAT186" s="152"/>
      <c r="BAU186" s="350"/>
      <c r="BAV186" s="321"/>
      <c r="BAW186" s="326"/>
      <c r="BAX186" s="152"/>
      <c r="BAY186" s="152"/>
      <c r="BAZ186" s="152"/>
      <c r="BBA186" s="152"/>
      <c r="BBB186" s="350"/>
      <c r="BBC186" s="321"/>
      <c r="BBD186" s="326"/>
      <c r="BBE186" s="152"/>
      <c r="BBF186" s="152"/>
      <c r="BBG186" s="152"/>
      <c r="BBH186" s="152"/>
      <c r="BBI186" s="350"/>
      <c r="BBJ186" s="321"/>
      <c r="BBK186" s="326"/>
      <c r="BBL186" s="152"/>
      <c r="BBM186" s="152"/>
      <c r="BBN186" s="152"/>
      <c r="BBO186" s="152"/>
      <c r="BBP186" s="350"/>
      <c r="BBQ186" s="321"/>
      <c r="BBR186" s="326"/>
      <c r="BBS186" s="152"/>
      <c r="BBT186" s="152"/>
      <c r="BBU186" s="152"/>
      <c r="BBV186" s="152"/>
      <c r="BBW186" s="350"/>
      <c r="BBX186" s="321"/>
      <c r="BBY186" s="326"/>
      <c r="BBZ186" s="152"/>
      <c r="BCA186" s="152"/>
      <c r="BCB186" s="152"/>
      <c r="BCC186" s="152"/>
      <c r="BCD186" s="350"/>
      <c r="BCE186" s="321"/>
      <c r="BCF186" s="326"/>
      <c r="BCG186" s="152"/>
      <c r="BCH186" s="152"/>
      <c r="BCI186" s="152"/>
      <c r="BCJ186" s="152"/>
      <c r="BCK186" s="350"/>
      <c r="BCL186" s="321"/>
      <c r="BCM186" s="326"/>
      <c r="BCN186" s="152"/>
      <c r="BCO186" s="152"/>
      <c r="BCP186" s="152"/>
      <c r="BCQ186" s="152"/>
      <c r="BCR186" s="350"/>
      <c r="BCS186" s="321"/>
      <c r="BCT186" s="326"/>
      <c r="BCU186" s="152"/>
      <c r="BCV186" s="152"/>
      <c r="BCW186" s="152"/>
      <c r="BCX186" s="152"/>
      <c r="BCY186" s="350"/>
      <c r="BCZ186" s="321"/>
      <c r="BDA186" s="326"/>
      <c r="BDB186" s="152"/>
      <c r="BDC186" s="152"/>
      <c r="BDD186" s="152"/>
      <c r="BDE186" s="152"/>
      <c r="BDF186" s="350"/>
      <c r="BDG186" s="321"/>
      <c r="BDH186" s="326"/>
      <c r="BDI186" s="152"/>
      <c r="BDJ186" s="152"/>
      <c r="BDK186" s="152"/>
      <c r="BDL186" s="152"/>
      <c r="BDM186" s="350"/>
      <c r="BDN186" s="321"/>
      <c r="BDO186" s="326"/>
      <c r="BDP186" s="152"/>
      <c r="BDQ186" s="152"/>
      <c r="BDR186" s="152"/>
      <c r="BDS186" s="152"/>
      <c r="BDT186" s="350"/>
      <c r="BDU186" s="321"/>
      <c r="BDV186" s="326"/>
      <c r="BDW186" s="152"/>
      <c r="BDX186" s="152"/>
      <c r="BDY186" s="152"/>
      <c r="BDZ186" s="152"/>
      <c r="BEA186" s="350"/>
      <c r="BEB186" s="321"/>
      <c r="BEC186" s="326"/>
      <c r="BED186" s="152"/>
      <c r="BEE186" s="152"/>
      <c r="BEF186" s="152"/>
      <c r="BEG186" s="152"/>
      <c r="BEH186" s="350"/>
      <c r="BEI186" s="321"/>
      <c r="BEJ186" s="326"/>
      <c r="BEK186" s="152"/>
      <c r="BEL186" s="152"/>
      <c r="BEM186" s="152"/>
      <c r="BEN186" s="152"/>
      <c r="BEO186" s="350"/>
      <c r="BEP186" s="321"/>
      <c r="BEQ186" s="326"/>
      <c r="BER186" s="152"/>
      <c r="BES186" s="152"/>
      <c r="BET186" s="152"/>
      <c r="BEU186" s="152"/>
      <c r="BEV186" s="350"/>
      <c r="BEW186" s="321"/>
      <c r="BEX186" s="326"/>
      <c r="BEY186" s="152"/>
      <c r="BEZ186" s="152"/>
      <c r="BFA186" s="152"/>
      <c r="BFB186" s="152"/>
      <c r="BFC186" s="350"/>
      <c r="BFD186" s="321"/>
      <c r="BFE186" s="326"/>
      <c r="BFF186" s="152"/>
      <c r="BFG186" s="152"/>
      <c r="BFH186" s="152"/>
      <c r="BFI186" s="152"/>
      <c r="BFJ186" s="350"/>
      <c r="BFK186" s="321"/>
      <c r="BFL186" s="326"/>
      <c r="BFM186" s="152"/>
      <c r="BFN186" s="152"/>
      <c r="BFO186" s="152"/>
      <c r="BFP186" s="152"/>
      <c r="BFQ186" s="350"/>
      <c r="BFR186" s="321"/>
      <c r="BFS186" s="326"/>
      <c r="BFT186" s="152"/>
      <c r="BFU186" s="152"/>
      <c r="BFV186" s="152"/>
      <c r="BFW186" s="152"/>
      <c r="BFX186" s="350"/>
      <c r="BFY186" s="321"/>
      <c r="BFZ186" s="326"/>
      <c r="BGA186" s="152"/>
      <c r="BGB186" s="152"/>
      <c r="BGC186" s="152"/>
      <c r="BGD186" s="152"/>
      <c r="BGE186" s="350"/>
      <c r="BGF186" s="321"/>
      <c r="BGG186" s="326"/>
      <c r="BGH186" s="152"/>
      <c r="BGI186" s="152"/>
      <c r="BGJ186" s="152"/>
      <c r="BGK186" s="152"/>
      <c r="BGL186" s="350"/>
      <c r="BGM186" s="321"/>
      <c r="BGN186" s="326"/>
      <c r="BGO186" s="152"/>
      <c r="BGP186" s="152"/>
      <c r="BGQ186" s="152"/>
      <c r="BGR186" s="152"/>
      <c r="BGS186" s="350"/>
      <c r="BGT186" s="321"/>
      <c r="BGU186" s="326"/>
      <c r="BGV186" s="152"/>
      <c r="BGW186" s="152"/>
      <c r="BGX186" s="152"/>
      <c r="BGY186" s="152"/>
      <c r="BGZ186" s="350"/>
      <c r="BHA186" s="321"/>
      <c r="BHB186" s="326"/>
      <c r="BHC186" s="152"/>
      <c r="BHD186" s="152"/>
      <c r="BHE186" s="152"/>
      <c r="BHF186" s="152"/>
      <c r="BHG186" s="350"/>
      <c r="BHH186" s="321"/>
      <c r="BHI186" s="326"/>
      <c r="BHJ186" s="152"/>
      <c r="BHK186" s="152"/>
      <c r="BHL186" s="152"/>
      <c r="BHM186" s="152"/>
      <c r="BHN186" s="350"/>
      <c r="BHO186" s="321"/>
      <c r="BHP186" s="326"/>
      <c r="BHQ186" s="152"/>
      <c r="BHR186" s="152"/>
      <c r="BHS186" s="152"/>
      <c r="BHT186" s="152"/>
      <c r="BHU186" s="350"/>
      <c r="BHV186" s="321"/>
      <c r="BHW186" s="326"/>
      <c r="BHX186" s="152"/>
      <c r="BHY186" s="152"/>
      <c r="BHZ186" s="152"/>
      <c r="BIA186" s="152"/>
      <c r="BIB186" s="350"/>
      <c r="BIC186" s="321"/>
      <c r="BID186" s="326"/>
      <c r="BIE186" s="152"/>
      <c r="BIF186" s="152"/>
      <c r="BIG186" s="152"/>
      <c r="BIH186" s="152"/>
      <c r="BII186" s="350"/>
      <c r="BIJ186" s="321"/>
      <c r="BIK186" s="326"/>
      <c r="BIL186" s="152"/>
      <c r="BIM186" s="152"/>
      <c r="BIN186" s="152"/>
      <c r="BIO186" s="152"/>
      <c r="BIP186" s="350"/>
      <c r="BIQ186" s="321"/>
      <c r="BIR186" s="326"/>
      <c r="BIS186" s="152"/>
      <c r="BIT186" s="152"/>
      <c r="BIU186" s="152"/>
      <c r="BIV186" s="152"/>
      <c r="BIW186" s="350"/>
      <c r="BIX186" s="321"/>
      <c r="BIY186" s="326"/>
      <c r="BIZ186" s="152"/>
      <c r="BJA186" s="152"/>
      <c r="BJB186" s="152"/>
      <c r="BJC186" s="152"/>
      <c r="BJD186" s="350"/>
      <c r="BJE186" s="321"/>
      <c r="BJF186" s="326"/>
      <c r="BJG186" s="152"/>
      <c r="BJH186" s="152"/>
      <c r="BJI186" s="152"/>
      <c r="BJJ186" s="152"/>
      <c r="BJK186" s="350"/>
      <c r="BJL186" s="321"/>
      <c r="BJM186" s="326"/>
      <c r="BJN186" s="152"/>
      <c r="BJO186" s="152"/>
      <c r="BJP186" s="152"/>
      <c r="BJQ186" s="152"/>
      <c r="BJR186" s="350"/>
      <c r="BJS186" s="321"/>
      <c r="BJT186" s="326"/>
      <c r="BJU186" s="152"/>
      <c r="BJV186" s="152"/>
      <c r="BJW186" s="152"/>
      <c r="BJX186" s="152"/>
      <c r="BJY186" s="350"/>
      <c r="BJZ186" s="321"/>
      <c r="BKA186" s="326"/>
      <c r="BKB186" s="152"/>
      <c r="BKC186" s="152"/>
      <c r="BKD186" s="152"/>
      <c r="BKE186" s="152"/>
      <c r="BKF186" s="350"/>
      <c r="BKG186" s="321"/>
      <c r="BKH186" s="326"/>
      <c r="BKI186" s="152"/>
      <c r="BKJ186" s="152"/>
      <c r="BKK186" s="152"/>
      <c r="BKL186" s="152"/>
      <c r="BKM186" s="350"/>
      <c r="BKN186" s="321"/>
      <c r="BKO186" s="326"/>
      <c r="BKP186" s="152"/>
      <c r="BKQ186" s="152"/>
      <c r="BKR186" s="152"/>
      <c r="BKS186" s="152"/>
      <c r="BKT186" s="350"/>
      <c r="BKU186" s="321"/>
      <c r="BKV186" s="326"/>
      <c r="BKW186" s="152"/>
      <c r="BKX186" s="152"/>
      <c r="BKY186" s="152"/>
      <c r="BKZ186" s="152"/>
      <c r="BLA186" s="350"/>
      <c r="BLB186" s="321"/>
      <c r="BLC186" s="326"/>
      <c r="BLD186" s="152"/>
      <c r="BLE186" s="152"/>
      <c r="BLF186" s="152"/>
      <c r="BLG186" s="152"/>
      <c r="BLH186" s="350"/>
      <c r="BLI186" s="321"/>
      <c r="BLJ186" s="326"/>
      <c r="BLK186" s="152"/>
      <c r="BLL186" s="152"/>
      <c r="BLM186" s="152"/>
      <c r="BLN186" s="152"/>
      <c r="BLO186" s="350"/>
      <c r="BLP186" s="321"/>
      <c r="BLQ186" s="326"/>
      <c r="BLR186" s="152"/>
      <c r="BLS186" s="152"/>
      <c r="BLT186" s="152"/>
      <c r="BLU186" s="152"/>
      <c r="BLV186" s="350"/>
      <c r="BLW186" s="321"/>
      <c r="BLX186" s="326"/>
      <c r="BLY186" s="152"/>
      <c r="BLZ186" s="152"/>
      <c r="BMA186" s="152"/>
      <c r="BMB186" s="152"/>
      <c r="BMC186" s="350"/>
      <c r="BMD186" s="321"/>
      <c r="BME186" s="326"/>
      <c r="BMF186" s="152"/>
      <c r="BMG186" s="152"/>
      <c r="BMH186" s="152"/>
      <c r="BMI186" s="152"/>
      <c r="BMJ186" s="350"/>
      <c r="BMK186" s="321"/>
      <c r="BML186" s="326"/>
      <c r="BMM186" s="152"/>
      <c r="BMN186" s="152"/>
      <c r="BMO186" s="152"/>
      <c r="BMP186" s="152"/>
      <c r="BMQ186" s="350"/>
      <c r="BMR186" s="321"/>
      <c r="BMS186" s="326"/>
      <c r="BMT186" s="152"/>
      <c r="BMU186" s="152"/>
      <c r="BMV186" s="152"/>
      <c r="BMW186" s="152"/>
      <c r="BMX186" s="350"/>
      <c r="BMY186" s="321"/>
      <c r="BMZ186" s="326"/>
      <c r="BNA186" s="152"/>
      <c r="BNB186" s="152"/>
      <c r="BNC186" s="152"/>
      <c r="BND186" s="152"/>
      <c r="BNE186" s="350"/>
      <c r="BNF186" s="321"/>
      <c r="BNG186" s="326"/>
      <c r="BNH186" s="152"/>
      <c r="BNI186" s="152"/>
      <c r="BNJ186" s="152"/>
      <c r="BNK186" s="152"/>
      <c r="BNL186" s="350"/>
      <c r="BNM186" s="321"/>
      <c r="BNN186" s="326"/>
      <c r="BNO186" s="152"/>
      <c r="BNP186" s="152"/>
      <c r="BNQ186" s="152"/>
      <c r="BNR186" s="152"/>
      <c r="BNS186" s="350"/>
      <c r="BNT186" s="321"/>
      <c r="BNU186" s="326"/>
      <c r="BNV186" s="152"/>
      <c r="BNW186" s="152"/>
      <c r="BNX186" s="152"/>
      <c r="BNY186" s="152"/>
      <c r="BNZ186" s="350"/>
      <c r="BOA186" s="321"/>
      <c r="BOB186" s="326"/>
      <c r="BOC186" s="152"/>
      <c r="BOD186" s="152"/>
      <c r="BOE186" s="152"/>
      <c r="BOF186" s="152"/>
      <c r="BOG186" s="350"/>
      <c r="BOH186" s="321"/>
      <c r="BOI186" s="326"/>
      <c r="BOJ186" s="152"/>
      <c r="BOK186" s="152"/>
      <c r="BOL186" s="152"/>
      <c r="BOM186" s="152"/>
      <c r="BON186" s="350"/>
      <c r="BOO186" s="321"/>
      <c r="BOP186" s="326"/>
      <c r="BOQ186" s="152"/>
      <c r="BOR186" s="152"/>
      <c r="BOS186" s="152"/>
      <c r="BOT186" s="152"/>
      <c r="BOU186" s="350"/>
      <c r="BOV186" s="321"/>
      <c r="BOW186" s="326"/>
      <c r="BOX186" s="152"/>
      <c r="BOY186" s="152"/>
      <c r="BOZ186" s="152"/>
      <c r="BPA186" s="152"/>
      <c r="BPB186" s="350"/>
      <c r="BPC186" s="321"/>
      <c r="BPD186" s="326"/>
      <c r="BPE186" s="152"/>
      <c r="BPF186" s="152"/>
      <c r="BPG186" s="152"/>
      <c r="BPH186" s="152"/>
      <c r="BPI186" s="350"/>
      <c r="BPJ186" s="321"/>
      <c r="BPK186" s="326"/>
      <c r="BPL186" s="152"/>
      <c r="BPM186" s="152"/>
      <c r="BPN186" s="152"/>
      <c r="BPO186" s="152"/>
      <c r="BPP186" s="350"/>
      <c r="BPQ186" s="321"/>
      <c r="BPR186" s="326"/>
      <c r="BPS186" s="152"/>
      <c r="BPT186" s="152"/>
      <c r="BPU186" s="152"/>
      <c r="BPV186" s="152"/>
      <c r="BPW186" s="350"/>
      <c r="BPX186" s="321"/>
      <c r="BPY186" s="326"/>
      <c r="BPZ186" s="152"/>
      <c r="BQA186" s="152"/>
      <c r="BQB186" s="152"/>
      <c r="BQC186" s="152"/>
      <c r="BQD186" s="350"/>
      <c r="BQE186" s="321"/>
      <c r="BQF186" s="326"/>
      <c r="BQG186" s="152"/>
      <c r="BQH186" s="152"/>
      <c r="BQI186" s="152"/>
      <c r="BQJ186" s="152"/>
      <c r="BQK186" s="350"/>
      <c r="BQL186" s="321"/>
      <c r="BQM186" s="326"/>
      <c r="BQN186" s="152"/>
      <c r="BQO186" s="152"/>
      <c r="BQP186" s="152"/>
      <c r="BQQ186" s="152"/>
      <c r="BQR186" s="350"/>
      <c r="BQS186" s="321"/>
      <c r="BQT186" s="326"/>
      <c r="BQU186" s="152"/>
      <c r="BQV186" s="152"/>
      <c r="BQW186" s="152"/>
      <c r="BQX186" s="152"/>
      <c r="BQY186" s="350"/>
      <c r="BQZ186" s="321"/>
      <c r="BRA186" s="326"/>
      <c r="BRB186" s="152"/>
      <c r="BRC186" s="152"/>
      <c r="BRD186" s="152"/>
      <c r="BRE186" s="152"/>
      <c r="BRF186" s="350"/>
      <c r="BRG186" s="321"/>
      <c r="BRH186" s="326"/>
      <c r="BRI186" s="152"/>
      <c r="BRJ186" s="152"/>
      <c r="BRK186" s="152"/>
      <c r="BRL186" s="152"/>
      <c r="BRM186" s="350"/>
      <c r="BRN186" s="321"/>
      <c r="BRO186" s="326"/>
      <c r="BRP186" s="152"/>
      <c r="BRQ186" s="152"/>
      <c r="BRR186" s="152"/>
      <c r="BRS186" s="152"/>
      <c r="BRT186" s="350"/>
      <c r="BRU186" s="321"/>
      <c r="BRV186" s="326"/>
      <c r="BRW186" s="152"/>
      <c r="BRX186" s="152"/>
      <c r="BRY186" s="152"/>
      <c r="BRZ186" s="152"/>
      <c r="BSA186" s="350"/>
      <c r="BSB186" s="321"/>
      <c r="BSC186" s="326"/>
      <c r="BSD186" s="152"/>
      <c r="BSE186" s="152"/>
      <c r="BSF186" s="152"/>
      <c r="BSG186" s="152"/>
      <c r="BSH186" s="350"/>
      <c r="BSI186" s="321"/>
      <c r="BSJ186" s="326"/>
      <c r="BSK186" s="152"/>
      <c r="BSL186" s="152"/>
      <c r="BSM186" s="152"/>
      <c r="BSN186" s="152"/>
      <c r="BSO186" s="350"/>
      <c r="BSP186" s="321"/>
      <c r="BSQ186" s="326"/>
      <c r="BSR186" s="152"/>
      <c r="BSS186" s="152"/>
      <c r="BST186" s="152"/>
      <c r="BSU186" s="152"/>
      <c r="BSV186" s="350"/>
      <c r="BSW186" s="321"/>
      <c r="BSX186" s="326"/>
      <c r="BSY186" s="152"/>
      <c r="BSZ186" s="152"/>
      <c r="BTA186" s="152"/>
      <c r="BTB186" s="152"/>
      <c r="BTC186" s="350"/>
      <c r="BTD186" s="321"/>
      <c r="BTE186" s="326"/>
      <c r="BTF186" s="152"/>
      <c r="BTG186" s="152"/>
      <c r="BTH186" s="152"/>
      <c r="BTI186" s="152"/>
      <c r="BTJ186" s="350"/>
      <c r="BTK186" s="321"/>
      <c r="BTL186" s="326"/>
      <c r="BTM186" s="152"/>
      <c r="BTN186" s="152"/>
      <c r="BTO186" s="152"/>
      <c r="BTP186" s="152"/>
      <c r="BTQ186" s="350"/>
      <c r="BTR186" s="321"/>
      <c r="BTS186" s="326"/>
      <c r="BTT186" s="152"/>
      <c r="BTU186" s="152"/>
      <c r="BTV186" s="152"/>
      <c r="BTW186" s="152"/>
      <c r="BTX186" s="350"/>
      <c r="BTY186" s="321"/>
      <c r="BTZ186" s="326"/>
      <c r="BUA186" s="152"/>
      <c r="BUB186" s="152"/>
      <c r="BUC186" s="152"/>
      <c r="BUD186" s="152"/>
      <c r="BUE186" s="350"/>
      <c r="BUF186" s="321"/>
      <c r="BUG186" s="326"/>
      <c r="BUH186" s="152"/>
      <c r="BUI186" s="152"/>
      <c r="BUJ186" s="152"/>
      <c r="BUK186" s="152"/>
      <c r="BUL186" s="350"/>
      <c r="BUM186" s="321"/>
      <c r="BUN186" s="326"/>
      <c r="BUO186" s="152"/>
      <c r="BUP186" s="152"/>
      <c r="BUQ186" s="152"/>
      <c r="BUR186" s="152"/>
      <c r="BUS186" s="350"/>
      <c r="BUT186" s="321"/>
      <c r="BUU186" s="326"/>
      <c r="BUV186" s="152"/>
      <c r="BUW186" s="152"/>
      <c r="BUX186" s="152"/>
      <c r="BUY186" s="152"/>
      <c r="BUZ186" s="350"/>
      <c r="BVA186" s="321"/>
      <c r="BVB186" s="326"/>
      <c r="BVC186" s="152"/>
      <c r="BVD186" s="152"/>
      <c r="BVE186" s="152"/>
      <c r="BVF186" s="152"/>
      <c r="BVG186" s="350"/>
      <c r="BVH186" s="321"/>
      <c r="BVI186" s="326"/>
      <c r="BVJ186" s="152"/>
      <c r="BVK186" s="152"/>
      <c r="BVL186" s="152"/>
      <c r="BVM186" s="152"/>
      <c r="BVN186" s="350"/>
      <c r="BVO186" s="321"/>
      <c r="BVP186" s="326"/>
      <c r="BVQ186" s="152"/>
      <c r="BVR186" s="152"/>
      <c r="BVS186" s="152"/>
      <c r="BVT186" s="152"/>
      <c r="BVU186" s="350"/>
      <c r="BVV186" s="321"/>
      <c r="BVW186" s="326"/>
      <c r="BVX186" s="152"/>
      <c r="BVY186" s="152"/>
      <c r="BVZ186" s="152"/>
      <c r="BWA186" s="152"/>
      <c r="BWB186" s="350"/>
      <c r="BWC186" s="321"/>
      <c r="BWD186" s="326"/>
      <c r="BWE186" s="152"/>
      <c r="BWF186" s="152"/>
      <c r="BWG186" s="152"/>
      <c r="BWH186" s="152"/>
      <c r="BWI186" s="350"/>
      <c r="BWJ186" s="321"/>
      <c r="BWK186" s="326"/>
      <c r="BWL186" s="152"/>
      <c r="BWM186" s="152"/>
      <c r="BWN186" s="152"/>
      <c r="BWO186" s="152"/>
      <c r="BWP186" s="350"/>
      <c r="BWQ186" s="321"/>
      <c r="BWR186" s="326"/>
      <c r="BWS186" s="152"/>
      <c r="BWT186" s="152"/>
      <c r="BWU186" s="152"/>
      <c r="BWV186" s="152"/>
      <c r="BWW186" s="350"/>
      <c r="BWX186" s="321"/>
      <c r="BWY186" s="326"/>
      <c r="BWZ186" s="152"/>
      <c r="BXA186" s="152"/>
      <c r="BXB186" s="152"/>
      <c r="BXC186" s="152"/>
      <c r="BXD186" s="350"/>
      <c r="BXE186" s="321"/>
      <c r="BXF186" s="326"/>
      <c r="BXG186" s="152"/>
      <c r="BXH186" s="152"/>
      <c r="BXI186" s="152"/>
      <c r="BXJ186" s="152"/>
      <c r="BXK186" s="350"/>
      <c r="BXL186" s="321"/>
      <c r="BXM186" s="326"/>
      <c r="BXN186" s="152"/>
      <c r="BXO186" s="152"/>
      <c r="BXP186" s="152"/>
      <c r="BXQ186" s="152"/>
      <c r="BXR186" s="350"/>
      <c r="BXS186" s="321"/>
      <c r="BXT186" s="326"/>
      <c r="BXU186" s="152"/>
      <c r="BXV186" s="152"/>
      <c r="BXW186" s="152"/>
      <c r="BXX186" s="152"/>
      <c r="BXY186" s="350"/>
      <c r="BXZ186" s="321"/>
      <c r="BYA186" s="326"/>
      <c r="BYB186" s="152"/>
      <c r="BYC186" s="152"/>
      <c r="BYD186" s="152"/>
      <c r="BYE186" s="152"/>
      <c r="BYF186" s="350"/>
      <c r="BYG186" s="321"/>
      <c r="BYH186" s="326"/>
      <c r="BYI186" s="152"/>
      <c r="BYJ186" s="152"/>
      <c r="BYK186" s="152"/>
      <c r="BYL186" s="152"/>
      <c r="BYM186" s="350"/>
      <c r="BYN186" s="321"/>
      <c r="BYO186" s="326"/>
      <c r="BYP186" s="152"/>
      <c r="BYQ186" s="152"/>
      <c r="BYR186" s="152"/>
      <c r="BYS186" s="152"/>
      <c r="BYT186" s="350"/>
      <c r="BYU186" s="321"/>
      <c r="BYV186" s="326"/>
      <c r="BYW186" s="152"/>
      <c r="BYX186" s="152"/>
      <c r="BYY186" s="152"/>
      <c r="BYZ186" s="152"/>
      <c r="BZA186" s="350"/>
      <c r="BZB186" s="321"/>
      <c r="BZC186" s="326"/>
      <c r="BZD186" s="152"/>
      <c r="BZE186" s="152"/>
      <c r="BZF186" s="152"/>
      <c r="BZG186" s="152"/>
      <c r="BZH186" s="350"/>
      <c r="BZI186" s="321"/>
      <c r="BZJ186" s="326"/>
      <c r="BZK186" s="152"/>
      <c r="BZL186" s="152"/>
      <c r="BZM186" s="152"/>
      <c r="BZN186" s="152"/>
      <c r="BZO186" s="350"/>
      <c r="BZP186" s="321"/>
      <c r="BZQ186" s="326"/>
      <c r="BZR186" s="152"/>
      <c r="BZS186" s="152"/>
      <c r="BZT186" s="152"/>
      <c r="BZU186" s="152"/>
      <c r="BZV186" s="350"/>
      <c r="BZW186" s="321"/>
      <c r="BZX186" s="326"/>
      <c r="BZY186" s="152"/>
      <c r="BZZ186" s="152"/>
      <c r="CAA186" s="152"/>
      <c r="CAB186" s="152"/>
      <c r="CAC186" s="350"/>
      <c r="CAD186" s="321"/>
      <c r="CAE186" s="326"/>
      <c r="CAF186" s="152"/>
      <c r="CAG186" s="152"/>
      <c r="CAH186" s="152"/>
      <c r="CAI186" s="152"/>
      <c r="CAJ186" s="350"/>
      <c r="CAK186" s="321"/>
      <c r="CAL186" s="326"/>
      <c r="CAM186" s="152"/>
      <c r="CAN186" s="152"/>
      <c r="CAO186" s="152"/>
      <c r="CAP186" s="152"/>
      <c r="CAQ186" s="350"/>
      <c r="CAR186" s="321"/>
      <c r="CAS186" s="326"/>
      <c r="CAT186" s="152"/>
      <c r="CAU186" s="152"/>
      <c r="CAV186" s="152"/>
      <c r="CAW186" s="152"/>
      <c r="CAX186" s="350"/>
      <c r="CAY186" s="321"/>
      <c r="CAZ186" s="326"/>
      <c r="CBA186" s="152"/>
      <c r="CBB186" s="152"/>
      <c r="CBC186" s="152"/>
      <c r="CBD186" s="152"/>
      <c r="CBE186" s="350"/>
      <c r="CBF186" s="321"/>
      <c r="CBG186" s="326"/>
      <c r="CBH186" s="152"/>
      <c r="CBI186" s="152"/>
      <c r="CBJ186" s="152"/>
      <c r="CBK186" s="152"/>
      <c r="CBL186" s="350"/>
      <c r="CBM186" s="321"/>
      <c r="CBN186" s="326"/>
      <c r="CBO186" s="152"/>
      <c r="CBP186" s="152"/>
      <c r="CBQ186" s="152"/>
      <c r="CBR186" s="152"/>
      <c r="CBS186" s="350"/>
      <c r="CBT186" s="321"/>
      <c r="CBU186" s="326"/>
      <c r="CBV186" s="152"/>
      <c r="CBW186" s="152"/>
      <c r="CBX186" s="152"/>
      <c r="CBY186" s="152"/>
      <c r="CBZ186" s="350"/>
      <c r="CCA186" s="321"/>
      <c r="CCB186" s="326"/>
      <c r="CCC186" s="152"/>
      <c r="CCD186" s="152"/>
      <c r="CCE186" s="152"/>
      <c r="CCF186" s="152"/>
      <c r="CCG186" s="350"/>
      <c r="CCH186" s="321"/>
      <c r="CCI186" s="326"/>
      <c r="CCJ186" s="152"/>
      <c r="CCK186" s="152"/>
      <c r="CCL186" s="152"/>
      <c r="CCM186" s="152"/>
      <c r="CCN186" s="350"/>
      <c r="CCO186" s="321"/>
      <c r="CCP186" s="326"/>
      <c r="CCQ186" s="152"/>
      <c r="CCR186" s="152"/>
      <c r="CCS186" s="152"/>
      <c r="CCT186" s="152"/>
      <c r="CCU186" s="350"/>
      <c r="CCV186" s="321"/>
      <c r="CCW186" s="326"/>
      <c r="CCX186" s="152"/>
      <c r="CCY186" s="152"/>
      <c r="CCZ186" s="152"/>
      <c r="CDA186" s="152"/>
      <c r="CDB186" s="350"/>
      <c r="CDC186" s="321"/>
      <c r="CDD186" s="326"/>
      <c r="CDE186" s="152"/>
      <c r="CDF186" s="152"/>
      <c r="CDG186" s="152"/>
      <c r="CDH186" s="152"/>
      <c r="CDI186" s="350"/>
      <c r="CDJ186" s="321"/>
      <c r="CDK186" s="326"/>
      <c r="CDL186" s="152"/>
      <c r="CDM186" s="152"/>
      <c r="CDN186" s="152"/>
      <c r="CDO186" s="152"/>
      <c r="CDP186" s="350"/>
      <c r="CDQ186" s="321"/>
      <c r="CDR186" s="326"/>
      <c r="CDS186" s="152"/>
      <c r="CDT186" s="152"/>
      <c r="CDU186" s="152"/>
      <c r="CDV186" s="152"/>
      <c r="CDW186" s="350"/>
      <c r="CDX186" s="321"/>
      <c r="CDY186" s="326"/>
      <c r="CDZ186" s="152"/>
      <c r="CEA186" s="152"/>
      <c r="CEB186" s="152"/>
      <c r="CEC186" s="152"/>
      <c r="CED186" s="350"/>
      <c r="CEE186" s="321"/>
      <c r="CEF186" s="326"/>
      <c r="CEG186" s="152"/>
      <c r="CEH186" s="152"/>
      <c r="CEI186" s="152"/>
      <c r="CEJ186" s="152"/>
      <c r="CEK186" s="350"/>
      <c r="CEL186" s="321"/>
      <c r="CEM186" s="326"/>
      <c r="CEN186" s="152"/>
      <c r="CEO186" s="152"/>
      <c r="CEP186" s="152"/>
      <c r="CEQ186" s="152"/>
      <c r="CER186" s="350"/>
      <c r="CES186" s="321"/>
      <c r="CET186" s="326"/>
      <c r="CEU186" s="152"/>
      <c r="CEV186" s="152"/>
      <c r="CEW186" s="152"/>
      <c r="CEX186" s="152"/>
      <c r="CEY186" s="350"/>
      <c r="CEZ186" s="321"/>
      <c r="CFA186" s="326"/>
      <c r="CFB186" s="152"/>
      <c r="CFC186" s="152"/>
      <c r="CFD186" s="152"/>
      <c r="CFE186" s="152"/>
      <c r="CFF186" s="350"/>
      <c r="CFG186" s="321"/>
      <c r="CFH186" s="326"/>
      <c r="CFI186" s="152"/>
      <c r="CFJ186" s="152"/>
      <c r="CFK186" s="152"/>
      <c r="CFL186" s="152"/>
      <c r="CFM186" s="350"/>
      <c r="CFN186" s="321"/>
      <c r="CFO186" s="326"/>
      <c r="CFP186" s="152"/>
      <c r="CFQ186" s="152"/>
      <c r="CFR186" s="152"/>
      <c r="CFS186" s="152"/>
      <c r="CFT186" s="350"/>
      <c r="CFU186" s="321"/>
      <c r="CFV186" s="326"/>
      <c r="CFW186" s="152"/>
      <c r="CFX186" s="152"/>
      <c r="CFY186" s="152"/>
      <c r="CFZ186" s="152"/>
      <c r="CGA186" s="350"/>
      <c r="CGB186" s="321"/>
      <c r="CGC186" s="326"/>
      <c r="CGD186" s="152"/>
      <c r="CGE186" s="152"/>
      <c r="CGF186" s="152"/>
      <c r="CGG186" s="152"/>
      <c r="CGH186" s="350"/>
      <c r="CGI186" s="321"/>
      <c r="CGJ186" s="326"/>
      <c r="CGK186" s="152"/>
      <c r="CGL186" s="152"/>
      <c r="CGM186" s="152"/>
      <c r="CGN186" s="152"/>
      <c r="CGO186" s="350"/>
      <c r="CGP186" s="321"/>
      <c r="CGQ186" s="326"/>
      <c r="CGR186" s="152"/>
      <c r="CGS186" s="152"/>
      <c r="CGT186" s="152"/>
      <c r="CGU186" s="152"/>
      <c r="CGV186" s="350"/>
      <c r="CGW186" s="321"/>
      <c r="CGX186" s="326"/>
      <c r="CGY186" s="152"/>
      <c r="CGZ186" s="152"/>
      <c r="CHA186" s="152"/>
      <c r="CHB186" s="152"/>
      <c r="CHC186" s="350"/>
      <c r="CHD186" s="321"/>
      <c r="CHE186" s="326"/>
      <c r="CHF186" s="152"/>
      <c r="CHG186" s="152"/>
      <c r="CHH186" s="152"/>
      <c r="CHI186" s="152"/>
      <c r="CHJ186" s="350"/>
      <c r="CHK186" s="321"/>
      <c r="CHL186" s="326"/>
      <c r="CHM186" s="152"/>
      <c r="CHN186" s="152"/>
      <c r="CHO186" s="152"/>
      <c r="CHP186" s="152"/>
      <c r="CHQ186" s="350"/>
      <c r="CHR186" s="321"/>
      <c r="CHS186" s="326"/>
      <c r="CHT186" s="152"/>
      <c r="CHU186" s="152"/>
      <c r="CHV186" s="152"/>
      <c r="CHW186" s="152"/>
      <c r="CHX186" s="350"/>
      <c r="CHY186" s="321"/>
      <c r="CHZ186" s="326"/>
      <c r="CIA186" s="152"/>
      <c r="CIB186" s="152"/>
      <c r="CIC186" s="152"/>
      <c r="CID186" s="152"/>
      <c r="CIE186" s="350"/>
      <c r="CIF186" s="321"/>
      <c r="CIG186" s="326"/>
      <c r="CIH186" s="152"/>
      <c r="CII186" s="152"/>
      <c r="CIJ186" s="152"/>
      <c r="CIK186" s="152"/>
      <c r="CIL186" s="350"/>
      <c r="CIM186" s="321"/>
      <c r="CIN186" s="326"/>
      <c r="CIO186" s="152"/>
      <c r="CIP186" s="152"/>
      <c r="CIQ186" s="152"/>
      <c r="CIR186" s="152"/>
      <c r="CIS186" s="350"/>
      <c r="CIT186" s="321"/>
      <c r="CIU186" s="326"/>
      <c r="CIV186" s="152"/>
      <c r="CIW186" s="152"/>
      <c r="CIX186" s="152"/>
      <c r="CIY186" s="152"/>
      <c r="CIZ186" s="350"/>
      <c r="CJA186" s="321"/>
      <c r="CJB186" s="326"/>
      <c r="CJC186" s="152"/>
      <c r="CJD186" s="152"/>
      <c r="CJE186" s="152"/>
      <c r="CJF186" s="152"/>
      <c r="CJG186" s="350"/>
      <c r="CJH186" s="321"/>
      <c r="CJI186" s="326"/>
      <c r="CJJ186" s="152"/>
      <c r="CJK186" s="152"/>
      <c r="CJL186" s="152"/>
      <c r="CJM186" s="152"/>
      <c r="CJN186" s="350"/>
      <c r="CJO186" s="321"/>
      <c r="CJP186" s="326"/>
      <c r="CJQ186" s="152"/>
      <c r="CJR186" s="152"/>
      <c r="CJS186" s="152"/>
      <c r="CJT186" s="152"/>
      <c r="CJU186" s="350"/>
      <c r="CJV186" s="321"/>
      <c r="CJW186" s="326"/>
      <c r="CJX186" s="152"/>
      <c r="CJY186" s="152"/>
      <c r="CJZ186" s="152"/>
      <c r="CKA186" s="152"/>
      <c r="CKB186" s="350"/>
      <c r="CKC186" s="321"/>
      <c r="CKD186" s="326"/>
      <c r="CKE186" s="152"/>
      <c r="CKF186" s="152"/>
      <c r="CKG186" s="152"/>
      <c r="CKH186" s="152"/>
      <c r="CKI186" s="350"/>
      <c r="CKJ186" s="321"/>
      <c r="CKK186" s="326"/>
      <c r="CKL186" s="152"/>
      <c r="CKM186" s="152"/>
      <c r="CKN186" s="152"/>
      <c r="CKO186" s="152"/>
      <c r="CKP186" s="350"/>
      <c r="CKQ186" s="321"/>
      <c r="CKR186" s="326"/>
      <c r="CKS186" s="152"/>
      <c r="CKT186" s="152"/>
      <c r="CKU186" s="152"/>
      <c r="CKV186" s="152"/>
      <c r="CKW186" s="350"/>
      <c r="CKX186" s="321"/>
      <c r="CKY186" s="326"/>
      <c r="CKZ186" s="152"/>
      <c r="CLA186" s="152"/>
      <c r="CLB186" s="152"/>
      <c r="CLC186" s="152"/>
      <c r="CLD186" s="350"/>
      <c r="CLE186" s="321"/>
      <c r="CLF186" s="326"/>
      <c r="CLG186" s="152"/>
      <c r="CLH186" s="152"/>
      <c r="CLI186" s="152"/>
      <c r="CLJ186" s="152"/>
      <c r="CLK186" s="350"/>
      <c r="CLL186" s="321"/>
      <c r="CLM186" s="326"/>
      <c r="CLN186" s="152"/>
      <c r="CLO186" s="152"/>
      <c r="CLP186" s="152"/>
      <c r="CLQ186" s="152"/>
      <c r="CLR186" s="350"/>
      <c r="CLS186" s="321"/>
      <c r="CLT186" s="326"/>
      <c r="CLU186" s="152"/>
      <c r="CLV186" s="152"/>
      <c r="CLW186" s="152"/>
      <c r="CLX186" s="152"/>
      <c r="CLY186" s="350"/>
      <c r="CLZ186" s="321"/>
      <c r="CMA186" s="326"/>
      <c r="CMB186" s="152"/>
      <c r="CMC186" s="152"/>
      <c r="CMD186" s="152"/>
      <c r="CME186" s="152"/>
      <c r="CMF186" s="350"/>
      <c r="CMG186" s="321"/>
      <c r="CMH186" s="326"/>
      <c r="CMI186" s="152"/>
      <c r="CMJ186" s="152"/>
      <c r="CMK186" s="152"/>
      <c r="CML186" s="152"/>
      <c r="CMM186" s="350"/>
      <c r="CMN186" s="321"/>
      <c r="CMO186" s="326"/>
      <c r="CMP186" s="152"/>
      <c r="CMQ186" s="152"/>
      <c r="CMR186" s="152"/>
      <c r="CMS186" s="152"/>
      <c r="CMT186" s="350"/>
      <c r="CMU186" s="321"/>
      <c r="CMV186" s="326"/>
      <c r="CMW186" s="152"/>
      <c r="CMX186" s="152"/>
      <c r="CMY186" s="152"/>
      <c r="CMZ186" s="152"/>
      <c r="CNA186" s="350"/>
      <c r="CNB186" s="321"/>
      <c r="CNC186" s="326"/>
      <c r="CND186" s="152"/>
      <c r="CNE186" s="152"/>
      <c r="CNF186" s="152"/>
      <c r="CNG186" s="152"/>
      <c r="CNH186" s="350"/>
      <c r="CNI186" s="321"/>
      <c r="CNJ186" s="326"/>
      <c r="CNK186" s="152"/>
      <c r="CNL186" s="152"/>
      <c r="CNM186" s="152"/>
      <c r="CNN186" s="152"/>
      <c r="CNO186" s="350"/>
      <c r="CNP186" s="321"/>
      <c r="CNQ186" s="326"/>
      <c r="CNR186" s="152"/>
      <c r="CNS186" s="152"/>
      <c r="CNT186" s="152"/>
      <c r="CNU186" s="152"/>
      <c r="CNV186" s="350"/>
      <c r="CNW186" s="321"/>
      <c r="CNX186" s="326"/>
      <c r="CNY186" s="152"/>
      <c r="CNZ186" s="152"/>
      <c r="COA186" s="152"/>
      <c r="COB186" s="152"/>
      <c r="COC186" s="350"/>
      <c r="COD186" s="321"/>
      <c r="COE186" s="326"/>
      <c r="COF186" s="152"/>
      <c r="COG186" s="152"/>
      <c r="COH186" s="152"/>
      <c r="COI186" s="152"/>
      <c r="COJ186" s="350"/>
      <c r="COK186" s="321"/>
      <c r="COL186" s="326"/>
      <c r="COM186" s="152"/>
      <c r="CON186" s="152"/>
      <c r="COO186" s="152"/>
      <c r="COP186" s="152"/>
      <c r="COQ186" s="350"/>
      <c r="COR186" s="321"/>
      <c r="COS186" s="326"/>
      <c r="COT186" s="152"/>
      <c r="COU186" s="152"/>
      <c r="COV186" s="152"/>
      <c r="COW186" s="152"/>
      <c r="COX186" s="350"/>
      <c r="COY186" s="321"/>
      <c r="COZ186" s="326"/>
      <c r="CPA186" s="152"/>
      <c r="CPB186" s="152"/>
      <c r="CPC186" s="152"/>
      <c r="CPD186" s="152"/>
      <c r="CPE186" s="350"/>
      <c r="CPF186" s="321"/>
      <c r="CPG186" s="326"/>
      <c r="CPH186" s="152"/>
      <c r="CPI186" s="152"/>
      <c r="CPJ186" s="152"/>
      <c r="CPK186" s="152"/>
      <c r="CPL186" s="350"/>
      <c r="CPM186" s="321"/>
      <c r="CPN186" s="326"/>
      <c r="CPO186" s="152"/>
      <c r="CPP186" s="152"/>
      <c r="CPQ186" s="152"/>
      <c r="CPR186" s="152"/>
      <c r="CPS186" s="350"/>
      <c r="CPT186" s="321"/>
      <c r="CPU186" s="326"/>
      <c r="CPV186" s="152"/>
      <c r="CPW186" s="152"/>
      <c r="CPX186" s="152"/>
      <c r="CPY186" s="152"/>
      <c r="CPZ186" s="350"/>
      <c r="CQA186" s="321"/>
      <c r="CQB186" s="326"/>
      <c r="CQC186" s="152"/>
      <c r="CQD186" s="152"/>
      <c r="CQE186" s="152"/>
      <c r="CQF186" s="152"/>
      <c r="CQG186" s="350"/>
      <c r="CQH186" s="321"/>
      <c r="CQI186" s="326"/>
      <c r="CQJ186" s="152"/>
      <c r="CQK186" s="152"/>
      <c r="CQL186" s="152"/>
      <c r="CQM186" s="152"/>
      <c r="CQN186" s="350"/>
      <c r="CQO186" s="321"/>
      <c r="CQP186" s="326"/>
      <c r="CQQ186" s="152"/>
      <c r="CQR186" s="152"/>
      <c r="CQS186" s="152"/>
      <c r="CQT186" s="152"/>
      <c r="CQU186" s="350"/>
      <c r="CQV186" s="321"/>
      <c r="CQW186" s="326"/>
      <c r="CQX186" s="152"/>
      <c r="CQY186" s="152"/>
      <c r="CQZ186" s="152"/>
      <c r="CRA186" s="152"/>
      <c r="CRB186" s="350"/>
      <c r="CRC186" s="321"/>
      <c r="CRD186" s="326"/>
      <c r="CRE186" s="152"/>
      <c r="CRF186" s="152"/>
      <c r="CRG186" s="152"/>
      <c r="CRH186" s="152"/>
      <c r="CRI186" s="350"/>
      <c r="CRJ186" s="321"/>
      <c r="CRK186" s="326"/>
      <c r="CRL186" s="152"/>
      <c r="CRM186" s="152"/>
      <c r="CRN186" s="152"/>
      <c r="CRO186" s="152"/>
      <c r="CRP186" s="350"/>
      <c r="CRQ186" s="321"/>
      <c r="CRR186" s="326"/>
      <c r="CRS186" s="152"/>
      <c r="CRT186" s="152"/>
      <c r="CRU186" s="152"/>
      <c r="CRV186" s="152"/>
      <c r="CRW186" s="350"/>
      <c r="CRX186" s="321"/>
      <c r="CRY186" s="326"/>
      <c r="CRZ186" s="152"/>
      <c r="CSA186" s="152"/>
      <c r="CSB186" s="152"/>
      <c r="CSC186" s="152"/>
      <c r="CSD186" s="350"/>
      <c r="CSE186" s="321"/>
      <c r="CSF186" s="326"/>
      <c r="CSG186" s="152"/>
      <c r="CSH186" s="152"/>
      <c r="CSI186" s="152"/>
      <c r="CSJ186" s="152"/>
      <c r="CSK186" s="350"/>
      <c r="CSL186" s="321"/>
      <c r="CSM186" s="326"/>
      <c r="CSN186" s="152"/>
      <c r="CSO186" s="152"/>
      <c r="CSP186" s="152"/>
      <c r="CSQ186" s="152"/>
      <c r="CSR186" s="350"/>
      <c r="CSS186" s="321"/>
      <c r="CST186" s="326"/>
      <c r="CSU186" s="152"/>
      <c r="CSV186" s="152"/>
      <c r="CSW186" s="152"/>
      <c r="CSX186" s="152"/>
      <c r="CSY186" s="350"/>
      <c r="CSZ186" s="321"/>
      <c r="CTA186" s="326"/>
      <c r="CTB186" s="152"/>
      <c r="CTC186" s="152"/>
      <c r="CTD186" s="152"/>
      <c r="CTE186" s="152"/>
      <c r="CTF186" s="350"/>
      <c r="CTG186" s="321"/>
      <c r="CTH186" s="326"/>
      <c r="CTI186" s="152"/>
      <c r="CTJ186" s="152"/>
      <c r="CTK186" s="152"/>
      <c r="CTL186" s="152"/>
      <c r="CTM186" s="350"/>
      <c r="CTN186" s="321"/>
      <c r="CTO186" s="326"/>
      <c r="CTP186" s="152"/>
      <c r="CTQ186" s="152"/>
      <c r="CTR186" s="152"/>
      <c r="CTS186" s="152"/>
      <c r="CTT186" s="350"/>
      <c r="CTU186" s="321"/>
      <c r="CTV186" s="326"/>
      <c r="CTW186" s="152"/>
      <c r="CTX186" s="152"/>
      <c r="CTY186" s="152"/>
      <c r="CTZ186" s="152"/>
      <c r="CUA186" s="350"/>
      <c r="CUB186" s="321"/>
      <c r="CUC186" s="326"/>
      <c r="CUD186" s="152"/>
      <c r="CUE186" s="152"/>
      <c r="CUF186" s="152"/>
      <c r="CUG186" s="152"/>
      <c r="CUH186" s="350"/>
      <c r="CUI186" s="321"/>
      <c r="CUJ186" s="326"/>
      <c r="CUK186" s="152"/>
      <c r="CUL186" s="152"/>
      <c r="CUM186" s="152"/>
      <c r="CUN186" s="152"/>
      <c r="CUO186" s="350"/>
      <c r="CUP186" s="321"/>
      <c r="CUQ186" s="326"/>
      <c r="CUR186" s="152"/>
      <c r="CUS186" s="152"/>
      <c r="CUT186" s="152"/>
      <c r="CUU186" s="152"/>
      <c r="CUV186" s="350"/>
      <c r="CUW186" s="321"/>
      <c r="CUX186" s="326"/>
      <c r="CUY186" s="152"/>
      <c r="CUZ186" s="152"/>
      <c r="CVA186" s="152"/>
      <c r="CVB186" s="152"/>
      <c r="CVC186" s="350"/>
      <c r="CVD186" s="321"/>
      <c r="CVE186" s="326"/>
      <c r="CVF186" s="152"/>
      <c r="CVG186" s="152"/>
      <c r="CVH186" s="152"/>
      <c r="CVI186" s="152"/>
      <c r="CVJ186" s="350"/>
      <c r="CVK186" s="321"/>
      <c r="CVL186" s="326"/>
      <c r="CVM186" s="152"/>
      <c r="CVN186" s="152"/>
      <c r="CVO186" s="152"/>
      <c r="CVP186" s="152"/>
      <c r="CVQ186" s="350"/>
      <c r="CVR186" s="321"/>
      <c r="CVS186" s="326"/>
      <c r="CVT186" s="152"/>
      <c r="CVU186" s="152"/>
      <c r="CVV186" s="152"/>
      <c r="CVW186" s="152"/>
      <c r="CVX186" s="350"/>
      <c r="CVY186" s="321"/>
      <c r="CVZ186" s="326"/>
      <c r="CWA186" s="152"/>
      <c r="CWB186" s="152"/>
      <c r="CWC186" s="152"/>
      <c r="CWD186" s="152"/>
      <c r="CWE186" s="350"/>
      <c r="CWF186" s="321"/>
      <c r="CWG186" s="326"/>
      <c r="CWH186" s="152"/>
      <c r="CWI186" s="152"/>
      <c r="CWJ186" s="152"/>
      <c r="CWK186" s="152"/>
      <c r="CWL186" s="350"/>
      <c r="CWM186" s="321"/>
      <c r="CWN186" s="326"/>
      <c r="CWO186" s="152"/>
      <c r="CWP186" s="152"/>
      <c r="CWQ186" s="152"/>
      <c r="CWR186" s="152"/>
      <c r="CWS186" s="350"/>
      <c r="CWT186" s="321"/>
      <c r="CWU186" s="326"/>
      <c r="CWV186" s="152"/>
      <c r="CWW186" s="152"/>
      <c r="CWX186" s="152"/>
      <c r="CWY186" s="152"/>
      <c r="CWZ186" s="350"/>
      <c r="CXA186" s="321"/>
      <c r="CXB186" s="326"/>
      <c r="CXC186" s="152"/>
      <c r="CXD186" s="152"/>
      <c r="CXE186" s="152"/>
      <c r="CXF186" s="152"/>
      <c r="CXG186" s="350"/>
      <c r="CXH186" s="321"/>
      <c r="CXI186" s="326"/>
      <c r="CXJ186" s="152"/>
      <c r="CXK186" s="152"/>
      <c r="CXL186" s="152"/>
      <c r="CXM186" s="152"/>
      <c r="CXN186" s="350"/>
      <c r="CXO186" s="321"/>
      <c r="CXP186" s="326"/>
      <c r="CXQ186" s="152"/>
      <c r="CXR186" s="152"/>
      <c r="CXS186" s="152"/>
      <c r="CXT186" s="152"/>
      <c r="CXU186" s="350"/>
      <c r="CXV186" s="321"/>
      <c r="CXW186" s="326"/>
      <c r="CXX186" s="152"/>
      <c r="CXY186" s="152"/>
      <c r="CXZ186" s="152"/>
      <c r="CYA186" s="152"/>
      <c r="CYB186" s="350"/>
      <c r="CYC186" s="321"/>
      <c r="CYD186" s="326"/>
      <c r="CYE186" s="152"/>
      <c r="CYF186" s="152"/>
      <c r="CYG186" s="152"/>
      <c r="CYH186" s="152"/>
      <c r="CYI186" s="350"/>
      <c r="CYJ186" s="321"/>
      <c r="CYK186" s="326"/>
      <c r="CYL186" s="152"/>
      <c r="CYM186" s="152"/>
      <c r="CYN186" s="152"/>
      <c r="CYO186" s="152"/>
      <c r="CYP186" s="350"/>
      <c r="CYQ186" s="321"/>
      <c r="CYR186" s="326"/>
      <c r="CYS186" s="152"/>
      <c r="CYT186" s="152"/>
      <c r="CYU186" s="152"/>
      <c r="CYV186" s="152"/>
      <c r="CYW186" s="350"/>
      <c r="CYX186" s="321"/>
      <c r="CYY186" s="326"/>
      <c r="CYZ186" s="152"/>
      <c r="CZA186" s="152"/>
      <c r="CZB186" s="152"/>
      <c r="CZC186" s="152"/>
      <c r="CZD186" s="350"/>
      <c r="CZE186" s="321"/>
      <c r="CZF186" s="326"/>
      <c r="CZG186" s="152"/>
      <c r="CZH186" s="152"/>
      <c r="CZI186" s="152"/>
      <c r="CZJ186" s="152"/>
      <c r="CZK186" s="350"/>
      <c r="CZL186" s="321"/>
      <c r="CZM186" s="326"/>
      <c r="CZN186" s="152"/>
      <c r="CZO186" s="152"/>
      <c r="CZP186" s="152"/>
      <c r="CZQ186" s="152"/>
      <c r="CZR186" s="350"/>
      <c r="CZS186" s="321"/>
      <c r="CZT186" s="326"/>
      <c r="CZU186" s="152"/>
      <c r="CZV186" s="152"/>
      <c r="CZW186" s="152"/>
      <c r="CZX186" s="152"/>
      <c r="CZY186" s="350"/>
      <c r="CZZ186" s="321"/>
      <c r="DAA186" s="326"/>
      <c r="DAB186" s="152"/>
      <c r="DAC186" s="152"/>
      <c r="DAD186" s="152"/>
      <c r="DAE186" s="152"/>
      <c r="DAF186" s="350"/>
      <c r="DAG186" s="321"/>
      <c r="DAH186" s="326"/>
      <c r="DAI186" s="152"/>
      <c r="DAJ186" s="152"/>
      <c r="DAK186" s="152"/>
      <c r="DAL186" s="152"/>
      <c r="DAM186" s="350"/>
      <c r="DAN186" s="321"/>
      <c r="DAO186" s="326"/>
      <c r="DAP186" s="152"/>
      <c r="DAQ186" s="152"/>
      <c r="DAR186" s="152"/>
      <c r="DAS186" s="152"/>
      <c r="DAT186" s="350"/>
      <c r="DAU186" s="321"/>
      <c r="DAV186" s="326"/>
      <c r="DAW186" s="152"/>
      <c r="DAX186" s="152"/>
      <c r="DAY186" s="152"/>
      <c r="DAZ186" s="152"/>
      <c r="DBA186" s="350"/>
      <c r="DBB186" s="321"/>
      <c r="DBC186" s="326"/>
      <c r="DBD186" s="152"/>
      <c r="DBE186" s="152"/>
      <c r="DBF186" s="152"/>
      <c r="DBG186" s="152"/>
      <c r="DBH186" s="350"/>
      <c r="DBI186" s="321"/>
      <c r="DBJ186" s="326"/>
      <c r="DBK186" s="152"/>
      <c r="DBL186" s="152"/>
      <c r="DBM186" s="152"/>
      <c r="DBN186" s="152"/>
      <c r="DBO186" s="350"/>
      <c r="DBP186" s="321"/>
      <c r="DBQ186" s="326"/>
      <c r="DBR186" s="152"/>
      <c r="DBS186" s="152"/>
      <c r="DBT186" s="152"/>
      <c r="DBU186" s="152"/>
      <c r="DBV186" s="350"/>
      <c r="DBW186" s="321"/>
      <c r="DBX186" s="326"/>
      <c r="DBY186" s="152"/>
      <c r="DBZ186" s="152"/>
      <c r="DCA186" s="152"/>
      <c r="DCB186" s="152"/>
      <c r="DCC186" s="350"/>
      <c r="DCD186" s="321"/>
      <c r="DCE186" s="326"/>
      <c r="DCF186" s="152"/>
      <c r="DCG186" s="152"/>
      <c r="DCH186" s="152"/>
      <c r="DCI186" s="152"/>
      <c r="DCJ186" s="350"/>
      <c r="DCK186" s="321"/>
      <c r="DCL186" s="326"/>
      <c r="DCM186" s="152"/>
      <c r="DCN186" s="152"/>
      <c r="DCO186" s="152"/>
      <c r="DCP186" s="152"/>
      <c r="DCQ186" s="350"/>
      <c r="DCR186" s="321"/>
      <c r="DCS186" s="326"/>
      <c r="DCT186" s="152"/>
      <c r="DCU186" s="152"/>
      <c r="DCV186" s="152"/>
      <c r="DCW186" s="152"/>
      <c r="DCX186" s="350"/>
      <c r="DCY186" s="321"/>
      <c r="DCZ186" s="326"/>
      <c r="DDA186" s="152"/>
      <c r="DDB186" s="152"/>
      <c r="DDC186" s="152"/>
      <c r="DDD186" s="152"/>
      <c r="DDE186" s="350"/>
      <c r="DDF186" s="321"/>
      <c r="DDG186" s="326"/>
      <c r="DDH186" s="152"/>
      <c r="DDI186" s="152"/>
      <c r="DDJ186" s="152"/>
      <c r="DDK186" s="152"/>
      <c r="DDL186" s="350"/>
      <c r="DDM186" s="321"/>
      <c r="DDN186" s="326"/>
      <c r="DDO186" s="152"/>
      <c r="DDP186" s="152"/>
      <c r="DDQ186" s="152"/>
      <c r="DDR186" s="152"/>
      <c r="DDS186" s="350"/>
      <c r="DDT186" s="321"/>
      <c r="DDU186" s="326"/>
      <c r="DDV186" s="152"/>
      <c r="DDW186" s="152"/>
      <c r="DDX186" s="152"/>
      <c r="DDY186" s="152"/>
      <c r="DDZ186" s="350"/>
      <c r="DEA186" s="321"/>
      <c r="DEB186" s="326"/>
      <c r="DEC186" s="152"/>
      <c r="DED186" s="152"/>
      <c r="DEE186" s="152"/>
      <c r="DEF186" s="152"/>
      <c r="DEG186" s="350"/>
      <c r="DEH186" s="321"/>
      <c r="DEI186" s="326"/>
      <c r="DEJ186" s="152"/>
      <c r="DEK186" s="152"/>
      <c r="DEL186" s="152"/>
      <c r="DEM186" s="152"/>
      <c r="DEN186" s="350"/>
      <c r="DEO186" s="321"/>
      <c r="DEP186" s="326"/>
      <c r="DEQ186" s="152"/>
      <c r="DER186" s="152"/>
      <c r="DES186" s="152"/>
      <c r="DET186" s="152"/>
      <c r="DEU186" s="350"/>
      <c r="DEV186" s="321"/>
      <c r="DEW186" s="326"/>
      <c r="DEX186" s="152"/>
      <c r="DEY186" s="152"/>
      <c r="DEZ186" s="152"/>
      <c r="DFA186" s="152"/>
      <c r="DFB186" s="350"/>
      <c r="DFC186" s="321"/>
      <c r="DFD186" s="326"/>
      <c r="DFE186" s="152"/>
      <c r="DFF186" s="152"/>
      <c r="DFG186" s="152"/>
      <c r="DFH186" s="152"/>
      <c r="DFI186" s="350"/>
      <c r="DFJ186" s="321"/>
      <c r="DFK186" s="326"/>
      <c r="DFL186" s="152"/>
      <c r="DFM186" s="152"/>
      <c r="DFN186" s="152"/>
      <c r="DFO186" s="152"/>
      <c r="DFP186" s="350"/>
      <c r="DFQ186" s="321"/>
      <c r="DFR186" s="326"/>
      <c r="DFS186" s="152"/>
      <c r="DFT186" s="152"/>
      <c r="DFU186" s="152"/>
      <c r="DFV186" s="152"/>
      <c r="DFW186" s="350"/>
      <c r="DFX186" s="321"/>
      <c r="DFY186" s="326"/>
      <c r="DFZ186" s="152"/>
      <c r="DGA186" s="152"/>
      <c r="DGB186" s="152"/>
      <c r="DGC186" s="152"/>
      <c r="DGD186" s="350"/>
      <c r="DGE186" s="321"/>
      <c r="DGF186" s="326"/>
      <c r="DGG186" s="152"/>
      <c r="DGH186" s="152"/>
      <c r="DGI186" s="152"/>
      <c r="DGJ186" s="152"/>
      <c r="DGK186" s="350"/>
      <c r="DGL186" s="321"/>
      <c r="DGM186" s="326"/>
      <c r="DGN186" s="152"/>
      <c r="DGO186" s="152"/>
      <c r="DGP186" s="152"/>
      <c r="DGQ186" s="152"/>
      <c r="DGR186" s="350"/>
      <c r="DGS186" s="321"/>
      <c r="DGT186" s="326"/>
      <c r="DGU186" s="152"/>
      <c r="DGV186" s="152"/>
      <c r="DGW186" s="152"/>
      <c r="DGX186" s="152"/>
      <c r="DGY186" s="350"/>
      <c r="DGZ186" s="321"/>
      <c r="DHA186" s="326"/>
      <c r="DHB186" s="152"/>
      <c r="DHC186" s="152"/>
      <c r="DHD186" s="152"/>
      <c r="DHE186" s="152"/>
      <c r="DHF186" s="350"/>
      <c r="DHG186" s="321"/>
      <c r="DHH186" s="326"/>
      <c r="DHI186" s="152"/>
      <c r="DHJ186" s="152"/>
      <c r="DHK186" s="152"/>
      <c r="DHL186" s="152"/>
      <c r="DHM186" s="350"/>
      <c r="DHN186" s="321"/>
      <c r="DHO186" s="326"/>
      <c r="DHP186" s="152"/>
      <c r="DHQ186" s="152"/>
      <c r="DHR186" s="152"/>
      <c r="DHS186" s="152"/>
      <c r="DHT186" s="350"/>
      <c r="DHU186" s="321"/>
      <c r="DHV186" s="326"/>
      <c r="DHW186" s="152"/>
      <c r="DHX186" s="152"/>
      <c r="DHY186" s="152"/>
      <c r="DHZ186" s="152"/>
      <c r="DIA186" s="350"/>
      <c r="DIB186" s="321"/>
      <c r="DIC186" s="326"/>
      <c r="DID186" s="152"/>
      <c r="DIE186" s="152"/>
      <c r="DIF186" s="152"/>
      <c r="DIG186" s="152"/>
      <c r="DIH186" s="350"/>
      <c r="DII186" s="321"/>
      <c r="DIJ186" s="326"/>
      <c r="DIK186" s="152"/>
      <c r="DIL186" s="152"/>
      <c r="DIM186" s="152"/>
      <c r="DIN186" s="152"/>
      <c r="DIO186" s="350"/>
      <c r="DIP186" s="321"/>
      <c r="DIQ186" s="326"/>
      <c r="DIR186" s="152"/>
      <c r="DIS186" s="152"/>
      <c r="DIT186" s="152"/>
      <c r="DIU186" s="152"/>
      <c r="DIV186" s="350"/>
      <c r="DIW186" s="321"/>
      <c r="DIX186" s="326"/>
      <c r="DIY186" s="152"/>
      <c r="DIZ186" s="152"/>
      <c r="DJA186" s="152"/>
      <c r="DJB186" s="152"/>
      <c r="DJC186" s="350"/>
      <c r="DJD186" s="321"/>
      <c r="DJE186" s="326"/>
      <c r="DJF186" s="152"/>
      <c r="DJG186" s="152"/>
      <c r="DJH186" s="152"/>
      <c r="DJI186" s="152"/>
      <c r="DJJ186" s="350"/>
      <c r="DJK186" s="321"/>
      <c r="DJL186" s="326"/>
      <c r="DJM186" s="152"/>
      <c r="DJN186" s="152"/>
      <c r="DJO186" s="152"/>
      <c r="DJP186" s="152"/>
      <c r="DJQ186" s="350"/>
      <c r="DJR186" s="321"/>
      <c r="DJS186" s="326"/>
      <c r="DJT186" s="152"/>
      <c r="DJU186" s="152"/>
      <c r="DJV186" s="152"/>
      <c r="DJW186" s="152"/>
      <c r="DJX186" s="350"/>
      <c r="DJY186" s="321"/>
      <c r="DJZ186" s="326"/>
      <c r="DKA186" s="152"/>
      <c r="DKB186" s="152"/>
      <c r="DKC186" s="152"/>
      <c r="DKD186" s="152"/>
      <c r="DKE186" s="350"/>
      <c r="DKF186" s="321"/>
      <c r="DKG186" s="326"/>
      <c r="DKH186" s="152"/>
      <c r="DKI186" s="152"/>
      <c r="DKJ186" s="152"/>
      <c r="DKK186" s="152"/>
      <c r="DKL186" s="350"/>
      <c r="DKM186" s="321"/>
      <c r="DKN186" s="326"/>
      <c r="DKO186" s="152"/>
      <c r="DKP186" s="152"/>
      <c r="DKQ186" s="152"/>
      <c r="DKR186" s="152"/>
      <c r="DKS186" s="350"/>
      <c r="DKT186" s="321"/>
      <c r="DKU186" s="326"/>
      <c r="DKV186" s="152"/>
      <c r="DKW186" s="152"/>
      <c r="DKX186" s="152"/>
      <c r="DKY186" s="152"/>
      <c r="DKZ186" s="350"/>
      <c r="DLA186" s="321"/>
      <c r="DLB186" s="326"/>
      <c r="DLC186" s="152"/>
      <c r="DLD186" s="152"/>
      <c r="DLE186" s="152"/>
      <c r="DLF186" s="152"/>
      <c r="DLG186" s="350"/>
      <c r="DLH186" s="321"/>
      <c r="DLI186" s="326"/>
      <c r="DLJ186" s="152"/>
      <c r="DLK186" s="152"/>
      <c r="DLL186" s="152"/>
      <c r="DLM186" s="152"/>
      <c r="DLN186" s="350"/>
      <c r="DLO186" s="321"/>
      <c r="DLP186" s="326"/>
      <c r="DLQ186" s="152"/>
      <c r="DLR186" s="152"/>
      <c r="DLS186" s="152"/>
      <c r="DLT186" s="152"/>
      <c r="DLU186" s="350"/>
      <c r="DLV186" s="321"/>
      <c r="DLW186" s="326"/>
      <c r="DLX186" s="152"/>
      <c r="DLY186" s="152"/>
      <c r="DLZ186" s="152"/>
      <c r="DMA186" s="152"/>
      <c r="DMB186" s="350"/>
      <c r="DMC186" s="321"/>
      <c r="DMD186" s="326"/>
      <c r="DME186" s="152"/>
      <c r="DMF186" s="152"/>
      <c r="DMG186" s="152"/>
      <c r="DMH186" s="152"/>
      <c r="DMI186" s="350"/>
      <c r="DMJ186" s="321"/>
      <c r="DMK186" s="326"/>
      <c r="DML186" s="152"/>
      <c r="DMM186" s="152"/>
      <c r="DMN186" s="152"/>
      <c r="DMO186" s="152"/>
      <c r="DMP186" s="350"/>
      <c r="DMQ186" s="321"/>
      <c r="DMR186" s="326"/>
      <c r="DMS186" s="152"/>
      <c r="DMT186" s="152"/>
      <c r="DMU186" s="152"/>
      <c r="DMV186" s="152"/>
      <c r="DMW186" s="350"/>
      <c r="DMX186" s="321"/>
      <c r="DMY186" s="326"/>
      <c r="DMZ186" s="152"/>
      <c r="DNA186" s="152"/>
      <c r="DNB186" s="152"/>
      <c r="DNC186" s="152"/>
      <c r="DND186" s="350"/>
      <c r="DNE186" s="321"/>
      <c r="DNF186" s="326"/>
      <c r="DNG186" s="152"/>
      <c r="DNH186" s="152"/>
      <c r="DNI186" s="152"/>
      <c r="DNJ186" s="152"/>
      <c r="DNK186" s="350"/>
      <c r="DNL186" s="321"/>
      <c r="DNM186" s="326"/>
      <c r="DNN186" s="152"/>
      <c r="DNO186" s="152"/>
      <c r="DNP186" s="152"/>
      <c r="DNQ186" s="152"/>
      <c r="DNR186" s="350"/>
      <c r="DNS186" s="321"/>
      <c r="DNT186" s="326"/>
      <c r="DNU186" s="152"/>
      <c r="DNV186" s="152"/>
      <c r="DNW186" s="152"/>
      <c r="DNX186" s="152"/>
      <c r="DNY186" s="350"/>
      <c r="DNZ186" s="321"/>
      <c r="DOA186" s="326"/>
      <c r="DOB186" s="152"/>
      <c r="DOC186" s="152"/>
      <c r="DOD186" s="152"/>
      <c r="DOE186" s="152"/>
      <c r="DOF186" s="350"/>
      <c r="DOG186" s="321"/>
      <c r="DOH186" s="326"/>
      <c r="DOI186" s="152"/>
      <c r="DOJ186" s="152"/>
      <c r="DOK186" s="152"/>
      <c r="DOL186" s="152"/>
      <c r="DOM186" s="350"/>
      <c r="DON186" s="321"/>
      <c r="DOO186" s="326"/>
      <c r="DOP186" s="152"/>
      <c r="DOQ186" s="152"/>
      <c r="DOR186" s="152"/>
      <c r="DOS186" s="152"/>
      <c r="DOT186" s="350"/>
      <c r="DOU186" s="321"/>
      <c r="DOV186" s="326"/>
      <c r="DOW186" s="152"/>
      <c r="DOX186" s="152"/>
      <c r="DOY186" s="152"/>
      <c r="DOZ186" s="152"/>
      <c r="DPA186" s="350"/>
      <c r="DPB186" s="321"/>
      <c r="DPC186" s="326"/>
      <c r="DPD186" s="152"/>
      <c r="DPE186" s="152"/>
      <c r="DPF186" s="152"/>
      <c r="DPG186" s="152"/>
      <c r="DPH186" s="350"/>
      <c r="DPI186" s="321"/>
      <c r="DPJ186" s="326"/>
      <c r="DPK186" s="152"/>
      <c r="DPL186" s="152"/>
      <c r="DPM186" s="152"/>
      <c r="DPN186" s="152"/>
      <c r="DPO186" s="350"/>
      <c r="DPP186" s="321"/>
      <c r="DPQ186" s="326"/>
      <c r="DPR186" s="152"/>
      <c r="DPS186" s="152"/>
      <c r="DPT186" s="152"/>
      <c r="DPU186" s="152"/>
      <c r="DPV186" s="350"/>
      <c r="DPW186" s="321"/>
      <c r="DPX186" s="326"/>
      <c r="DPY186" s="152"/>
      <c r="DPZ186" s="152"/>
      <c r="DQA186" s="152"/>
      <c r="DQB186" s="152"/>
      <c r="DQC186" s="350"/>
      <c r="DQD186" s="321"/>
      <c r="DQE186" s="326"/>
      <c r="DQF186" s="152"/>
      <c r="DQG186" s="152"/>
      <c r="DQH186" s="152"/>
      <c r="DQI186" s="152"/>
      <c r="DQJ186" s="350"/>
      <c r="DQK186" s="321"/>
      <c r="DQL186" s="326"/>
      <c r="DQM186" s="152"/>
      <c r="DQN186" s="152"/>
      <c r="DQO186" s="152"/>
      <c r="DQP186" s="152"/>
      <c r="DQQ186" s="350"/>
      <c r="DQR186" s="321"/>
      <c r="DQS186" s="326"/>
      <c r="DQT186" s="152"/>
      <c r="DQU186" s="152"/>
      <c r="DQV186" s="152"/>
      <c r="DQW186" s="152"/>
      <c r="DQX186" s="350"/>
      <c r="DQY186" s="321"/>
      <c r="DQZ186" s="326"/>
      <c r="DRA186" s="152"/>
      <c r="DRB186" s="152"/>
      <c r="DRC186" s="152"/>
      <c r="DRD186" s="152"/>
      <c r="DRE186" s="350"/>
      <c r="DRF186" s="321"/>
      <c r="DRG186" s="326"/>
      <c r="DRH186" s="152"/>
      <c r="DRI186" s="152"/>
      <c r="DRJ186" s="152"/>
      <c r="DRK186" s="152"/>
      <c r="DRL186" s="350"/>
      <c r="DRM186" s="321"/>
      <c r="DRN186" s="326"/>
      <c r="DRO186" s="152"/>
      <c r="DRP186" s="152"/>
      <c r="DRQ186" s="152"/>
      <c r="DRR186" s="152"/>
      <c r="DRS186" s="350"/>
      <c r="DRT186" s="321"/>
      <c r="DRU186" s="326"/>
      <c r="DRV186" s="152"/>
      <c r="DRW186" s="152"/>
      <c r="DRX186" s="152"/>
      <c r="DRY186" s="152"/>
      <c r="DRZ186" s="350"/>
      <c r="DSA186" s="321"/>
      <c r="DSB186" s="326"/>
      <c r="DSC186" s="152"/>
      <c r="DSD186" s="152"/>
      <c r="DSE186" s="152"/>
      <c r="DSF186" s="152"/>
      <c r="DSG186" s="350"/>
      <c r="DSH186" s="321"/>
      <c r="DSI186" s="326"/>
      <c r="DSJ186" s="152"/>
      <c r="DSK186" s="152"/>
      <c r="DSL186" s="152"/>
      <c r="DSM186" s="152"/>
      <c r="DSN186" s="350"/>
      <c r="DSO186" s="321"/>
      <c r="DSP186" s="326"/>
      <c r="DSQ186" s="152"/>
      <c r="DSR186" s="152"/>
      <c r="DSS186" s="152"/>
      <c r="DST186" s="152"/>
      <c r="DSU186" s="350"/>
      <c r="DSV186" s="321"/>
      <c r="DSW186" s="326"/>
      <c r="DSX186" s="152"/>
      <c r="DSY186" s="152"/>
      <c r="DSZ186" s="152"/>
      <c r="DTA186" s="152"/>
      <c r="DTB186" s="350"/>
      <c r="DTC186" s="321"/>
      <c r="DTD186" s="326"/>
      <c r="DTE186" s="152"/>
      <c r="DTF186" s="152"/>
      <c r="DTG186" s="152"/>
      <c r="DTH186" s="152"/>
      <c r="DTI186" s="350"/>
      <c r="DTJ186" s="321"/>
      <c r="DTK186" s="326"/>
      <c r="DTL186" s="152"/>
      <c r="DTM186" s="152"/>
      <c r="DTN186" s="152"/>
      <c r="DTO186" s="152"/>
      <c r="DTP186" s="350"/>
      <c r="DTQ186" s="321"/>
      <c r="DTR186" s="326"/>
      <c r="DTS186" s="152"/>
      <c r="DTT186" s="152"/>
      <c r="DTU186" s="152"/>
      <c r="DTV186" s="152"/>
      <c r="DTW186" s="350"/>
      <c r="DTX186" s="321"/>
      <c r="DTY186" s="326"/>
      <c r="DTZ186" s="152"/>
      <c r="DUA186" s="152"/>
      <c r="DUB186" s="152"/>
      <c r="DUC186" s="152"/>
      <c r="DUD186" s="350"/>
      <c r="DUE186" s="321"/>
      <c r="DUF186" s="326"/>
      <c r="DUG186" s="152"/>
      <c r="DUH186" s="152"/>
      <c r="DUI186" s="152"/>
      <c r="DUJ186" s="152"/>
      <c r="DUK186" s="350"/>
      <c r="DUL186" s="321"/>
      <c r="DUM186" s="326"/>
      <c r="DUN186" s="152"/>
      <c r="DUO186" s="152"/>
      <c r="DUP186" s="152"/>
      <c r="DUQ186" s="152"/>
      <c r="DUR186" s="350"/>
      <c r="DUS186" s="321"/>
      <c r="DUT186" s="326"/>
      <c r="DUU186" s="152"/>
      <c r="DUV186" s="152"/>
      <c r="DUW186" s="152"/>
      <c r="DUX186" s="152"/>
      <c r="DUY186" s="350"/>
      <c r="DUZ186" s="321"/>
      <c r="DVA186" s="326"/>
      <c r="DVB186" s="152"/>
      <c r="DVC186" s="152"/>
      <c r="DVD186" s="152"/>
      <c r="DVE186" s="152"/>
      <c r="DVF186" s="350"/>
      <c r="DVG186" s="321"/>
      <c r="DVH186" s="326"/>
      <c r="DVI186" s="152"/>
      <c r="DVJ186" s="152"/>
      <c r="DVK186" s="152"/>
      <c r="DVL186" s="152"/>
      <c r="DVM186" s="350"/>
      <c r="DVN186" s="321"/>
      <c r="DVO186" s="326"/>
      <c r="DVP186" s="152"/>
      <c r="DVQ186" s="152"/>
      <c r="DVR186" s="152"/>
      <c r="DVS186" s="152"/>
      <c r="DVT186" s="350"/>
      <c r="DVU186" s="321"/>
      <c r="DVV186" s="326"/>
      <c r="DVW186" s="152"/>
      <c r="DVX186" s="152"/>
      <c r="DVY186" s="152"/>
      <c r="DVZ186" s="152"/>
      <c r="DWA186" s="350"/>
      <c r="DWB186" s="321"/>
      <c r="DWC186" s="326"/>
      <c r="DWD186" s="152"/>
      <c r="DWE186" s="152"/>
      <c r="DWF186" s="152"/>
      <c r="DWG186" s="152"/>
      <c r="DWH186" s="350"/>
      <c r="DWI186" s="321"/>
      <c r="DWJ186" s="326"/>
      <c r="DWK186" s="152"/>
      <c r="DWL186" s="152"/>
      <c r="DWM186" s="152"/>
      <c r="DWN186" s="152"/>
      <c r="DWO186" s="350"/>
      <c r="DWP186" s="321"/>
      <c r="DWQ186" s="326"/>
      <c r="DWR186" s="152"/>
      <c r="DWS186" s="152"/>
      <c r="DWT186" s="152"/>
      <c r="DWU186" s="152"/>
      <c r="DWV186" s="350"/>
      <c r="DWW186" s="321"/>
      <c r="DWX186" s="326"/>
      <c r="DWY186" s="152"/>
      <c r="DWZ186" s="152"/>
      <c r="DXA186" s="152"/>
      <c r="DXB186" s="152"/>
      <c r="DXC186" s="350"/>
      <c r="DXD186" s="321"/>
      <c r="DXE186" s="326"/>
      <c r="DXF186" s="152"/>
      <c r="DXG186" s="152"/>
      <c r="DXH186" s="152"/>
      <c r="DXI186" s="152"/>
      <c r="DXJ186" s="350"/>
      <c r="DXK186" s="321"/>
      <c r="DXL186" s="326"/>
      <c r="DXM186" s="152"/>
      <c r="DXN186" s="152"/>
      <c r="DXO186" s="152"/>
      <c r="DXP186" s="152"/>
      <c r="DXQ186" s="350"/>
      <c r="DXR186" s="321"/>
      <c r="DXS186" s="326"/>
      <c r="DXT186" s="152"/>
      <c r="DXU186" s="152"/>
      <c r="DXV186" s="152"/>
      <c r="DXW186" s="152"/>
      <c r="DXX186" s="350"/>
      <c r="DXY186" s="321"/>
      <c r="DXZ186" s="326"/>
      <c r="DYA186" s="152"/>
      <c r="DYB186" s="152"/>
      <c r="DYC186" s="152"/>
      <c r="DYD186" s="152"/>
      <c r="DYE186" s="350"/>
      <c r="DYF186" s="321"/>
      <c r="DYG186" s="326"/>
      <c r="DYH186" s="152"/>
      <c r="DYI186" s="152"/>
      <c r="DYJ186" s="152"/>
      <c r="DYK186" s="152"/>
      <c r="DYL186" s="350"/>
      <c r="DYM186" s="321"/>
      <c r="DYN186" s="326"/>
      <c r="DYO186" s="152"/>
      <c r="DYP186" s="152"/>
      <c r="DYQ186" s="152"/>
      <c r="DYR186" s="152"/>
      <c r="DYS186" s="350"/>
      <c r="DYT186" s="321"/>
      <c r="DYU186" s="326"/>
      <c r="DYV186" s="152"/>
      <c r="DYW186" s="152"/>
      <c r="DYX186" s="152"/>
      <c r="DYY186" s="152"/>
      <c r="DYZ186" s="350"/>
      <c r="DZA186" s="321"/>
      <c r="DZB186" s="326"/>
      <c r="DZC186" s="152"/>
      <c r="DZD186" s="152"/>
      <c r="DZE186" s="152"/>
      <c r="DZF186" s="152"/>
      <c r="DZG186" s="350"/>
      <c r="DZH186" s="321"/>
      <c r="DZI186" s="326"/>
      <c r="DZJ186" s="152"/>
      <c r="DZK186" s="152"/>
      <c r="DZL186" s="152"/>
      <c r="DZM186" s="152"/>
      <c r="DZN186" s="350"/>
      <c r="DZO186" s="321"/>
      <c r="DZP186" s="326"/>
      <c r="DZQ186" s="152"/>
      <c r="DZR186" s="152"/>
      <c r="DZS186" s="152"/>
      <c r="DZT186" s="152"/>
      <c r="DZU186" s="350"/>
      <c r="DZV186" s="321"/>
      <c r="DZW186" s="326"/>
      <c r="DZX186" s="152"/>
      <c r="DZY186" s="152"/>
      <c r="DZZ186" s="152"/>
      <c r="EAA186" s="152"/>
      <c r="EAB186" s="350"/>
      <c r="EAC186" s="321"/>
      <c r="EAD186" s="326"/>
      <c r="EAE186" s="152"/>
      <c r="EAF186" s="152"/>
      <c r="EAG186" s="152"/>
      <c r="EAH186" s="152"/>
      <c r="EAI186" s="350"/>
      <c r="EAJ186" s="321"/>
      <c r="EAK186" s="326"/>
      <c r="EAL186" s="152"/>
      <c r="EAM186" s="152"/>
      <c r="EAN186" s="152"/>
      <c r="EAO186" s="152"/>
      <c r="EAP186" s="350"/>
      <c r="EAQ186" s="321"/>
      <c r="EAR186" s="326"/>
      <c r="EAS186" s="152"/>
      <c r="EAT186" s="152"/>
      <c r="EAU186" s="152"/>
      <c r="EAV186" s="152"/>
      <c r="EAW186" s="350"/>
      <c r="EAX186" s="321"/>
      <c r="EAY186" s="326"/>
      <c r="EAZ186" s="152"/>
      <c r="EBA186" s="152"/>
      <c r="EBB186" s="152"/>
      <c r="EBC186" s="152"/>
      <c r="EBD186" s="350"/>
      <c r="EBE186" s="321"/>
      <c r="EBF186" s="326"/>
      <c r="EBG186" s="152"/>
      <c r="EBH186" s="152"/>
      <c r="EBI186" s="152"/>
      <c r="EBJ186" s="152"/>
      <c r="EBK186" s="350"/>
      <c r="EBL186" s="321"/>
      <c r="EBM186" s="326"/>
      <c r="EBN186" s="152"/>
      <c r="EBO186" s="152"/>
      <c r="EBP186" s="152"/>
      <c r="EBQ186" s="152"/>
      <c r="EBR186" s="350"/>
      <c r="EBS186" s="321"/>
      <c r="EBT186" s="326"/>
      <c r="EBU186" s="152"/>
      <c r="EBV186" s="152"/>
      <c r="EBW186" s="152"/>
      <c r="EBX186" s="152"/>
      <c r="EBY186" s="350"/>
      <c r="EBZ186" s="321"/>
      <c r="ECA186" s="326"/>
      <c r="ECB186" s="152"/>
      <c r="ECC186" s="152"/>
      <c r="ECD186" s="152"/>
      <c r="ECE186" s="152"/>
      <c r="ECF186" s="350"/>
      <c r="ECG186" s="321"/>
      <c r="ECH186" s="326"/>
      <c r="ECI186" s="152"/>
      <c r="ECJ186" s="152"/>
      <c r="ECK186" s="152"/>
      <c r="ECL186" s="152"/>
      <c r="ECM186" s="350"/>
      <c r="ECN186" s="321"/>
      <c r="ECO186" s="326"/>
      <c r="ECP186" s="152"/>
      <c r="ECQ186" s="152"/>
      <c r="ECR186" s="152"/>
      <c r="ECS186" s="152"/>
      <c r="ECT186" s="350"/>
      <c r="ECU186" s="321"/>
      <c r="ECV186" s="326"/>
      <c r="ECW186" s="152"/>
      <c r="ECX186" s="152"/>
      <c r="ECY186" s="152"/>
      <c r="ECZ186" s="152"/>
      <c r="EDA186" s="350"/>
      <c r="EDB186" s="321"/>
      <c r="EDC186" s="326"/>
      <c r="EDD186" s="152"/>
      <c r="EDE186" s="152"/>
      <c r="EDF186" s="152"/>
      <c r="EDG186" s="152"/>
      <c r="EDH186" s="350"/>
      <c r="EDI186" s="321"/>
      <c r="EDJ186" s="326"/>
      <c r="EDK186" s="152"/>
      <c r="EDL186" s="152"/>
      <c r="EDM186" s="152"/>
      <c r="EDN186" s="152"/>
      <c r="EDO186" s="350"/>
      <c r="EDP186" s="321"/>
      <c r="EDQ186" s="326"/>
      <c r="EDR186" s="152"/>
      <c r="EDS186" s="152"/>
      <c r="EDT186" s="152"/>
      <c r="EDU186" s="152"/>
      <c r="EDV186" s="350"/>
      <c r="EDW186" s="321"/>
      <c r="EDX186" s="326"/>
      <c r="EDY186" s="152"/>
      <c r="EDZ186" s="152"/>
      <c r="EEA186" s="152"/>
      <c r="EEB186" s="152"/>
      <c r="EEC186" s="350"/>
      <c r="EED186" s="321"/>
      <c r="EEE186" s="326"/>
      <c r="EEF186" s="152"/>
      <c r="EEG186" s="152"/>
      <c r="EEH186" s="152"/>
      <c r="EEI186" s="152"/>
      <c r="EEJ186" s="350"/>
      <c r="EEK186" s="321"/>
      <c r="EEL186" s="326"/>
      <c r="EEM186" s="152"/>
      <c r="EEN186" s="152"/>
      <c r="EEO186" s="152"/>
      <c r="EEP186" s="152"/>
      <c r="EEQ186" s="350"/>
      <c r="EER186" s="321"/>
      <c r="EES186" s="326"/>
      <c r="EET186" s="152"/>
      <c r="EEU186" s="152"/>
      <c r="EEV186" s="152"/>
      <c r="EEW186" s="152"/>
      <c r="EEX186" s="350"/>
      <c r="EEY186" s="321"/>
      <c r="EEZ186" s="326"/>
      <c r="EFA186" s="152"/>
      <c r="EFB186" s="152"/>
      <c r="EFC186" s="152"/>
      <c r="EFD186" s="152"/>
      <c r="EFE186" s="350"/>
      <c r="EFF186" s="321"/>
      <c r="EFG186" s="326"/>
      <c r="EFH186" s="152"/>
      <c r="EFI186" s="152"/>
      <c r="EFJ186" s="152"/>
      <c r="EFK186" s="152"/>
      <c r="EFL186" s="350"/>
      <c r="EFM186" s="321"/>
      <c r="EFN186" s="326"/>
      <c r="EFO186" s="152"/>
      <c r="EFP186" s="152"/>
      <c r="EFQ186" s="152"/>
      <c r="EFR186" s="152"/>
      <c r="EFS186" s="350"/>
      <c r="EFT186" s="321"/>
      <c r="EFU186" s="326"/>
      <c r="EFV186" s="152"/>
      <c r="EFW186" s="152"/>
      <c r="EFX186" s="152"/>
      <c r="EFY186" s="152"/>
      <c r="EFZ186" s="350"/>
      <c r="EGA186" s="321"/>
      <c r="EGB186" s="326"/>
      <c r="EGC186" s="152"/>
      <c r="EGD186" s="152"/>
      <c r="EGE186" s="152"/>
      <c r="EGF186" s="152"/>
      <c r="EGG186" s="350"/>
      <c r="EGH186" s="321"/>
      <c r="EGI186" s="326"/>
      <c r="EGJ186" s="152"/>
      <c r="EGK186" s="152"/>
      <c r="EGL186" s="152"/>
      <c r="EGM186" s="152"/>
      <c r="EGN186" s="350"/>
      <c r="EGO186" s="321"/>
      <c r="EGP186" s="326"/>
      <c r="EGQ186" s="152"/>
      <c r="EGR186" s="152"/>
      <c r="EGS186" s="152"/>
      <c r="EGT186" s="152"/>
      <c r="EGU186" s="350"/>
      <c r="EGV186" s="321"/>
      <c r="EGW186" s="326"/>
      <c r="EGX186" s="152"/>
      <c r="EGY186" s="152"/>
      <c r="EGZ186" s="152"/>
      <c r="EHA186" s="152"/>
      <c r="EHB186" s="350"/>
      <c r="EHC186" s="321"/>
      <c r="EHD186" s="326"/>
      <c r="EHE186" s="152"/>
      <c r="EHF186" s="152"/>
      <c r="EHG186" s="152"/>
      <c r="EHH186" s="152"/>
      <c r="EHI186" s="350"/>
      <c r="EHJ186" s="321"/>
      <c r="EHK186" s="326"/>
      <c r="EHL186" s="152"/>
      <c r="EHM186" s="152"/>
      <c r="EHN186" s="152"/>
      <c r="EHO186" s="152"/>
      <c r="EHP186" s="350"/>
      <c r="EHQ186" s="321"/>
      <c r="EHR186" s="326"/>
      <c r="EHS186" s="152"/>
      <c r="EHT186" s="152"/>
      <c r="EHU186" s="152"/>
      <c r="EHV186" s="152"/>
      <c r="EHW186" s="350"/>
      <c r="EHX186" s="321"/>
      <c r="EHY186" s="326"/>
      <c r="EHZ186" s="152"/>
      <c r="EIA186" s="152"/>
      <c r="EIB186" s="152"/>
      <c r="EIC186" s="152"/>
      <c r="EID186" s="350"/>
      <c r="EIE186" s="321"/>
      <c r="EIF186" s="326"/>
      <c r="EIG186" s="152"/>
      <c r="EIH186" s="152"/>
      <c r="EII186" s="152"/>
      <c r="EIJ186" s="152"/>
      <c r="EIK186" s="350"/>
      <c r="EIL186" s="321"/>
      <c r="EIM186" s="326"/>
      <c r="EIN186" s="152"/>
      <c r="EIO186" s="152"/>
      <c r="EIP186" s="152"/>
      <c r="EIQ186" s="152"/>
      <c r="EIR186" s="350"/>
      <c r="EIS186" s="321"/>
      <c r="EIT186" s="326"/>
      <c r="EIU186" s="152"/>
      <c r="EIV186" s="152"/>
      <c r="EIW186" s="152"/>
      <c r="EIX186" s="152"/>
      <c r="EIY186" s="350"/>
      <c r="EIZ186" s="321"/>
      <c r="EJA186" s="326"/>
      <c r="EJB186" s="152"/>
      <c r="EJC186" s="152"/>
      <c r="EJD186" s="152"/>
      <c r="EJE186" s="152"/>
      <c r="EJF186" s="350"/>
      <c r="EJG186" s="321"/>
      <c r="EJH186" s="326"/>
      <c r="EJI186" s="152"/>
      <c r="EJJ186" s="152"/>
      <c r="EJK186" s="152"/>
      <c r="EJL186" s="152"/>
      <c r="EJM186" s="350"/>
      <c r="EJN186" s="321"/>
      <c r="EJO186" s="326"/>
      <c r="EJP186" s="152"/>
      <c r="EJQ186" s="152"/>
      <c r="EJR186" s="152"/>
      <c r="EJS186" s="152"/>
      <c r="EJT186" s="350"/>
      <c r="EJU186" s="321"/>
      <c r="EJV186" s="326"/>
      <c r="EJW186" s="152"/>
      <c r="EJX186" s="152"/>
      <c r="EJY186" s="152"/>
      <c r="EJZ186" s="152"/>
      <c r="EKA186" s="350"/>
      <c r="EKB186" s="321"/>
      <c r="EKC186" s="326"/>
      <c r="EKD186" s="152"/>
      <c r="EKE186" s="152"/>
      <c r="EKF186" s="152"/>
      <c r="EKG186" s="152"/>
      <c r="EKH186" s="350"/>
      <c r="EKI186" s="321"/>
      <c r="EKJ186" s="326"/>
      <c r="EKK186" s="152"/>
      <c r="EKL186" s="152"/>
      <c r="EKM186" s="152"/>
      <c r="EKN186" s="152"/>
      <c r="EKO186" s="350"/>
      <c r="EKP186" s="321"/>
      <c r="EKQ186" s="326"/>
      <c r="EKR186" s="152"/>
      <c r="EKS186" s="152"/>
      <c r="EKT186" s="152"/>
      <c r="EKU186" s="152"/>
      <c r="EKV186" s="350"/>
      <c r="EKW186" s="321"/>
      <c r="EKX186" s="326"/>
      <c r="EKY186" s="152"/>
      <c r="EKZ186" s="152"/>
      <c r="ELA186" s="152"/>
      <c r="ELB186" s="152"/>
      <c r="ELC186" s="350"/>
      <c r="ELD186" s="321"/>
      <c r="ELE186" s="326"/>
      <c r="ELF186" s="152"/>
      <c r="ELG186" s="152"/>
      <c r="ELH186" s="152"/>
      <c r="ELI186" s="152"/>
      <c r="ELJ186" s="350"/>
      <c r="ELK186" s="321"/>
      <c r="ELL186" s="326"/>
      <c r="ELM186" s="152"/>
      <c r="ELN186" s="152"/>
      <c r="ELO186" s="152"/>
      <c r="ELP186" s="152"/>
      <c r="ELQ186" s="350"/>
      <c r="ELR186" s="321"/>
      <c r="ELS186" s="326"/>
      <c r="ELT186" s="152"/>
      <c r="ELU186" s="152"/>
      <c r="ELV186" s="152"/>
      <c r="ELW186" s="152"/>
      <c r="ELX186" s="350"/>
      <c r="ELY186" s="321"/>
      <c r="ELZ186" s="326"/>
      <c r="EMA186" s="152"/>
      <c r="EMB186" s="152"/>
      <c r="EMC186" s="152"/>
      <c r="EMD186" s="152"/>
      <c r="EME186" s="350"/>
      <c r="EMF186" s="321"/>
      <c r="EMG186" s="326"/>
      <c r="EMH186" s="152"/>
      <c r="EMI186" s="152"/>
      <c r="EMJ186" s="152"/>
      <c r="EMK186" s="152"/>
      <c r="EML186" s="350"/>
      <c r="EMM186" s="321"/>
      <c r="EMN186" s="326"/>
      <c r="EMO186" s="152"/>
      <c r="EMP186" s="152"/>
      <c r="EMQ186" s="152"/>
      <c r="EMR186" s="152"/>
      <c r="EMS186" s="350"/>
      <c r="EMT186" s="321"/>
      <c r="EMU186" s="326"/>
      <c r="EMV186" s="152"/>
      <c r="EMW186" s="152"/>
      <c r="EMX186" s="152"/>
      <c r="EMY186" s="152"/>
      <c r="EMZ186" s="350"/>
      <c r="ENA186" s="321"/>
      <c r="ENB186" s="326"/>
      <c r="ENC186" s="152"/>
      <c r="END186" s="152"/>
      <c r="ENE186" s="152"/>
      <c r="ENF186" s="152"/>
      <c r="ENG186" s="350"/>
      <c r="ENH186" s="321"/>
      <c r="ENI186" s="326"/>
      <c r="ENJ186" s="152"/>
      <c r="ENK186" s="152"/>
      <c r="ENL186" s="152"/>
      <c r="ENM186" s="152"/>
      <c r="ENN186" s="350"/>
      <c r="ENO186" s="321"/>
      <c r="ENP186" s="326"/>
      <c r="ENQ186" s="152"/>
      <c r="ENR186" s="152"/>
      <c r="ENS186" s="152"/>
      <c r="ENT186" s="152"/>
      <c r="ENU186" s="350"/>
      <c r="ENV186" s="321"/>
      <c r="ENW186" s="326"/>
      <c r="ENX186" s="152"/>
      <c r="ENY186" s="152"/>
      <c r="ENZ186" s="152"/>
      <c r="EOA186" s="152"/>
      <c r="EOB186" s="350"/>
      <c r="EOC186" s="321"/>
      <c r="EOD186" s="326"/>
      <c r="EOE186" s="152"/>
      <c r="EOF186" s="152"/>
      <c r="EOG186" s="152"/>
      <c r="EOH186" s="152"/>
      <c r="EOI186" s="350"/>
      <c r="EOJ186" s="321"/>
      <c r="EOK186" s="326"/>
      <c r="EOL186" s="152"/>
      <c r="EOM186" s="152"/>
      <c r="EON186" s="152"/>
      <c r="EOO186" s="152"/>
      <c r="EOP186" s="350"/>
      <c r="EOQ186" s="321"/>
      <c r="EOR186" s="326"/>
      <c r="EOS186" s="152"/>
      <c r="EOT186" s="152"/>
      <c r="EOU186" s="152"/>
      <c r="EOV186" s="152"/>
      <c r="EOW186" s="350"/>
      <c r="EOX186" s="321"/>
      <c r="EOY186" s="326"/>
      <c r="EOZ186" s="152"/>
      <c r="EPA186" s="152"/>
      <c r="EPB186" s="152"/>
      <c r="EPC186" s="152"/>
      <c r="EPD186" s="350"/>
      <c r="EPE186" s="321"/>
      <c r="EPF186" s="326"/>
      <c r="EPG186" s="152"/>
      <c r="EPH186" s="152"/>
      <c r="EPI186" s="152"/>
      <c r="EPJ186" s="152"/>
      <c r="EPK186" s="350"/>
      <c r="EPL186" s="321"/>
      <c r="EPM186" s="326"/>
      <c r="EPN186" s="152"/>
      <c r="EPO186" s="152"/>
      <c r="EPP186" s="152"/>
      <c r="EPQ186" s="152"/>
      <c r="EPR186" s="350"/>
      <c r="EPS186" s="321"/>
      <c r="EPT186" s="326"/>
      <c r="EPU186" s="152"/>
      <c r="EPV186" s="152"/>
      <c r="EPW186" s="152"/>
      <c r="EPX186" s="152"/>
      <c r="EPY186" s="350"/>
      <c r="EPZ186" s="321"/>
      <c r="EQA186" s="326"/>
      <c r="EQB186" s="152"/>
      <c r="EQC186" s="152"/>
      <c r="EQD186" s="152"/>
      <c r="EQE186" s="152"/>
      <c r="EQF186" s="350"/>
      <c r="EQG186" s="321"/>
      <c r="EQH186" s="326"/>
      <c r="EQI186" s="152"/>
      <c r="EQJ186" s="152"/>
      <c r="EQK186" s="152"/>
      <c r="EQL186" s="152"/>
      <c r="EQM186" s="350"/>
      <c r="EQN186" s="321"/>
      <c r="EQO186" s="326"/>
      <c r="EQP186" s="152"/>
      <c r="EQQ186" s="152"/>
      <c r="EQR186" s="152"/>
      <c r="EQS186" s="152"/>
      <c r="EQT186" s="350"/>
      <c r="EQU186" s="321"/>
      <c r="EQV186" s="326"/>
      <c r="EQW186" s="152"/>
      <c r="EQX186" s="152"/>
      <c r="EQY186" s="152"/>
      <c r="EQZ186" s="152"/>
      <c r="ERA186" s="350"/>
      <c r="ERB186" s="321"/>
      <c r="ERC186" s="326"/>
      <c r="ERD186" s="152"/>
      <c r="ERE186" s="152"/>
      <c r="ERF186" s="152"/>
      <c r="ERG186" s="152"/>
      <c r="ERH186" s="350"/>
      <c r="ERI186" s="321"/>
      <c r="ERJ186" s="326"/>
      <c r="ERK186" s="152"/>
      <c r="ERL186" s="152"/>
      <c r="ERM186" s="152"/>
      <c r="ERN186" s="152"/>
      <c r="ERO186" s="350"/>
      <c r="ERP186" s="321"/>
      <c r="ERQ186" s="326"/>
      <c r="ERR186" s="152"/>
      <c r="ERS186" s="152"/>
      <c r="ERT186" s="152"/>
      <c r="ERU186" s="152"/>
      <c r="ERV186" s="350"/>
      <c r="ERW186" s="321"/>
      <c r="ERX186" s="326"/>
      <c r="ERY186" s="152"/>
      <c r="ERZ186" s="152"/>
      <c r="ESA186" s="152"/>
      <c r="ESB186" s="152"/>
      <c r="ESC186" s="350"/>
      <c r="ESD186" s="321"/>
      <c r="ESE186" s="326"/>
      <c r="ESF186" s="152"/>
      <c r="ESG186" s="152"/>
      <c r="ESH186" s="152"/>
      <c r="ESI186" s="152"/>
      <c r="ESJ186" s="350"/>
      <c r="ESK186" s="321"/>
      <c r="ESL186" s="326"/>
      <c r="ESM186" s="152"/>
      <c r="ESN186" s="152"/>
      <c r="ESO186" s="152"/>
      <c r="ESP186" s="152"/>
      <c r="ESQ186" s="350"/>
      <c r="ESR186" s="321"/>
      <c r="ESS186" s="326"/>
      <c r="EST186" s="152"/>
      <c r="ESU186" s="152"/>
      <c r="ESV186" s="152"/>
      <c r="ESW186" s="152"/>
      <c r="ESX186" s="350"/>
      <c r="ESY186" s="321"/>
      <c r="ESZ186" s="326"/>
      <c r="ETA186" s="152"/>
      <c r="ETB186" s="152"/>
      <c r="ETC186" s="152"/>
      <c r="ETD186" s="152"/>
      <c r="ETE186" s="350"/>
      <c r="ETF186" s="321"/>
      <c r="ETG186" s="326"/>
      <c r="ETH186" s="152"/>
      <c r="ETI186" s="152"/>
      <c r="ETJ186" s="152"/>
      <c r="ETK186" s="152"/>
      <c r="ETL186" s="350"/>
      <c r="ETM186" s="321"/>
      <c r="ETN186" s="326"/>
      <c r="ETO186" s="152"/>
      <c r="ETP186" s="152"/>
      <c r="ETQ186" s="152"/>
      <c r="ETR186" s="152"/>
      <c r="ETS186" s="350"/>
      <c r="ETT186" s="321"/>
      <c r="ETU186" s="326"/>
      <c r="ETV186" s="152"/>
      <c r="ETW186" s="152"/>
      <c r="ETX186" s="152"/>
      <c r="ETY186" s="152"/>
      <c r="ETZ186" s="350"/>
      <c r="EUA186" s="321"/>
      <c r="EUB186" s="326"/>
      <c r="EUC186" s="152"/>
      <c r="EUD186" s="152"/>
      <c r="EUE186" s="152"/>
      <c r="EUF186" s="152"/>
      <c r="EUG186" s="350"/>
      <c r="EUH186" s="321"/>
      <c r="EUI186" s="326"/>
      <c r="EUJ186" s="152"/>
      <c r="EUK186" s="152"/>
      <c r="EUL186" s="152"/>
      <c r="EUM186" s="152"/>
      <c r="EUN186" s="350"/>
      <c r="EUO186" s="321"/>
      <c r="EUP186" s="326"/>
      <c r="EUQ186" s="152"/>
      <c r="EUR186" s="152"/>
      <c r="EUS186" s="152"/>
      <c r="EUT186" s="152"/>
      <c r="EUU186" s="350"/>
      <c r="EUV186" s="321"/>
      <c r="EUW186" s="326"/>
      <c r="EUX186" s="152"/>
      <c r="EUY186" s="152"/>
      <c r="EUZ186" s="152"/>
      <c r="EVA186" s="152"/>
      <c r="EVB186" s="350"/>
      <c r="EVC186" s="321"/>
      <c r="EVD186" s="326"/>
      <c r="EVE186" s="152"/>
      <c r="EVF186" s="152"/>
      <c r="EVG186" s="152"/>
      <c r="EVH186" s="152"/>
      <c r="EVI186" s="350"/>
      <c r="EVJ186" s="321"/>
      <c r="EVK186" s="326"/>
      <c r="EVL186" s="152"/>
      <c r="EVM186" s="152"/>
      <c r="EVN186" s="152"/>
      <c r="EVO186" s="152"/>
      <c r="EVP186" s="350"/>
      <c r="EVQ186" s="321"/>
      <c r="EVR186" s="326"/>
      <c r="EVS186" s="152"/>
      <c r="EVT186" s="152"/>
      <c r="EVU186" s="152"/>
      <c r="EVV186" s="152"/>
      <c r="EVW186" s="350"/>
      <c r="EVX186" s="321"/>
      <c r="EVY186" s="326"/>
      <c r="EVZ186" s="152"/>
      <c r="EWA186" s="152"/>
      <c r="EWB186" s="152"/>
      <c r="EWC186" s="152"/>
      <c r="EWD186" s="350"/>
      <c r="EWE186" s="321"/>
      <c r="EWF186" s="326"/>
      <c r="EWG186" s="152"/>
      <c r="EWH186" s="152"/>
      <c r="EWI186" s="152"/>
      <c r="EWJ186" s="152"/>
      <c r="EWK186" s="350"/>
      <c r="EWL186" s="321"/>
      <c r="EWM186" s="326"/>
      <c r="EWN186" s="152"/>
      <c r="EWO186" s="152"/>
      <c r="EWP186" s="152"/>
      <c r="EWQ186" s="152"/>
      <c r="EWR186" s="350"/>
      <c r="EWS186" s="321"/>
      <c r="EWT186" s="326"/>
      <c r="EWU186" s="152"/>
      <c r="EWV186" s="152"/>
      <c r="EWW186" s="152"/>
      <c r="EWX186" s="152"/>
      <c r="EWY186" s="350"/>
      <c r="EWZ186" s="321"/>
      <c r="EXA186" s="326"/>
      <c r="EXB186" s="152"/>
      <c r="EXC186" s="152"/>
      <c r="EXD186" s="152"/>
      <c r="EXE186" s="152"/>
      <c r="EXF186" s="350"/>
      <c r="EXG186" s="321"/>
      <c r="EXH186" s="326"/>
      <c r="EXI186" s="152"/>
      <c r="EXJ186" s="152"/>
      <c r="EXK186" s="152"/>
      <c r="EXL186" s="152"/>
      <c r="EXM186" s="350"/>
      <c r="EXN186" s="321"/>
      <c r="EXO186" s="326"/>
      <c r="EXP186" s="152"/>
      <c r="EXQ186" s="152"/>
      <c r="EXR186" s="152"/>
      <c r="EXS186" s="152"/>
      <c r="EXT186" s="350"/>
      <c r="EXU186" s="321"/>
      <c r="EXV186" s="326"/>
      <c r="EXW186" s="152"/>
      <c r="EXX186" s="152"/>
      <c r="EXY186" s="152"/>
      <c r="EXZ186" s="152"/>
      <c r="EYA186" s="350"/>
      <c r="EYB186" s="321"/>
      <c r="EYC186" s="326"/>
      <c r="EYD186" s="152"/>
      <c r="EYE186" s="152"/>
      <c r="EYF186" s="152"/>
      <c r="EYG186" s="152"/>
      <c r="EYH186" s="350"/>
      <c r="EYI186" s="321"/>
      <c r="EYJ186" s="326"/>
      <c r="EYK186" s="152"/>
      <c r="EYL186" s="152"/>
      <c r="EYM186" s="152"/>
      <c r="EYN186" s="152"/>
      <c r="EYO186" s="350"/>
      <c r="EYP186" s="321"/>
      <c r="EYQ186" s="326"/>
      <c r="EYR186" s="152"/>
      <c r="EYS186" s="152"/>
      <c r="EYT186" s="152"/>
      <c r="EYU186" s="152"/>
      <c r="EYV186" s="350"/>
      <c r="EYW186" s="321"/>
      <c r="EYX186" s="326"/>
      <c r="EYY186" s="152"/>
      <c r="EYZ186" s="152"/>
      <c r="EZA186" s="152"/>
      <c r="EZB186" s="152"/>
      <c r="EZC186" s="350"/>
      <c r="EZD186" s="321"/>
      <c r="EZE186" s="326"/>
      <c r="EZF186" s="152"/>
      <c r="EZG186" s="152"/>
      <c r="EZH186" s="152"/>
      <c r="EZI186" s="152"/>
      <c r="EZJ186" s="350"/>
      <c r="EZK186" s="321"/>
      <c r="EZL186" s="326"/>
      <c r="EZM186" s="152"/>
      <c r="EZN186" s="152"/>
      <c r="EZO186" s="152"/>
      <c r="EZP186" s="152"/>
      <c r="EZQ186" s="350"/>
      <c r="EZR186" s="321"/>
      <c r="EZS186" s="326"/>
      <c r="EZT186" s="152"/>
      <c r="EZU186" s="152"/>
      <c r="EZV186" s="152"/>
      <c r="EZW186" s="152"/>
      <c r="EZX186" s="350"/>
      <c r="EZY186" s="321"/>
      <c r="EZZ186" s="326"/>
      <c r="FAA186" s="152"/>
      <c r="FAB186" s="152"/>
      <c r="FAC186" s="152"/>
      <c r="FAD186" s="152"/>
      <c r="FAE186" s="350"/>
      <c r="FAF186" s="321"/>
      <c r="FAG186" s="326"/>
      <c r="FAH186" s="152"/>
      <c r="FAI186" s="152"/>
      <c r="FAJ186" s="152"/>
      <c r="FAK186" s="152"/>
      <c r="FAL186" s="350"/>
      <c r="FAM186" s="321"/>
      <c r="FAN186" s="326"/>
      <c r="FAO186" s="152"/>
      <c r="FAP186" s="152"/>
      <c r="FAQ186" s="152"/>
      <c r="FAR186" s="152"/>
      <c r="FAS186" s="350"/>
      <c r="FAT186" s="321"/>
      <c r="FAU186" s="326"/>
      <c r="FAV186" s="152"/>
      <c r="FAW186" s="152"/>
      <c r="FAX186" s="152"/>
      <c r="FAY186" s="152"/>
      <c r="FAZ186" s="350"/>
      <c r="FBA186" s="321"/>
      <c r="FBB186" s="326"/>
      <c r="FBC186" s="152"/>
      <c r="FBD186" s="152"/>
      <c r="FBE186" s="152"/>
      <c r="FBF186" s="152"/>
      <c r="FBG186" s="350"/>
      <c r="FBH186" s="321"/>
      <c r="FBI186" s="326"/>
      <c r="FBJ186" s="152"/>
      <c r="FBK186" s="152"/>
      <c r="FBL186" s="152"/>
      <c r="FBM186" s="152"/>
      <c r="FBN186" s="350"/>
      <c r="FBO186" s="321"/>
      <c r="FBP186" s="326"/>
      <c r="FBQ186" s="152"/>
      <c r="FBR186" s="152"/>
      <c r="FBS186" s="152"/>
      <c r="FBT186" s="152"/>
      <c r="FBU186" s="350"/>
      <c r="FBV186" s="321"/>
      <c r="FBW186" s="326"/>
      <c r="FBX186" s="152"/>
      <c r="FBY186" s="152"/>
      <c r="FBZ186" s="152"/>
      <c r="FCA186" s="152"/>
      <c r="FCB186" s="350"/>
      <c r="FCC186" s="321"/>
      <c r="FCD186" s="326"/>
      <c r="FCE186" s="152"/>
      <c r="FCF186" s="152"/>
      <c r="FCG186" s="152"/>
      <c r="FCH186" s="152"/>
      <c r="FCI186" s="350"/>
      <c r="FCJ186" s="321"/>
      <c r="FCK186" s="326"/>
      <c r="FCL186" s="152"/>
      <c r="FCM186" s="152"/>
      <c r="FCN186" s="152"/>
      <c r="FCO186" s="152"/>
      <c r="FCP186" s="350"/>
      <c r="FCQ186" s="321"/>
      <c r="FCR186" s="326"/>
      <c r="FCS186" s="152"/>
      <c r="FCT186" s="152"/>
      <c r="FCU186" s="152"/>
      <c r="FCV186" s="152"/>
      <c r="FCW186" s="350"/>
      <c r="FCX186" s="321"/>
      <c r="FCY186" s="326"/>
      <c r="FCZ186" s="152"/>
      <c r="FDA186" s="152"/>
      <c r="FDB186" s="152"/>
      <c r="FDC186" s="152"/>
      <c r="FDD186" s="350"/>
      <c r="FDE186" s="321"/>
      <c r="FDF186" s="326"/>
      <c r="FDG186" s="152"/>
      <c r="FDH186" s="152"/>
      <c r="FDI186" s="152"/>
      <c r="FDJ186" s="152"/>
      <c r="FDK186" s="350"/>
      <c r="FDL186" s="321"/>
      <c r="FDM186" s="326"/>
      <c r="FDN186" s="152"/>
      <c r="FDO186" s="152"/>
      <c r="FDP186" s="152"/>
      <c r="FDQ186" s="152"/>
      <c r="FDR186" s="350"/>
      <c r="FDS186" s="321"/>
      <c r="FDT186" s="326"/>
      <c r="FDU186" s="152"/>
      <c r="FDV186" s="152"/>
      <c r="FDW186" s="152"/>
      <c r="FDX186" s="152"/>
      <c r="FDY186" s="350"/>
      <c r="FDZ186" s="321"/>
      <c r="FEA186" s="326"/>
      <c r="FEB186" s="152"/>
      <c r="FEC186" s="152"/>
      <c r="FED186" s="152"/>
      <c r="FEE186" s="152"/>
      <c r="FEF186" s="350"/>
      <c r="FEG186" s="321"/>
      <c r="FEH186" s="326"/>
      <c r="FEI186" s="152"/>
      <c r="FEJ186" s="152"/>
      <c r="FEK186" s="152"/>
      <c r="FEL186" s="152"/>
      <c r="FEM186" s="350"/>
      <c r="FEN186" s="321"/>
      <c r="FEO186" s="326"/>
      <c r="FEP186" s="152"/>
      <c r="FEQ186" s="152"/>
      <c r="FER186" s="152"/>
      <c r="FES186" s="152"/>
      <c r="FET186" s="350"/>
      <c r="FEU186" s="321"/>
      <c r="FEV186" s="326"/>
      <c r="FEW186" s="152"/>
      <c r="FEX186" s="152"/>
      <c r="FEY186" s="152"/>
      <c r="FEZ186" s="152"/>
      <c r="FFA186" s="350"/>
      <c r="FFB186" s="321"/>
      <c r="FFC186" s="326"/>
      <c r="FFD186" s="152"/>
      <c r="FFE186" s="152"/>
      <c r="FFF186" s="152"/>
      <c r="FFG186" s="152"/>
      <c r="FFH186" s="350"/>
      <c r="FFI186" s="321"/>
      <c r="FFJ186" s="326"/>
      <c r="FFK186" s="152"/>
      <c r="FFL186" s="152"/>
      <c r="FFM186" s="152"/>
      <c r="FFN186" s="152"/>
      <c r="FFO186" s="350"/>
      <c r="FFP186" s="321"/>
      <c r="FFQ186" s="326"/>
      <c r="FFR186" s="152"/>
      <c r="FFS186" s="152"/>
      <c r="FFT186" s="152"/>
      <c r="FFU186" s="152"/>
      <c r="FFV186" s="350"/>
      <c r="FFW186" s="321"/>
      <c r="FFX186" s="326"/>
      <c r="FFY186" s="152"/>
      <c r="FFZ186" s="152"/>
      <c r="FGA186" s="152"/>
      <c r="FGB186" s="152"/>
      <c r="FGC186" s="350"/>
      <c r="FGD186" s="321"/>
      <c r="FGE186" s="326"/>
      <c r="FGF186" s="152"/>
      <c r="FGG186" s="152"/>
      <c r="FGH186" s="152"/>
      <c r="FGI186" s="152"/>
      <c r="FGJ186" s="350"/>
      <c r="FGK186" s="321"/>
      <c r="FGL186" s="326"/>
      <c r="FGM186" s="152"/>
      <c r="FGN186" s="152"/>
      <c r="FGO186" s="152"/>
      <c r="FGP186" s="152"/>
      <c r="FGQ186" s="350"/>
      <c r="FGR186" s="321"/>
      <c r="FGS186" s="326"/>
      <c r="FGT186" s="152"/>
      <c r="FGU186" s="152"/>
      <c r="FGV186" s="152"/>
      <c r="FGW186" s="152"/>
      <c r="FGX186" s="350"/>
      <c r="FGY186" s="321"/>
      <c r="FGZ186" s="326"/>
      <c r="FHA186" s="152"/>
      <c r="FHB186" s="152"/>
      <c r="FHC186" s="152"/>
      <c r="FHD186" s="152"/>
      <c r="FHE186" s="350"/>
      <c r="FHF186" s="321"/>
      <c r="FHG186" s="326"/>
      <c r="FHH186" s="152"/>
      <c r="FHI186" s="152"/>
      <c r="FHJ186" s="152"/>
      <c r="FHK186" s="152"/>
      <c r="FHL186" s="350"/>
      <c r="FHM186" s="321"/>
      <c r="FHN186" s="326"/>
      <c r="FHO186" s="152"/>
      <c r="FHP186" s="152"/>
      <c r="FHQ186" s="152"/>
      <c r="FHR186" s="152"/>
      <c r="FHS186" s="350"/>
      <c r="FHT186" s="321"/>
      <c r="FHU186" s="326"/>
      <c r="FHV186" s="152"/>
      <c r="FHW186" s="152"/>
      <c r="FHX186" s="152"/>
      <c r="FHY186" s="152"/>
      <c r="FHZ186" s="350"/>
      <c r="FIA186" s="321"/>
      <c r="FIB186" s="326"/>
      <c r="FIC186" s="152"/>
      <c r="FID186" s="152"/>
      <c r="FIE186" s="152"/>
      <c r="FIF186" s="152"/>
      <c r="FIG186" s="350"/>
      <c r="FIH186" s="321"/>
      <c r="FII186" s="326"/>
      <c r="FIJ186" s="152"/>
      <c r="FIK186" s="152"/>
      <c r="FIL186" s="152"/>
      <c r="FIM186" s="152"/>
      <c r="FIN186" s="350"/>
      <c r="FIO186" s="321"/>
      <c r="FIP186" s="326"/>
      <c r="FIQ186" s="152"/>
      <c r="FIR186" s="152"/>
      <c r="FIS186" s="152"/>
      <c r="FIT186" s="152"/>
      <c r="FIU186" s="350"/>
      <c r="FIV186" s="321"/>
      <c r="FIW186" s="326"/>
      <c r="FIX186" s="152"/>
      <c r="FIY186" s="152"/>
      <c r="FIZ186" s="152"/>
      <c r="FJA186" s="152"/>
      <c r="FJB186" s="350"/>
      <c r="FJC186" s="321"/>
      <c r="FJD186" s="326"/>
      <c r="FJE186" s="152"/>
      <c r="FJF186" s="152"/>
      <c r="FJG186" s="152"/>
      <c r="FJH186" s="152"/>
      <c r="FJI186" s="350"/>
      <c r="FJJ186" s="321"/>
      <c r="FJK186" s="326"/>
      <c r="FJL186" s="152"/>
      <c r="FJM186" s="152"/>
      <c r="FJN186" s="152"/>
      <c r="FJO186" s="152"/>
      <c r="FJP186" s="350"/>
      <c r="FJQ186" s="321"/>
      <c r="FJR186" s="326"/>
      <c r="FJS186" s="152"/>
      <c r="FJT186" s="152"/>
      <c r="FJU186" s="152"/>
      <c r="FJV186" s="152"/>
      <c r="FJW186" s="350"/>
      <c r="FJX186" s="321"/>
      <c r="FJY186" s="326"/>
      <c r="FJZ186" s="152"/>
      <c r="FKA186" s="152"/>
      <c r="FKB186" s="152"/>
      <c r="FKC186" s="152"/>
      <c r="FKD186" s="350"/>
      <c r="FKE186" s="321"/>
      <c r="FKF186" s="326"/>
      <c r="FKG186" s="152"/>
      <c r="FKH186" s="152"/>
      <c r="FKI186" s="152"/>
      <c r="FKJ186" s="152"/>
      <c r="FKK186" s="350"/>
      <c r="FKL186" s="321"/>
      <c r="FKM186" s="326"/>
      <c r="FKN186" s="152"/>
      <c r="FKO186" s="152"/>
      <c r="FKP186" s="152"/>
      <c r="FKQ186" s="152"/>
      <c r="FKR186" s="350"/>
      <c r="FKS186" s="321"/>
      <c r="FKT186" s="326"/>
      <c r="FKU186" s="152"/>
      <c r="FKV186" s="152"/>
      <c r="FKW186" s="152"/>
      <c r="FKX186" s="152"/>
      <c r="FKY186" s="350"/>
      <c r="FKZ186" s="321"/>
      <c r="FLA186" s="326"/>
      <c r="FLB186" s="152"/>
      <c r="FLC186" s="152"/>
      <c r="FLD186" s="152"/>
      <c r="FLE186" s="152"/>
      <c r="FLF186" s="350"/>
      <c r="FLG186" s="321"/>
      <c r="FLH186" s="326"/>
      <c r="FLI186" s="152"/>
      <c r="FLJ186" s="152"/>
      <c r="FLK186" s="152"/>
      <c r="FLL186" s="152"/>
      <c r="FLM186" s="350"/>
      <c r="FLN186" s="321"/>
      <c r="FLO186" s="326"/>
      <c r="FLP186" s="152"/>
      <c r="FLQ186" s="152"/>
      <c r="FLR186" s="152"/>
      <c r="FLS186" s="152"/>
      <c r="FLT186" s="350"/>
      <c r="FLU186" s="321"/>
      <c r="FLV186" s="326"/>
      <c r="FLW186" s="152"/>
      <c r="FLX186" s="152"/>
      <c r="FLY186" s="152"/>
      <c r="FLZ186" s="152"/>
      <c r="FMA186" s="350"/>
      <c r="FMB186" s="321"/>
      <c r="FMC186" s="326"/>
      <c r="FMD186" s="152"/>
      <c r="FME186" s="152"/>
      <c r="FMF186" s="152"/>
      <c r="FMG186" s="152"/>
      <c r="FMH186" s="350"/>
      <c r="FMI186" s="321"/>
      <c r="FMJ186" s="326"/>
      <c r="FMK186" s="152"/>
      <c r="FML186" s="152"/>
      <c r="FMM186" s="152"/>
      <c r="FMN186" s="152"/>
      <c r="FMO186" s="350"/>
      <c r="FMP186" s="321"/>
      <c r="FMQ186" s="326"/>
      <c r="FMR186" s="152"/>
      <c r="FMS186" s="152"/>
      <c r="FMT186" s="152"/>
      <c r="FMU186" s="152"/>
      <c r="FMV186" s="350"/>
      <c r="FMW186" s="321"/>
      <c r="FMX186" s="326"/>
      <c r="FMY186" s="152"/>
      <c r="FMZ186" s="152"/>
      <c r="FNA186" s="152"/>
      <c r="FNB186" s="152"/>
      <c r="FNC186" s="350"/>
      <c r="FND186" s="321"/>
      <c r="FNE186" s="326"/>
      <c r="FNF186" s="152"/>
      <c r="FNG186" s="152"/>
      <c r="FNH186" s="152"/>
      <c r="FNI186" s="152"/>
      <c r="FNJ186" s="350"/>
      <c r="FNK186" s="321"/>
      <c r="FNL186" s="326"/>
      <c r="FNM186" s="152"/>
      <c r="FNN186" s="152"/>
      <c r="FNO186" s="152"/>
      <c r="FNP186" s="152"/>
      <c r="FNQ186" s="350"/>
      <c r="FNR186" s="321"/>
      <c r="FNS186" s="326"/>
      <c r="FNT186" s="152"/>
      <c r="FNU186" s="152"/>
      <c r="FNV186" s="152"/>
      <c r="FNW186" s="152"/>
      <c r="FNX186" s="350"/>
      <c r="FNY186" s="321"/>
      <c r="FNZ186" s="326"/>
      <c r="FOA186" s="152"/>
      <c r="FOB186" s="152"/>
      <c r="FOC186" s="152"/>
      <c r="FOD186" s="152"/>
      <c r="FOE186" s="350"/>
      <c r="FOF186" s="321"/>
      <c r="FOG186" s="326"/>
      <c r="FOH186" s="152"/>
      <c r="FOI186" s="152"/>
      <c r="FOJ186" s="152"/>
      <c r="FOK186" s="152"/>
      <c r="FOL186" s="350"/>
      <c r="FOM186" s="321"/>
      <c r="FON186" s="326"/>
      <c r="FOO186" s="152"/>
      <c r="FOP186" s="152"/>
      <c r="FOQ186" s="152"/>
      <c r="FOR186" s="152"/>
      <c r="FOS186" s="350"/>
      <c r="FOT186" s="321"/>
      <c r="FOU186" s="326"/>
      <c r="FOV186" s="152"/>
      <c r="FOW186" s="152"/>
      <c r="FOX186" s="152"/>
      <c r="FOY186" s="152"/>
      <c r="FOZ186" s="350"/>
      <c r="FPA186" s="321"/>
      <c r="FPB186" s="326"/>
      <c r="FPC186" s="152"/>
      <c r="FPD186" s="152"/>
      <c r="FPE186" s="152"/>
      <c r="FPF186" s="152"/>
      <c r="FPG186" s="350"/>
      <c r="FPH186" s="321"/>
      <c r="FPI186" s="326"/>
      <c r="FPJ186" s="152"/>
      <c r="FPK186" s="152"/>
      <c r="FPL186" s="152"/>
      <c r="FPM186" s="152"/>
      <c r="FPN186" s="350"/>
      <c r="FPO186" s="321"/>
      <c r="FPP186" s="326"/>
      <c r="FPQ186" s="152"/>
      <c r="FPR186" s="152"/>
      <c r="FPS186" s="152"/>
      <c r="FPT186" s="152"/>
      <c r="FPU186" s="350"/>
      <c r="FPV186" s="321"/>
      <c r="FPW186" s="326"/>
      <c r="FPX186" s="152"/>
      <c r="FPY186" s="152"/>
      <c r="FPZ186" s="152"/>
      <c r="FQA186" s="152"/>
      <c r="FQB186" s="350"/>
      <c r="FQC186" s="321"/>
      <c r="FQD186" s="326"/>
      <c r="FQE186" s="152"/>
      <c r="FQF186" s="152"/>
      <c r="FQG186" s="152"/>
      <c r="FQH186" s="152"/>
      <c r="FQI186" s="350"/>
      <c r="FQJ186" s="321"/>
      <c r="FQK186" s="326"/>
      <c r="FQL186" s="152"/>
      <c r="FQM186" s="152"/>
      <c r="FQN186" s="152"/>
      <c r="FQO186" s="152"/>
      <c r="FQP186" s="350"/>
      <c r="FQQ186" s="321"/>
      <c r="FQR186" s="326"/>
      <c r="FQS186" s="152"/>
      <c r="FQT186" s="152"/>
      <c r="FQU186" s="152"/>
      <c r="FQV186" s="152"/>
      <c r="FQW186" s="350"/>
      <c r="FQX186" s="321"/>
      <c r="FQY186" s="326"/>
      <c r="FQZ186" s="152"/>
      <c r="FRA186" s="152"/>
      <c r="FRB186" s="152"/>
      <c r="FRC186" s="152"/>
      <c r="FRD186" s="350"/>
      <c r="FRE186" s="321"/>
      <c r="FRF186" s="326"/>
      <c r="FRG186" s="152"/>
      <c r="FRH186" s="152"/>
      <c r="FRI186" s="152"/>
      <c r="FRJ186" s="152"/>
      <c r="FRK186" s="350"/>
      <c r="FRL186" s="321"/>
      <c r="FRM186" s="326"/>
      <c r="FRN186" s="152"/>
      <c r="FRO186" s="152"/>
      <c r="FRP186" s="152"/>
      <c r="FRQ186" s="152"/>
      <c r="FRR186" s="350"/>
      <c r="FRS186" s="321"/>
      <c r="FRT186" s="326"/>
      <c r="FRU186" s="152"/>
      <c r="FRV186" s="152"/>
      <c r="FRW186" s="152"/>
      <c r="FRX186" s="152"/>
      <c r="FRY186" s="350"/>
      <c r="FRZ186" s="321"/>
      <c r="FSA186" s="326"/>
      <c r="FSB186" s="152"/>
      <c r="FSC186" s="152"/>
      <c r="FSD186" s="152"/>
      <c r="FSE186" s="152"/>
      <c r="FSF186" s="350"/>
      <c r="FSG186" s="321"/>
      <c r="FSH186" s="326"/>
      <c r="FSI186" s="152"/>
      <c r="FSJ186" s="152"/>
      <c r="FSK186" s="152"/>
      <c r="FSL186" s="152"/>
      <c r="FSM186" s="350"/>
      <c r="FSN186" s="321"/>
      <c r="FSO186" s="326"/>
      <c r="FSP186" s="152"/>
      <c r="FSQ186" s="152"/>
      <c r="FSR186" s="152"/>
      <c r="FSS186" s="152"/>
      <c r="FST186" s="350"/>
      <c r="FSU186" s="321"/>
      <c r="FSV186" s="326"/>
      <c r="FSW186" s="152"/>
      <c r="FSX186" s="152"/>
      <c r="FSY186" s="152"/>
      <c r="FSZ186" s="152"/>
      <c r="FTA186" s="350"/>
      <c r="FTB186" s="321"/>
      <c r="FTC186" s="326"/>
      <c r="FTD186" s="152"/>
      <c r="FTE186" s="152"/>
      <c r="FTF186" s="152"/>
      <c r="FTG186" s="152"/>
      <c r="FTH186" s="350"/>
      <c r="FTI186" s="321"/>
      <c r="FTJ186" s="326"/>
      <c r="FTK186" s="152"/>
      <c r="FTL186" s="152"/>
      <c r="FTM186" s="152"/>
      <c r="FTN186" s="152"/>
      <c r="FTO186" s="350"/>
      <c r="FTP186" s="321"/>
      <c r="FTQ186" s="326"/>
      <c r="FTR186" s="152"/>
      <c r="FTS186" s="152"/>
      <c r="FTT186" s="152"/>
      <c r="FTU186" s="152"/>
      <c r="FTV186" s="350"/>
      <c r="FTW186" s="321"/>
      <c r="FTX186" s="326"/>
      <c r="FTY186" s="152"/>
      <c r="FTZ186" s="152"/>
      <c r="FUA186" s="152"/>
      <c r="FUB186" s="152"/>
      <c r="FUC186" s="350"/>
      <c r="FUD186" s="321"/>
      <c r="FUE186" s="326"/>
      <c r="FUF186" s="152"/>
      <c r="FUG186" s="152"/>
      <c r="FUH186" s="152"/>
      <c r="FUI186" s="152"/>
      <c r="FUJ186" s="350"/>
      <c r="FUK186" s="321"/>
      <c r="FUL186" s="326"/>
      <c r="FUM186" s="152"/>
      <c r="FUN186" s="152"/>
      <c r="FUO186" s="152"/>
      <c r="FUP186" s="152"/>
      <c r="FUQ186" s="350"/>
      <c r="FUR186" s="321"/>
      <c r="FUS186" s="326"/>
      <c r="FUT186" s="152"/>
      <c r="FUU186" s="152"/>
      <c r="FUV186" s="152"/>
      <c r="FUW186" s="152"/>
      <c r="FUX186" s="350"/>
      <c r="FUY186" s="321"/>
      <c r="FUZ186" s="326"/>
      <c r="FVA186" s="152"/>
      <c r="FVB186" s="152"/>
      <c r="FVC186" s="152"/>
      <c r="FVD186" s="152"/>
      <c r="FVE186" s="350"/>
      <c r="FVF186" s="321"/>
      <c r="FVG186" s="326"/>
      <c r="FVH186" s="152"/>
      <c r="FVI186" s="152"/>
      <c r="FVJ186" s="152"/>
      <c r="FVK186" s="152"/>
      <c r="FVL186" s="350"/>
      <c r="FVM186" s="321"/>
      <c r="FVN186" s="326"/>
      <c r="FVO186" s="152"/>
      <c r="FVP186" s="152"/>
      <c r="FVQ186" s="152"/>
      <c r="FVR186" s="152"/>
      <c r="FVS186" s="350"/>
      <c r="FVT186" s="321"/>
      <c r="FVU186" s="326"/>
      <c r="FVV186" s="152"/>
      <c r="FVW186" s="152"/>
      <c r="FVX186" s="152"/>
      <c r="FVY186" s="152"/>
      <c r="FVZ186" s="350"/>
      <c r="FWA186" s="321"/>
      <c r="FWB186" s="326"/>
      <c r="FWC186" s="152"/>
      <c r="FWD186" s="152"/>
      <c r="FWE186" s="152"/>
      <c r="FWF186" s="152"/>
      <c r="FWG186" s="350"/>
      <c r="FWH186" s="321"/>
      <c r="FWI186" s="326"/>
      <c r="FWJ186" s="152"/>
      <c r="FWK186" s="152"/>
      <c r="FWL186" s="152"/>
      <c r="FWM186" s="152"/>
      <c r="FWN186" s="350"/>
      <c r="FWO186" s="321"/>
      <c r="FWP186" s="326"/>
      <c r="FWQ186" s="152"/>
      <c r="FWR186" s="152"/>
      <c r="FWS186" s="152"/>
      <c r="FWT186" s="152"/>
      <c r="FWU186" s="350"/>
      <c r="FWV186" s="321"/>
      <c r="FWW186" s="326"/>
      <c r="FWX186" s="152"/>
      <c r="FWY186" s="152"/>
      <c r="FWZ186" s="152"/>
      <c r="FXA186" s="152"/>
      <c r="FXB186" s="350"/>
      <c r="FXC186" s="321"/>
      <c r="FXD186" s="326"/>
      <c r="FXE186" s="152"/>
      <c r="FXF186" s="152"/>
      <c r="FXG186" s="152"/>
      <c r="FXH186" s="152"/>
      <c r="FXI186" s="350"/>
      <c r="FXJ186" s="321"/>
      <c r="FXK186" s="326"/>
      <c r="FXL186" s="152"/>
      <c r="FXM186" s="152"/>
      <c r="FXN186" s="152"/>
      <c r="FXO186" s="152"/>
      <c r="FXP186" s="350"/>
      <c r="FXQ186" s="321"/>
      <c r="FXR186" s="326"/>
      <c r="FXS186" s="152"/>
      <c r="FXT186" s="152"/>
      <c r="FXU186" s="152"/>
      <c r="FXV186" s="152"/>
      <c r="FXW186" s="350"/>
      <c r="FXX186" s="321"/>
      <c r="FXY186" s="326"/>
      <c r="FXZ186" s="152"/>
      <c r="FYA186" s="152"/>
      <c r="FYB186" s="152"/>
      <c r="FYC186" s="152"/>
      <c r="FYD186" s="350"/>
      <c r="FYE186" s="321"/>
      <c r="FYF186" s="326"/>
      <c r="FYG186" s="152"/>
      <c r="FYH186" s="152"/>
      <c r="FYI186" s="152"/>
      <c r="FYJ186" s="152"/>
      <c r="FYK186" s="350"/>
      <c r="FYL186" s="321"/>
      <c r="FYM186" s="326"/>
      <c r="FYN186" s="152"/>
      <c r="FYO186" s="152"/>
      <c r="FYP186" s="152"/>
      <c r="FYQ186" s="152"/>
      <c r="FYR186" s="350"/>
      <c r="FYS186" s="321"/>
      <c r="FYT186" s="326"/>
      <c r="FYU186" s="152"/>
      <c r="FYV186" s="152"/>
      <c r="FYW186" s="152"/>
      <c r="FYX186" s="152"/>
      <c r="FYY186" s="350"/>
      <c r="FYZ186" s="321"/>
      <c r="FZA186" s="326"/>
      <c r="FZB186" s="152"/>
      <c r="FZC186" s="152"/>
      <c r="FZD186" s="152"/>
      <c r="FZE186" s="152"/>
      <c r="FZF186" s="350"/>
      <c r="FZG186" s="321"/>
      <c r="FZH186" s="326"/>
      <c r="FZI186" s="152"/>
      <c r="FZJ186" s="152"/>
      <c r="FZK186" s="152"/>
      <c r="FZL186" s="152"/>
      <c r="FZM186" s="350"/>
      <c r="FZN186" s="321"/>
      <c r="FZO186" s="326"/>
      <c r="FZP186" s="152"/>
      <c r="FZQ186" s="152"/>
      <c r="FZR186" s="152"/>
      <c r="FZS186" s="152"/>
      <c r="FZT186" s="350"/>
      <c r="FZU186" s="321"/>
      <c r="FZV186" s="326"/>
      <c r="FZW186" s="152"/>
      <c r="FZX186" s="152"/>
      <c r="FZY186" s="152"/>
      <c r="FZZ186" s="152"/>
      <c r="GAA186" s="350"/>
      <c r="GAB186" s="321"/>
      <c r="GAC186" s="326"/>
      <c r="GAD186" s="152"/>
      <c r="GAE186" s="152"/>
      <c r="GAF186" s="152"/>
      <c r="GAG186" s="152"/>
      <c r="GAH186" s="350"/>
      <c r="GAI186" s="321"/>
      <c r="GAJ186" s="326"/>
      <c r="GAK186" s="152"/>
      <c r="GAL186" s="152"/>
      <c r="GAM186" s="152"/>
      <c r="GAN186" s="152"/>
      <c r="GAO186" s="350"/>
      <c r="GAP186" s="321"/>
      <c r="GAQ186" s="326"/>
      <c r="GAR186" s="152"/>
      <c r="GAS186" s="152"/>
      <c r="GAT186" s="152"/>
      <c r="GAU186" s="152"/>
      <c r="GAV186" s="350"/>
      <c r="GAW186" s="321"/>
      <c r="GAX186" s="326"/>
      <c r="GAY186" s="152"/>
      <c r="GAZ186" s="152"/>
      <c r="GBA186" s="152"/>
      <c r="GBB186" s="152"/>
      <c r="GBC186" s="350"/>
      <c r="GBD186" s="321"/>
      <c r="GBE186" s="326"/>
      <c r="GBF186" s="152"/>
      <c r="GBG186" s="152"/>
      <c r="GBH186" s="152"/>
      <c r="GBI186" s="152"/>
      <c r="GBJ186" s="350"/>
      <c r="GBK186" s="321"/>
      <c r="GBL186" s="326"/>
      <c r="GBM186" s="152"/>
      <c r="GBN186" s="152"/>
      <c r="GBO186" s="152"/>
      <c r="GBP186" s="152"/>
      <c r="GBQ186" s="350"/>
      <c r="GBR186" s="321"/>
      <c r="GBS186" s="326"/>
      <c r="GBT186" s="152"/>
      <c r="GBU186" s="152"/>
      <c r="GBV186" s="152"/>
      <c r="GBW186" s="152"/>
      <c r="GBX186" s="350"/>
      <c r="GBY186" s="321"/>
      <c r="GBZ186" s="326"/>
      <c r="GCA186" s="152"/>
      <c r="GCB186" s="152"/>
      <c r="GCC186" s="152"/>
      <c r="GCD186" s="152"/>
      <c r="GCE186" s="350"/>
      <c r="GCF186" s="321"/>
      <c r="GCG186" s="326"/>
      <c r="GCH186" s="152"/>
      <c r="GCI186" s="152"/>
      <c r="GCJ186" s="152"/>
      <c r="GCK186" s="152"/>
      <c r="GCL186" s="350"/>
      <c r="GCM186" s="321"/>
      <c r="GCN186" s="326"/>
      <c r="GCO186" s="152"/>
      <c r="GCP186" s="152"/>
      <c r="GCQ186" s="152"/>
      <c r="GCR186" s="152"/>
      <c r="GCS186" s="350"/>
      <c r="GCT186" s="321"/>
      <c r="GCU186" s="326"/>
      <c r="GCV186" s="152"/>
      <c r="GCW186" s="152"/>
      <c r="GCX186" s="152"/>
      <c r="GCY186" s="152"/>
      <c r="GCZ186" s="350"/>
      <c r="GDA186" s="321"/>
      <c r="GDB186" s="326"/>
      <c r="GDC186" s="152"/>
      <c r="GDD186" s="152"/>
      <c r="GDE186" s="152"/>
      <c r="GDF186" s="152"/>
      <c r="GDG186" s="350"/>
      <c r="GDH186" s="321"/>
      <c r="GDI186" s="326"/>
      <c r="GDJ186" s="152"/>
      <c r="GDK186" s="152"/>
      <c r="GDL186" s="152"/>
      <c r="GDM186" s="152"/>
      <c r="GDN186" s="350"/>
      <c r="GDO186" s="321"/>
      <c r="GDP186" s="326"/>
      <c r="GDQ186" s="152"/>
      <c r="GDR186" s="152"/>
      <c r="GDS186" s="152"/>
      <c r="GDT186" s="152"/>
      <c r="GDU186" s="350"/>
      <c r="GDV186" s="321"/>
      <c r="GDW186" s="326"/>
      <c r="GDX186" s="152"/>
      <c r="GDY186" s="152"/>
      <c r="GDZ186" s="152"/>
      <c r="GEA186" s="152"/>
      <c r="GEB186" s="350"/>
      <c r="GEC186" s="321"/>
      <c r="GED186" s="326"/>
      <c r="GEE186" s="152"/>
      <c r="GEF186" s="152"/>
      <c r="GEG186" s="152"/>
      <c r="GEH186" s="152"/>
      <c r="GEI186" s="350"/>
      <c r="GEJ186" s="321"/>
      <c r="GEK186" s="326"/>
      <c r="GEL186" s="152"/>
      <c r="GEM186" s="152"/>
      <c r="GEN186" s="152"/>
      <c r="GEO186" s="152"/>
      <c r="GEP186" s="350"/>
      <c r="GEQ186" s="321"/>
      <c r="GER186" s="326"/>
      <c r="GES186" s="152"/>
      <c r="GET186" s="152"/>
      <c r="GEU186" s="152"/>
      <c r="GEV186" s="152"/>
      <c r="GEW186" s="350"/>
      <c r="GEX186" s="321"/>
      <c r="GEY186" s="326"/>
      <c r="GEZ186" s="152"/>
      <c r="GFA186" s="152"/>
      <c r="GFB186" s="152"/>
      <c r="GFC186" s="152"/>
      <c r="GFD186" s="350"/>
      <c r="GFE186" s="321"/>
      <c r="GFF186" s="326"/>
      <c r="GFG186" s="152"/>
      <c r="GFH186" s="152"/>
      <c r="GFI186" s="152"/>
      <c r="GFJ186" s="152"/>
      <c r="GFK186" s="350"/>
      <c r="GFL186" s="321"/>
      <c r="GFM186" s="326"/>
      <c r="GFN186" s="152"/>
      <c r="GFO186" s="152"/>
      <c r="GFP186" s="152"/>
      <c r="GFQ186" s="152"/>
      <c r="GFR186" s="350"/>
      <c r="GFS186" s="321"/>
      <c r="GFT186" s="326"/>
      <c r="GFU186" s="152"/>
      <c r="GFV186" s="152"/>
      <c r="GFW186" s="152"/>
      <c r="GFX186" s="152"/>
      <c r="GFY186" s="350"/>
      <c r="GFZ186" s="321"/>
      <c r="GGA186" s="326"/>
      <c r="GGB186" s="152"/>
      <c r="GGC186" s="152"/>
      <c r="GGD186" s="152"/>
      <c r="GGE186" s="152"/>
      <c r="GGF186" s="350"/>
      <c r="GGG186" s="321"/>
      <c r="GGH186" s="326"/>
      <c r="GGI186" s="152"/>
      <c r="GGJ186" s="152"/>
      <c r="GGK186" s="152"/>
      <c r="GGL186" s="152"/>
      <c r="GGM186" s="350"/>
      <c r="GGN186" s="321"/>
      <c r="GGO186" s="326"/>
      <c r="GGP186" s="152"/>
      <c r="GGQ186" s="152"/>
      <c r="GGR186" s="152"/>
      <c r="GGS186" s="152"/>
      <c r="GGT186" s="350"/>
      <c r="GGU186" s="321"/>
      <c r="GGV186" s="326"/>
      <c r="GGW186" s="152"/>
      <c r="GGX186" s="152"/>
      <c r="GGY186" s="152"/>
      <c r="GGZ186" s="152"/>
      <c r="GHA186" s="350"/>
      <c r="GHB186" s="321"/>
      <c r="GHC186" s="326"/>
      <c r="GHD186" s="152"/>
      <c r="GHE186" s="152"/>
      <c r="GHF186" s="152"/>
      <c r="GHG186" s="152"/>
      <c r="GHH186" s="350"/>
      <c r="GHI186" s="321"/>
      <c r="GHJ186" s="326"/>
      <c r="GHK186" s="152"/>
      <c r="GHL186" s="152"/>
      <c r="GHM186" s="152"/>
      <c r="GHN186" s="152"/>
      <c r="GHO186" s="350"/>
      <c r="GHP186" s="321"/>
      <c r="GHQ186" s="326"/>
      <c r="GHR186" s="152"/>
      <c r="GHS186" s="152"/>
      <c r="GHT186" s="152"/>
      <c r="GHU186" s="152"/>
      <c r="GHV186" s="350"/>
      <c r="GHW186" s="321"/>
      <c r="GHX186" s="326"/>
      <c r="GHY186" s="152"/>
      <c r="GHZ186" s="152"/>
      <c r="GIA186" s="152"/>
      <c r="GIB186" s="152"/>
      <c r="GIC186" s="350"/>
      <c r="GID186" s="321"/>
      <c r="GIE186" s="326"/>
      <c r="GIF186" s="152"/>
      <c r="GIG186" s="152"/>
      <c r="GIH186" s="152"/>
      <c r="GII186" s="152"/>
      <c r="GIJ186" s="350"/>
      <c r="GIK186" s="321"/>
      <c r="GIL186" s="326"/>
      <c r="GIM186" s="152"/>
      <c r="GIN186" s="152"/>
      <c r="GIO186" s="152"/>
      <c r="GIP186" s="152"/>
      <c r="GIQ186" s="350"/>
      <c r="GIR186" s="321"/>
      <c r="GIS186" s="326"/>
      <c r="GIT186" s="152"/>
      <c r="GIU186" s="152"/>
      <c r="GIV186" s="152"/>
      <c r="GIW186" s="152"/>
      <c r="GIX186" s="350"/>
      <c r="GIY186" s="321"/>
      <c r="GIZ186" s="326"/>
      <c r="GJA186" s="152"/>
      <c r="GJB186" s="152"/>
      <c r="GJC186" s="152"/>
      <c r="GJD186" s="152"/>
      <c r="GJE186" s="350"/>
      <c r="GJF186" s="321"/>
      <c r="GJG186" s="326"/>
      <c r="GJH186" s="152"/>
      <c r="GJI186" s="152"/>
      <c r="GJJ186" s="152"/>
      <c r="GJK186" s="152"/>
      <c r="GJL186" s="350"/>
      <c r="GJM186" s="321"/>
      <c r="GJN186" s="326"/>
      <c r="GJO186" s="152"/>
      <c r="GJP186" s="152"/>
      <c r="GJQ186" s="152"/>
      <c r="GJR186" s="152"/>
      <c r="GJS186" s="350"/>
      <c r="GJT186" s="321"/>
      <c r="GJU186" s="326"/>
      <c r="GJV186" s="152"/>
      <c r="GJW186" s="152"/>
      <c r="GJX186" s="152"/>
      <c r="GJY186" s="152"/>
      <c r="GJZ186" s="350"/>
      <c r="GKA186" s="321"/>
      <c r="GKB186" s="326"/>
      <c r="GKC186" s="152"/>
      <c r="GKD186" s="152"/>
      <c r="GKE186" s="152"/>
      <c r="GKF186" s="152"/>
      <c r="GKG186" s="350"/>
      <c r="GKH186" s="321"/>
      <c r="GKI186" s="326"/>
      <c r="GKJ186" s="152"/>
      <c r="GKK186" s="152"/>
      <c r="GKL186" s="152"/>
      <c r="GKM186" s="152"/>
      <c r="GKN186" s="350"/>
      <c r="GKO186" s="321"/>
      <c r="GKP186" s="326"/>
      <c r="GKQ186" s="152"/>
      <c r="GKR186" s="152"/>
      <c r="GKS186" s="152"/>
      <c r="GKT186" s="152"/>
      <c r="GKU186" s="350"/>
      <c r="GKV186" s="321"/>
      <c r="GKW186" s="326"/>
      <c r="GKX186" s="152"/>
      <c r="GKY186" s="152"/>
      <c r="GKZ186" s="152"/>
      <c r="GLA186" s="152"/>
      <c r="GLB186" s="350"/>
      <c r="GLC186" s="321"/>
      <c r="GLD186" s="326"/>
      <c r="GLE186" s="152"/>
      <c r="GLF186" s="152"/>
      <c r="GLG186" s="152"/>
      <c r="GLH186" s="152"/>
      <c r="GLI186" s="350"/>
      <c r="GLJ186" s="321"/>
      <c r="GLK186" s="326"/>
      <c r="GLL186" s="152"/>
      <c r="GLM186" s="152"/>
      <c r="GLN186" s="152"/>
      <c r="GLO186" s="152"/>
      <c r="GLP186" s="350"/>
      <c r="GLQ186" s="321"/>
      <c r="GLR186" s="326"/>
      <c r="GLS186" s="152"/>
      <c r="GLT186" s="152"/>
      <c r="GLU186" s="152"/>
      <c r="GLV186" s="152"/>
      <c r="GLW186" s="350"/>
      <c r="GLX186" s="321"/>
      <c r="GLY186" s="326"/>
      <c r="GLZ186" s="152"/>
      <c r="GMA186" s="152"/>
      <c r="GMB186" s="152"/>
      <c r="GMC186" s="152"/>
      <c r="GMD186" s="350"/>
      <c r="GME186" s="321"/>
      <c r="GMF186" s="326"/>
      <c r="GMG186" s="152"/>
      <c r="GMH186" s="152"/>
      <c r="GMI186" s="152"/>
      <c r="GMJ186" s="152"/>
      <c r="GMK186" s="350"/>
      <c r="GML186" s="321"/>
      <c r="GMM186" s="326"/>
      <c r="GMN186" s="152"/>
      <c r="GMO186" s="152"/>
      <c r="GMP186" s="152"/>
      <c r="GMQ186" s="152"/>
      <c r="GMR186" s="350"/>
      <c r="GMS186" s="321"/>
      <c r="GMT186" s="326"/>
      <c r="GMU186" s="152"/>
      <c r="GMV186" s="152"/>
      <c r="GMW186" s="152"/>
      <c r="GMX186" s="152"/>
      <c r="GMY186" s="350"/>
      <c r="GMZ186" s="321"/>
      <c r="GNA186" s="326"/>
      <c r="GNB186" s="152"/>
      <c r="GNC186" s="152"/>
      <c r="GND186" s="152"/>
      <c r="GNE186" s="152"/>
      <c r="GNF186" s="350"/>
      <c r="GNG186" s="321"/>
      <c r="GNH186" s="326"/>
      <c r="GNI186" s="152"/>
      <c r="GNJ186" s="152"/>
      <c r="GNK186" s="152"/>
      <c r="GNL186" s="152"/>
      <c r="GNM186" s="350"/>
      <c r="GNN186" s="321"/>
      <c r="GNO186" s="326"/>
      <c r="GNP186" s="152"/>
      <c r="GNQ186" s="152"/>
      <c r="GNR186" s="152"/>
      <c r="GNS186" s="152"/>
      <c r="GNT186" s="350"/>
      <c r="GNU186" s="321"/>
      <c r="GNV186" s="326"/>
      <c r="GNW186" s="152"/>
      <c r="GNX186" s="152"/>
      <c r="GNY186" s="152"/>
      <c r="GNZ186" s="152"/>
      <c r="GOA186" s="350"/>
      <c r="GOB186" s="321"/>
      <c r="GOC186" s="326"/>
      <c r="GOD186" s="152"/>
      <c r="GOE186" s="152"/>
      <c r="GOF186" s="152"/>
      <c r="GOG186" s="152"/>
      <c r="GOH186" s="350"/>
      <c r="GOI186" s="321"/>
      <c r="GOJ186" s="326"/>
      <c r="GOK186" s="152"/>
      <c r="GOL186" s="152"/>
      <c r="GOM186" s="152"/>
      <c r="GON186" s="152"/>
      <c r="GOO186" s="350"/>
      <c r="GOP186" s="321"/>
      <c r="GOQ186" s="326"/>
      <c r="GOR186" s="152"/>
      <c r="GOS186" s="152"/>
      <c r="GOT186" s="152"/>
      <c r="GOU186" s="152"/>
      <c r="GOV186" s="350"/>
      <c r="GOW186" s="321"/>
      <c r="GOX186" s="326"/>
      <c r="GOY186" s="152"/>
      <c r="GOZ186" s="152"/>
      <c r="GPA186" s="152"/>
      <c r="GPB186" s="152"/>
      <c r="GPC186" s="350"/>
      <c r="GPD186" s="321"/>
      <c r="GPE186" s="326"/>
      <c r="GPF186" s="152"/>
      <c r="GPG186" s="152"/>
      <c r="GPH186" s="152"/>
      <c r="GPI186" s="152"/>
      <c r="GPJ186" s="350"/>
      <c r="GPK186" s="321"/>
      <c r="GPL186" s="326"/>
      <c r="GPM186" s="152"/>
      <c r="GPN186" s="152"/>
      <c r="GPO186" s="152"/>
      <c r="GPP186" s="152"/>
      <c r="GPQ186" s="350"/>
      <c r="GPR186" s="321"/>
      <c r="GPS186" s="326"/>
      <c r="GPT186" s="152"/>
      <c r="GPU186" s="152"/>
      <c r="GPV186" s="152"/>
      <c r="GPW186" s="152"/>
      <c r="GPX186" s="350"/>
      <c r="GPY186" s="321"/>
      <c r="GPZ186" s="326"/>
      <c r="GQA186" s="152"/>
      <c r="GQB186" s="152"/>
      <c r="GQC186" s="152"/>
      <c r="GQD186" s="152"/>
      <c r="GQE186" s="350"/>
      <c r="GQF186" s="321"/>
      <c r="GQG186" s="326"/>
      <c r="GQH186" s="152"/>
      <c r="GQI186" s="152"/>
      <c r="GQJ186" s="152"/>
      <c r="GQK186" s="152"/>
      <c r="GQL186" s="350"/>
      <c r="GQM186" s="321"/>
      <c r="GQN186" s="326"/>
      <c r="GQO186" s="152"/>
      <c r="GQP186" s="152"/>
      <c r="GQQ186" s="152"/>
      <c r="GQR186" s="152"/>
      <c r="GQS186" s="350"/>
      <c r="GQT186" s="321"/>
      <c r="GQU186" s="326"/>
      <c r="GQV186" s="152"/>
      <c r="GQW186" s="152"/>
      <c r="GQX186" s="152"/>
      <c r="GQY186" s="152"/>
      <c r="GQZ186" s="350"/>
      <c r="GRA186" s="321"/>
      <c r="GRB186" s="326"/>
      <c r="GRC186" s="152"/>
      <c r="GRD186" s="152"/>
      <c r="GRE186" s="152"/>
      <c r="GRF186" s="152"/>
      <c r="GRG186" s="350"/>
      <c r="GRH186" s="321"/>
      <c r="GRI186" s="326"/>
      <c r="GRJ186" s="152"/>
      <c r="GRK186" s="152"/>
      <c r="GRL186" s="152"/>
      <c r="GRM186" s="152"/>
      <c r="GRN186" s="350"/>
      <c r="GRO186" s="321"/>
      <c r="GRP186" s="326"/>
      <c r="GRQ186" s="152"/>
      <c r="GRR186" s="152"/>
      <c r="GRS186" s="152"/>
      <c r="GRT186" s="152"/>
      <c r="GRU186" s="350"/>
      <c r="GRV186" s="321"/>
      <c r="GRW186" s="326"/>
      <c r="GRX186" s="152"/>
      <c r="GRY186" s="152"/>
      <c r="GRZ186" s="152"/>
      <c r="GSA186" s="152"/>
      <c r="GSB186" s="350"/>
      <c r="GSC186" s="321"/>
      <c r="GSD186" s="326"/>
      <c r="GSE186" s="152"/>
      <c r="GSF186" s="152"/>
      <c r="GSG186" s="152"/>
      <c r="GSH186" s="152"/>
      <c r="GSI186" s="350"/>
      <c r="GSJ186" s="321"/>
      <c r="GSK186" s="326"/>
      <c r="GSL186" s="152"/>
      <c r="GSM186" s="152"/>
      <c r="GSN186" s="152"/>
      <c r="GSO186" s="152"/>
      <c r="GSP186" s="350"/>
      <c r="GSQ186" s="321"/>
      <c r="GSR186" s="326"/>
      <c r="GSS186" s="152"/>
      <c r="GST186" s="152"/>
      <c r="GSU186" s="152"/>
      <c r="GSV186" s="152"/>
      <c r="GSW186" s="350"/>
      <c r="GSX186" s="321"/>
      <c r="GSY186" s="326"/>
      <c r="GSZ186" s="152"/>
      <c r="GTA186" s="152"/>
      <c r="GTB186" s="152"/>
      <c r="GTC186" s="152"/>
      <c r="GTD186" s="350"/>
      <c r="GTE186" s="321"/>
      <c r="GTF186" s="326"/>
      <c r="GTG186" s="152"/>
      <c r="GTH186" s="152"/>
      <c r="GTI186" s="152"/>
      <c r="GTJ186" s="152"/>
      <c r="GTK186" s="350"/>
      <c r="GTL186" s="321"/>
      <c r="GTM186" s="326"/>
      <c r="GTN186" s="152"/>
      <c r="GTO186" s="152"/>
      <c r="GTP186" s="152"/>
      <c r="GTQ186" s="152"/>
      <c r="GTR186" s="350"/>
      <c r="GTS186" s="321"/>
      <c r="GTT186" s="326"/>
      <c r="GTU186" s="152"/>
      <c r="GTV186" s="152"/>
      <c r="GTW186" s="152"/>
      <c r="GTX186" s="152"/>
      <c r="GTY186" s="350"/>
      <c r="GTZ186" s="321"/>
      <c r="GUA186" s="326"/>
      <c r="GUB186" s="152"/>
      <c r="GUC186" s="152"/>
      <c r="GUD186" s="152"/>
      <c r="GUE186" s="152"/>
      <c r="GUF186" s="350"/>
      <c r="GUG186" s="321"/>
      <c r="GUH186" s="326"/>
      <c r="GUI186" s="152"/>
      <c r="GUJ186" s="152"/>
      <c r="GUK186" s="152"/>
      <c r="GUL186" s="152"/>
      <c r="GUM186" s="350"/>
      <c r="GUN186" s="321"/>
      <c r="GUO186" s="326"/>
      <c r="GUP186" s="152"/>
      <c r="GUQ186" s="152"/>
      <c r="GUR186" s="152"/>
      <c r="GUS186" s="152"/>
      <c r="GUT186" s="350"/>
      <c r="GUU186" s="321"/>
      <c r="GUV186" s="326"/>
      <c r="GUW186" s="152"/>
      <c r="GUX186" s="152"/>
      <c r="GUY186" s="152"/>
      <c r="GUZ186" s="152"/>
      <c r="GVA186" s="350"/>
      <c r="GVB186" s="321"/>
      <c r="GVC186" s="326"/>
      <c r="GVD186" s="152"/>
      <c r="GVE186" s="152"/>
      <c r="GVF186" s="152"/>
      <c r="GVG186" s="152"/>
      <c r="GVH186" s="350"/>
      <c r="GVI186" s="321"/>
      <c r="GVJ186" s="326"/>
      <c r="GVK186" s="152"/>
      <c r="GVL186" s="152"/>
      <c r="GVM186" s="152"/>
      <c r="GVN186" s="152"/>
      <c r="GVO186" s="350"/>
      <c r="GVP186" s="321"/>
      <c r="GVQ186" s="326"/>
      <c r="GVR186" s="152"/>
      <c r="GVS186" s="152"/>
      <c r="GVT186" s="152"/>
      <c r="GVU186" s="152"/>
      <c r="GVV186" s="350"/>
      <c r="GVW186" s="321"/>
      <c r="GVX186" s="326"/>
      <c r="GVY186" s="152"/>
      <c r="GVZ186" s="152"/>
      <c r="GWA186" s="152"/>
      <c r="GWB186" s="152"/>
      <c r="GWC186" s="350"/>
      <c r="GWD186" s="321"/>
      <c r="GWE186" s="326"/>
      <c r="GWF186" s="152"/>
      <c r="GWG186" s="152"/>
      <c r="GWH186" s="152"/>
      <c r="GWI186" s="152"/>
      <c r="GWJ186" s="350"/>
      <c r="GWK186" s="321"/>
      <c r="GWL186" s="326"/>
      <c r="GWM186" s="152"/>
      <c r="GWN186" s="152"/>
      <c r="GWO186" s="152"/>
      <c r="GWP186" s="152"/>
      <c r="GWQ186" s="350"/>
      <c r="GWR186" s="321"/>
      <c r="GWS186" s="326"/>
      <c r="GWT186" s="152"/>
      <c r="GWU186" s="152"/>
      <c r="GWV186" s="152"/>
      <c r="GWW186" s="152"/>
      <c r="GWX186" s="350"/>
      <c r="GWY186" s="321"/>
      <c r="GWZ186" s="326"/>
      <c r="GXA186" s="152"/>
      <c r="GXB186" s="152"/>
      <c r="GXC186" s="152"/>
      <c r="GXD186" s="152"/>
      <c r="GXE186" s="350"/>
      <c r="GXF186" s="321"/>
      <c r="GXG186" s="326"/>
      <c r="GXH186" s="152"/>
      <c r="GXI186" s="152"/>
      <c r="GXJ186" s="152"/>
      <c r="GXK186" s="152"/>
      <c r="GXL186" s="350"/>
      <c r="GXM186" s="321"/>
      <c r="GXN186" s="326"/>
      <c r="GXO186" s="152"/>
      <c r="GXP186" s="152"/>
      <c r="GXQ186" s="152"/>
      <c r="GXR186" s="152"/>
      <c r="GXS186" s="350"/>
      <c r="GXT186" s="321"/>
      <c r="GXU186" s="326"/>
      <c r="GXV186" s="152"/>
      <c r="GXW186" s="152"/>
      <c r="GXX186" s="152"/>
      <c r="GXY186" s="152"/>
      <c r="GXZ186" s="350"/>
      <c r="GYA186" s="321"/>
      <c r="GYB186" s="326"/>
      <c r="GYC186" s="152"/>
      <c r="GYD186" s="152"/>
      <c r="GYE186" s="152"/>
      <c r="GYF186" s="152"/>
      <c r="GYG186" s="350"/>
      <c r="GYH186" s="321"/>
      <c r="GYI186" s="326"/>
      <c r="GYJ186" s="152"/>
      <c r="GYK186" s="152"/>
      <c r="GYL186" s="152"/>
      <c r="GYM186" s="152"/>
      <c r="GYN186" s="350"/>
      <c r="GYO186" s="321"/>
      <c r="GYP186" s="326"/>
      <c r="GYQ186" s="152"/>
      <c r="GYR186" s="152"/>
      <c r="GYS186" s="152"/>
      <c r="GYT186" s="152"/>
      <c r="GYU186" s="350"/>
      <c r="GYV186" s="321"/>
      <c r="GYW186" s="326"/>
      <c r="GYX186" s="152"/>
      <c r="GYY186" s="152"/>
      <c r="GYZ186" s="152"/>
      <c r="GZA186" s="152"/>
      <c r="GZB186" s="350"/>
      <c r="GZC186" s="321"/>
      <c r="GZD186" s="326"/>
      <c r="GZE186" s="152"/>
      <c r="GZF186" s="152"/>
      <c r="GZG186" s="152"/>
      <c r="GZH186" s="152"/>
      <c r="GZI186" s="350"/>
      <c r="GZJ186" s="321"/>
      <c r="GZK186" s="326"/>
      <c r="GZL186" s="152"/>
      <c r="GZM186" s="152"/>
      <c r="GZN186" s="152"/>
      <c r="GZO186" s="152"/>
      <c r="GZP186" s="350"/>
      <c r="GZQ186" s="321"/>
      <c r="GZR186" s="326"/>
      <c r="GZS186" s="152"/>
      <c r="GZT186" s="152"/>
      <c r="GZU186" s="152"/>
      <c r="GZV186" s="152"/>
      <c r="GZW186" s="350"/>
      <c r="GZX186" s="321"/>
      <c r="GZY186" s="326"/>
      <c r="GZZ186" s="152"/>
      <c r="HAA186" s="152"/>
      <c r="HAB186" s="152"/>
      <c r="HAC186" s="152"/>
      <c r="HAD186" s="350"/>
      <c r="HAE186" s="321"/>
      <c r="HAF186" s="326"/>
      <c r="HAG186" s="152"/>
      <c r="HAH186" s="152"/>
      <c r="HAI186" s="152"/>
      <c r="HAJ186" s="152"/>
      <c r="HAK186" s="350"/>
      <c r="HAL186" s="321"/>
      <c r="HAM186" s="326"/>
      <c r="HAN186" s="152"/>
      <c r="HAO186" s="152"/>
      <c r="HAP186" s="152"/>
      <c r="HAQ186" s="152"/>
      <c r="HAR186" s="350"/>
      <c r="HAS186" s="321"/>
      <c r="HAT186" s="326"/>
      <c r="HAU186" s="152"/>
      <c r="HAV186" s="152"/>
      <c r="HAW186" s="152"/>
      <c r="HAX186" s="152"/>
      <c r="HAY186" s="350"/>
      <c r="HAZ186" s="321"/>
      <c r="HBA186" s="326"/>
      <c r="HBB186" s="152"/>
      <c r="HBC186" s="152"/>
      <c r="HBD186" s="152"/>
      <c r="HBE186" s="152"/>
      <c r="HBF186" s="350"/>
      <c r="HBG186" s="321"/>
      <c r="HBH186" s="326"/>
      <c r="HBI186" s="152"/>
      <c r="HBJ186" s="152"/>
      <c r="HBK186" s="152"/>
      <c r="HBL186" s="152"/>
      <c r="HBM186" s="350"/>
      <c r="HBN186" s="321"/>
      <c r="HBO186" s="326"/>
      <c r="HBP186" s="152"/>
      <c r="HBQ186" s="152"/>
      <c r="HBR186" s="152"/>
      <c r="HBS186" s="152"/>
      <c r="HBT186" s="350"/>
      <c r="HBU186" s="321"/>
      <c r="HBV186" s="326"/>
      <c r="HBW186" s="152"/>
      <c r="HBX186" s="152"/>
      <c r="HBY186" s="152"/>
      <c r="HBZ186" s="152"/>
      <c r="HCA186" s="350"/>
      <c r="HCB186" s="321"/>
      <c r="HCC186" s="326"/>
      <c r="HCD186" s="152"/>
      <c r="HCE186" s="152"/>
      <c r="HCF186" s="152"/>
      <c r="HCG186" s="152"/>
      <c r="HCH186" s="350"/>
      <c r="HCI186" s="321"/>
      <c r="HCJ186" s="326"/>
      <c r="HCK186" s="152"/>
      <c r="HCL186" s="152"/>
      <c r="HCM186" s="152"/>
      <c r="HCN186" s="152"/>
      <c r="HCO186" s="350"/>
      <c r="HCP186" s="321"/>
      <c r="HCQ186" s="326"/>
      <c r="HCR186" s="152"/>
      <c r="HCS186" s="152"/>
      <c r="HCT186" s="152"/>
      <c r="HCU186" s="152"/>
      <c r="HCV186" s="350"/>
      <c r="HCW186" s="321"/>
      <c r="HCX186" s="326"/>
      <c r="HCY186" s="152"/>
      <c r="HCZ186" s="152"/>
      <c r="HDA186" s="152"/>
      <c r="HDB186" s="152"/>
      <c r="HDC186" s="350"/>
      <c r="HDD186" s="321"/>
      <c r="HDE186" s="326"/>
      <c r="HDF186" s="152"/>
      <c r="HDG186" s="152"/>
      <c r="HDH186" s="152"/>
      <c r="HDI186" s="152"/>
      <c r="HDJ186" s="350"/>
      <c r="HDK186" s="321"/>
      <c r="HDL186" s="326"/>
      <c r="HDM186" s="152"/>
      <c r="HDN186" s="152"/>
      <c r="HDO186" s="152"/>
      <c r="HDP186" s="152"/>
      <c r="HDQ186" s="350"/>
      <c r="HDR186" s="321"/>
      <c r="HDS186" s="326"/>
      <c r="HDT186" s="152"/>
      <c r="HDU186" s="152"/>
      <c r="HDV186" s="152"/>
      <c r="HDW186" s="152"/>
      <c r="HDX186" s="350"/>
      <c r="HDY186" s="321"/>
      <c r="HDZ186" s="326"/>
      <c r="HEA186" s="152"/>
      <c r="HEB186" s="152"/>
      <c r="HEC186" s="152"/>
      <c r="HED186" s="152"/>
      <c r="HEE186" s="350"/>
      <c r="HEF186" s="321"/>
      <c r="HEG186" s="326"/>
      <c r="HEH186" s="152"/>
      <c r="HEI186" s="152"/>
      <c r="HEJ186" s="152"/>
      <c r="HEK186" s="152"/>
      <c r="HEL186" s="350"/>
      <c r="HEM186" s="321"/>
      <c r="HEN186" s="326"/>
      <c r="HEO186" s="152"/>
      <c r="HEP186" s="152"/>
      <c r="HEQ186" s="152"/>
      <c r="HER186" s="152"/>
      <c r="HES186" s="350"/>
      <c r="HET186" s="321"/>
      <c r="HEU186" s="326"/>
      <c r="HEV186" s="152"/>
      <c r="HEW186" s="152"/>
      <c r="HEX186" s="152"/>
      <c r="HEY186" s="152"/>
      <c r="HEZ186" s="350"/>
      <c r="HFA186" s="321"/>
      <c r="HFB186" s="326"/>
      <c r="HFC186" s="152"/>
      <c r="HFD186" s="152"/>
      <c r="HFE186" s="152"/>
      <c r="HFF186" s="152"/>
      <c r="HFG186" s="350"/>
      <c r="HFH186" s="321"/>
      <c r="HFI186" s="326"/>
      <c r="HFJ186" s="152"/>
      <c r="HFK186" s="152"/>
      <c r="HFL186" s="152"/>
      <c r="HFM186" s="152"/>
      <c r="HFN186" s="350"/>
      <c r="HFO186" s="321"/>
      <c r="HFP186" s="326"/>
      <c r="HFQ186" s="152"/>
      <c r="HFR186" s="152"/>
      <c r="HFS186" s="152"/>
      <c r="HFT186" s="152"/>
      <c r="HFU186" s="350"/>
      <c r="HFV186" s="321"/>
      <c r="HFW186" s="326"/>
      <c r="HFX186" s="152"/>
      <c r="HFY186" s="152"/>
      <c r="HFZ186" s="152"/>
      <c r="HGA186" s="152"/>
      <c r="HGB186" s="350"/>
      <c r="HGC186" s="321"/>
      <c r="HGD186" s="326"/>
      <c r="HGE186" s="152"/>
      <c r="HGF186" s="152"/>
      <c r="HGG186" s="152"/>
      <c r="HGH186" s="152"/>
      <c r="HGI186" s="350"/>
      <c r="HGJ186" s="321"/>
      <c r="HGK186" s="326"/>
      <c r="HGL186" s="152"/>
      <c r="HGM186" s="152"/>
      <c r="HGN186" s="152"/>
      <c r="HGO186" s="152"/>
      <c r="HGP186" s="350"/>
      <c r="HGQ186" s="321"/>
      <c r="HGR186" s="326"/>
      <c r="HGS186" s="152"/>
      <c r="HGT186" s="152"/>
      <c r="HGU186" s="152"/>
      <c r="HGV186" s="152"/>
      <c r="HGW186" s="350"/>
      <c r="HGX186" s="321"/>
      <c r="HGY186" s="326"/>
      <c r="HGZ186" s="152"/>
      <c r="HHA186" s="152"/>
      <c r="HHB186" s="152"/>
      <c r="HHC186" s="152"/>
      <c r="HHD186" s="350"/>
      <c r="HHE186" s="321"/>
      <c r="HHF186" s="326"/>
      <c r="HHG186" s="152"/>
      <c r="HHH186" s="152"/>
      <c r="HHI186" s="152"/>
      <c r="HHJ186" s="152"/>
      <c r="HHK186" s="350"/>
      <c r="HHL186" s="321"/>
      <c r="HHM186" s="326"/>
      <c r="HHN186" s="152"/>
      <c r="HHO186" s="152"/>
      <c r="HHP186" s="152"/>
      <c r="HHQ186" s="152"/>
      <c r="HHR186" s="350"/>
      <c r="HHS186" s="321"/>
      <c r="HHT186" s="326"/>
      <c r="HHU186" s="152"/>
      <c r="HHV186" s="152"/>
      <c r="HHW186" s="152"/>
      <c r="HHX186" s="152"/>
      <c r="HHY186" s="350"/>
      <c r="HHZ186" s="321"/>
      <c r="HIA186" s="326"/>
      <c r="HIB186" s="152"/>
      <c r="HIC186" s="152"/>
      <c r="HID186" s="152"/>
      <c r="HIE186" s="152"/>
      <c r="HIF186" s="350"/>
      <c r="HIG186" s="321"/>
      <c r="HIH186" s="326"/>
      <c r="HII186" s="152"/>
      <c r="HIJ186" s="152"/>
      <c r="HIK186" s="152"/>
      <c r="HIL186" s="152"/>
      <c r="HIM186" s="350"/>
      <c r="HIN186" s="321"/>
      <c r="HIO186" s="326"/>
      <c r="HIP186" s="152"/>
      <c r="HIQ186" s="152"/>
      <c r="HIR186" s="152"/>
      <c r="HIS186" s="152"/>
      <c r="HIT186" s="350"/>
      <c r="HIU186" s="321"/>
      <c r="HIV186" s="326"/>
      <c r="HIW186" s="152"/>
      <c r="HIX186" s="152"/>
      <c r="HIY186" s="152"/>
      <c r="HIZ186" s="152"/>
      <c r="HJA186" s="350"/>
      <c r="HJB186" s="321"/>
      <c r="HJC186" s="326"/>
      <c r="HJD186" s="152"/>
      <c r="HJE186" s="152"/>
      <c r="HJF186" s="152"/>
      <c r="HJG186" s="152"/>
      <c r="HJH186" s="350"/>
      <c r="HJI186" s="321"/>
      <c r="HJJ186" s="326"/>
      <c r="HJK186" s="152"/>
      <c r="HJL186" s="152"/>
      <c r="HJM186" s="152"/>
      <c r="HJN186" s="152"/>
      <c r="HJO186" s="350"/>
      <c r="HJP186" s="321"/>
      <c r="HJQ186" s="326"/>
      <c r="HJR186" s="152"/>
      <c r="HJS186" s="152"/>
      <c r="HJT186" s="152"/>
      <c r="HJU186" s="152"/>
      <c r="HJV186" s="350"/>
      <c r="HJW186" s="321"/>
      <c r="HJX186" s="326"/>
      <c r="HJY186" s="152"/>
      <c r="HJZ186" s="152"/>
      <c r="HKA186" s="152"/>
      <c r="HKB186" s="152"/>
      <c r="HKC186" s="350"/>
      <c r="HKD186" s="321"/>
      <c r="HKE186" s="326"/>
      <c r="HKF186" s="152"/>
      <c r="HKG186" s="152"/>
      <c r="HKH186" s="152"/>
      <c r="HKI186" s="152"/>
      <c r="HKJ186" s="350"/>
      <c r="HKK186" s="321"/>
      <c r="HKL186" s="326"/>
      <c r="HKM186" s="152"/>
      <c r="HKN186" s="152"/>
      <c r="HKO186" s="152"/>
      <c r="HKP186" s="152"/>
      <c r="HKQ186" s="350"/>
      <c r="HKR186" s="321"/>
      <c r="HKS186" s="326"/>
      <c r="HKT186" s="152"/>
      <c r="HKU186" s="152"/>
      <c r="HKV186" s="152"/>
      <c r="HKW186" s="152"/>
      <c r="HKX186" s="350"/>
      <c r="HKY186" s="321"/>
      <c r="HKZ186" s="326"/>
      <c r="HLA186" s="152"/>
      <c r="HLB186" s="152"/>
      <c r="HLC186" s="152"/>
      <c r="HLD186" s="152"/>
      <c r="HLE186" s="350"/>
      <c r="HLF186" s="321"/>
      <c r="HLG186" s="326"/>
      <c r="HLH186" s="152"/>
      <c r="HLI186" s="152"/>
      <c r="HLJ186" s="152"/>
      <c r="HLK186" s="152"/>
      <c r="HLL186" s="350"/>
      <c r="HLM186" s="321"/>
      <c r="HLN186" s="326"/>
      <c r="HLO186" s="152"/>
      <c r="HLP186" s="152"/>
      <c r="HLQ186" s="152"/>
      <c r="HLR186" s="152"/>
      <c r="HLS186" s="350"/>
      <c r="HLT186" s="321"/>
      <c r="HLU186" s="326"/>
      <c r="HLV186" s="152"/>
      <c r="HLW186" s="152"/>
      <c r="HLX186" s="152"/>
      <c r="HLY186" s="152"/>
      <c r="HLZ186" s="350"/>
      <c r="HMA186" s="321"/>
      <c r="HMB186" s="326"/>
      <c r="HMC186" s="152"/>
      <c r="HMD186" s="152"/>
      <c r="HME186" s="152"/>
      <c r="HMF186" s="152"/>
      <c r="HMG186" s="350"/>
      <c r="HMH186" s="321"/>
      <c r="HMI186" s="326"/>
      <c r="HMJ186" s="152"/>
      <c r="HMK186" s="152"/>
      <c r="HML186" s="152"/>
      <c r="HMM186" s="152"/>
      <c r="HMN186" s="350"/>
      <c r="HMO186" s="321"/>
      <c r="HMP186" s="326"/>
      <c r="HMQ186" s="152"/>
      <c r="HMR186" s="152"/>
      <c r="HMS186" s="152"/>
      <c r="HMT186" s="152"/>
      <c r="HMU186" s="350"/>
      <c r="HMV186" s="321"/>
      <c r="HMW186" s="326"/>
      <c r="HMX186" s="152"/>
      <c r="HMY186" s="152"/>
      <c r="HMZ186" s="152"/>
      <c r="HNA186" s="152"/>
      <c r="HNB186" s="350"/>
      <c r="HNC186" s="321"/>
      <c r="HND186" s="326"/>
      <c r="HNE186" s="152"/>
      <c r="HNF186" s="152"/>
      <c r="HNG186" s="152"/>
      <c r="HNH186" s="152"/>
      <c r="HNI186" s="350"/>
      <c r="HNJ186" s="321"/>
      <c r="HNK186" s="326"/>
      <c r="HNL186" s="152"/>
      <c r="HNM186" s="152"/>
      <c r="HNN186" s="152"/>
      <c r="HNO186" s="152"/>
      <c r="HNP186" s="350"/>
      <c r="HNQ186" s="321"/>
      <c r="HNR186" s="326"/>
      <c r="HNS186" s="152"/>
      <c r="HNT186" s="152"/>
      <c r="HNU186" s="152"/>
      <c r="HNV186" s="152"/>
      <c r="HNW186" s="350"/>
      <c r="HNX186" s="321"/>
      <c r="HNY186" s="326"/>
      <c r="HNZ186" s="152"/>
      <c r="HOA186" s="152"/>
      <c r="HOB186" s="152"/>
      <c r="HOC186" s="152"/>
      <c r="HOD186" s="350"/>
      <c r="HOE186" s="321"/>
      <c r="HOF186" s="326"/>
      <c r="HOG186" s="152"/>
      <c r="HOH186" s="152"/>
      <c r="HOI186" s="152"/>
      <c r="HOJ186" s="152"/>
      <c r="HOK186" s="350"/>
      <c r="HOL186" s="321"/>
      <c r="HOM186" s="326"/>
      <c r="HON186" s="152"/>
      <c r="HOO186" s="152"/>
      <c r="HOP186" s="152"/>
      <c r="HOQ186" s="152"/>
      <c r="HOR186" s="350"/>
      <c r="HOS186" s="321"/>
      <c r="HOT186" s="326"/>
      <c r="HOU186" s="152"/>
      <c r="HOV186" s="152"/>
      <c r="HOW186" s="152"/>
      <c r="HOX186" s="152"/>
      <c r="HOY186" s="350"/>
      <c r="HOZ186" s="321"/>
      <c r="HPA186" s="326"/>
      <c r="HPB186" s="152"/>
      <c r="HPC186" s="152"/>
      <c r="HPD186" s="152"/>
      <c r="HPE186" s="152"/>
      <c r="HPF186" s="350"/>
      <c r="HPG186" s="321"/>
      <c r="HPH186" s="326"/>
      <c r="HPI186" s="152"/>
      <c r="HPJ186" s="152"/>
      <c r="HPK186" s="152"/>
      <c r="HPL186" s="152"/>
      <c r="HPM186" s="350"/>
      <c r="HPN186" s="321"/>
      <c r="HPO186" s="326"/>
      <c r="HPP186" s="152"/>
      <c r="HPQ186" s="152"/>
      <c r="HPR186" s="152"/>
      <c r="HPS186" s="152"/>
      <c r="HPT186" s="350"/>
      <c r="HPU186" s="321"/>
      <c r="HPV186" s="326"/>
      <c r="HPW186" s="152"/>
      <c r="HPX186" s="152"/>
      <c r="HPY186" s="152"/>
      <c r="HPZ186" s="152"/>
      <c r="HQA186" s="350"/>
      <c r="HQB186" s="321"/>
      <c r="HQC186" s="326"/>
      <c r="HQD186" s="152"/>
      <c r="HQE186" s="152"/>
      <c r="HQF186" s="152"/>
      <c r="HQG186" s="152"/>
      <c r="HQH186" s="350"/>
      <c r="HQI186" s="321"/>
      <c r="HQJ186" s="326"/>
      <c r="HQK186" s="152"/>
      <c r="HQL186" s="152"/>
      <c r="HQM186" s="152"/>
      <c r="HQN186" s="152"/>
      <c r="HQO186" s="350"/>
      <c r="HQP186" s="321"/>
      <c r="HQQ186" s="326"/>
      <c r="HQR186" s="152"/>
      <c r="HQS186" s="152"/>
      <c r="HQT186" s="152"/>
      <c r="HQU186" s="152"/>
      <c r="HQV186" s="350"/>
      <c r="HQW186" s="321"/>
      <c r="HQX186" s="326"/>
      <c r="HQY186" s="152"/>
      <c r="HQZ186" s="152"/>
      <c r="HRA186" s="152"/>
      <c r="HRB186" s="152"/>
      <c r="HRC186" s="350"/>
      <c r="HRD186" s="321"/>
      <c r="HRE186" s="326"/>
      <c r="HRF186" s="152"/>
      <c r="HRG186" s="152"/>
      <c r="HRH186" s="152"/>
      <c r="HRI186" s="152"/>
      <c r="HRJ186" s="350"/>
      <c r="HRK186" s="321"/>
      <c r="HRL186" s="326"/>
      <c r="HRM186" s="152"/>
      <c r="HRN186" s="152"/>
      <c r="HRO186" s="152"/>
      <c r="HRP186" s="152"/>
      <c r="HRQ186" s="350"/>
      <c r="HRR186" s="321"/>
      <c r="HRS186" s="326"/>
      <c r="HRT186" s="152"/>
      <c r="HRU186" s="152"/>
      <c r="HRV186" s="152"/>
      <c r="HRW186" s="152"/>
      <c r="HRX186" s="350"/>
      <c r="HRY186" s="321"/>
      <c r="HRZ186" s="326"/>
      <c r="HSA186" s="152"/>
      <c r="HSB186" s="152"/>
      <c r="HSC186" s="152"/>
      <c r="HSD186" s="152"/>
      <c r="HSE186" s="350"/>
      <c r="HSF186" s="321"/>
      <c r="HSG186" s="326"/>
      <c r="HSH186" s="152"/>
      <c r="HSI186" s="152"/>
      <c r="HSJ186" s="152"/>
      <c r="HSK186" s="152"/>
      <c r="HSL186" s="350"/>
      <c r="HSM186" s="321"/>
      <c r="HSN186" s="326"/>
      <c r="HSO186" s="152"/>
      <c r="HSP186" s="152"/>
      <c r="HSQ186" s="152"/>
      <c r="HSR186" s="152"/>
      <c r="HSS186" s="350"/>
      <c r="HST186" s="321"/>
      <c r="HSU186" s="326"/>
      <c r="HSV186" s="152"/>
      <c r="HSW186" s="152"/>
      <c r="HSX186" s="152"/>
      <c r="HSY186" s="152"/>
      <c r="HSZ186" s="350"/>
      <c r="HTA186" s="321"/>
      <c r="HTB186" s="326"/>
      <c r="HTC186" s="152"/>
      <c r="HTD186" s="152"/>
      <c r="HTE186" s="152"/>
      <c r="HTF186" s="152"/>
      <c r="HTG186" s="350"/>
      <c r="HTH186" s="321"/>
      <c r="HTI186" s="326"/>
      <c r="HTJ186" s="152"/>
      <c r="HTK186" s="152"/>
      <c r="HTL186" s="152"/>
      <c r="HTM186" s="152"/>
      <c r="HTN186" s="350"/>
      <c r="HTO186" s="321"/>
      <c r="HTP186" s="326"/>
      <c r="HTQ186" s="152"/>
      <c r="HTR186" s="152"/>
      <c r="HTS186" s="152"/>
      <c r="HTT186" s="152"/>
      <c r="HTU186" s="350"/>
      <c r="HTV186" s="321"/>
      <c r="HTW186" s="326"/>
      <c r="HTX186" s="152"/>
      <c r="HTY186" s="152"/>
      <c r="HTZ186" s="152"/>
      <c r="HUA186" s="152"/>
      <c r="HUB186" s="350"/>
      <c r="HUC186" s="321"/>
      <c r="HUD186" s="326"/>
      <c r="HUE186" s="152"/>
      <c r="HUF186" s="152"/>
      <c r="HUG186" s="152"/>
      <c r="HUH186" s="152"/>
      <c r="HUI186" s="350"/>
      <c r="HUJ186" s="321"/>
      <c r="HUK186" s="326"/>
      <c r="HUL186" s="152"/>
      <c r="HUM186" s="152"/>
      <c r="HUN186" s="152"/>
      <c r="HUO186" s="152"/>
      <c r="HUP186" s="350"/>
      <c r="HUQ186" s="321"/>
      <c r="HUR186" s="326"/>
      <c r="HUS186" s="152"/>
      <c r="HUT186" s="152"/>
      <c r="HUU186" s="152"/>
      <c r="HUV186" s="152"/>
      <c r="HUW186" s="350"/>
      <c r="HUX186" s="321"/>
      <c r="HUY186" s="326"/>
      <c r="HUZ186" s="152"/>
      <c r="HVA186" s="152"/>
      <c r="HVB186" s="152"/>
      <c r="HVC186" s="152"/>
      <c r="HVD186" s="350"/>
      <c r="HVE186" s="321"/>
      <c r="HVF186" s="326"/>
      <c r="HVG186" s="152"/>
      <c r="HVH186" s="152"/>
      <c r="HVI186" s="152"/>
      <c r="HVJ186" s="152"/>
      <c r="HVK186" s="350"/>
      <c r="HVL186" s="321"/>
      <c r="HVM186" s="326"/>
      <c r="HVN186" s="152"/>
      <c r="HVO186" s="152"/>
      <c r="HVP186" s="152"/>
      <c r="HVQ186" s="152"/>
      <c r="HVR186" s="350"/>
      <c r="HVS186" s="321"/>
      <c r="HVT186" s="326"/>
      <c r="HVU186" s="152"/>
      <c r="HVV186" s="152"/>
      <c r="HVW186" s="152"/>
      <c r="HVX186" s="152"/>
      <c r="HVY186" s="350"/>
      <c r="HVZ186" s="321"/>
      <c r="HWA186" s="326"/>
      <c r="HWB186" s="152"/>
      <c r="HWC186" s="152"/>
      <c r="HWD186" s="152"/>
      <c r="HWE186" s="152"/>
      <c r="HWF186" s="350"/>
      <c r="HWG186" s="321"/>
      <c r="HWH186" s="326"/>
      <c r="HWI186" s="152"/>
      <c r="HWJ186" s="152"/>
      <c r="HWK186" s="152"/>
      <c r="HWL186" s="152"/>
      <c r="HWM186" s="350"/>
      <c r="HWN186" s="321"/>
      <c r="HWO186" s="326"/>
      <c r="HWP186" s="152"/>
      <c r="HWQ186" s="152"/>
      <c r="HWR186" s="152"/>
      <c r="HWS186" s="152"/>
      <c r="HWT186" s="350"/>
      <c r="HWU186" s="321"/>
      <c r="HWV186" s="326"/>
      <c r="HWW186" s="152"/>
      <c r="HWX186" s="152"/>
      <c r="HWY186" s="152"/>
      <c r="HWZ186" s="152"/>
      <c r="HXA186" s="350"/>
      <c r="HXB186" s="321"/>
      <c r="HXC186" s="326"/>
      <c r="HXD186" s="152"/>
      <c r="HXE186" s="152"/>
      <c r="HXF186" s="152"/>
      <c r="HXG186" s="152"/>
      <c r="HXH186" s="350"/>
      <c r="HXI186" s="321"/>
      <c r="HXJ186" s="326"/>
      <c r="HXK186" s="152"/>
      <c r="HXL186" s="152"/>
      <c r="HXM186" s="152"/>
      <c r="HXN186" s="152"/>
      <c r="HXO186" s="350"/>
      <c r="HXP186" s="321"/>
      <c r="HXQ186" s="326"/>
      <c r="HXR186" s="152"/>
      <c r="HXS186" s="152"/>
      <c r="HXT186" s="152"/>
      <c r="HXU186" s="152"/>
      <c r="HXV186" s="350"/>
      <c r="HXW186" s="321"/>
      <c r="HXX186" s="326"/>
      <c r="HXY186" s="152"/>
      <c r="HXZ186" s="152"/>
      <c r="HYA186" s="152"/>
      <c r="HYB186" s="152"/>
      <c r="HYC186" s="350"/>
      <c r="HYD186" s="321"/>
      <c r="HYE186" s="326"/>
      <c r="HYF186" s="152"/>
      <c r="HYG186" s="152"/>
      <c r="HYH186" s="152"/>
      <c r="HYI186" s="152"/>
      <c r="HYJ186" s="350"/>
      <c r="HYK186" s="321"/>
      <c r="HYL186" s="326"/>
      <c r="HYM186" s="152"/>
      <c r="HYN186" s="152"/>
      <c r="HYO186" s="152"/>
      <c r="HYP186" s="152"/>
      <c r="HYQ186" s="350"/>
      <c r="HYR186" s="321"/>
      <c r="HYS186" s="326"/>
      <c r="HYT186" s="152"/>
      <c r="HYU186" s="152"/>
      <c r="HYV186" s="152"/>
      <c r="HYW186" s="152"/>
      <c r="HYX186" s="350"/>
      <c r="HYY186" s="321"/>
      <c r="HYZ186" s="326"/>
      <c r="HZA186" s="152"/>
      <c r="HZB186" s="152"/>
      <c r="HZC186" s="152"/>
      <c r="HZD186" s="152"/>
      <c r="HZE186" s="350"/>
      <c r="HZF186" s="321"/>
      <c r="HZG186" s="326"/>
      <c r="HZH186" s="152"/>
      <c r="HZI186" s="152"/>
      <c r="HZJ186" s="152"/>
      <c r="HZK186" s="152"/>
      <c r="HZL186" s="350"/>
      <c r="HZM186" s="321"/>
      <c r="HZN186" s="326"/>
      <c r="HZO186" s="152"/>
      <c r="HZP186" s="152"/>
      <c r="HZQ186" s="152"/>
      <c r="HZR186" s="152"/>
      <c r="HZS186" s="350"/>
      <c r="HZT186" s="321"/>
      <c r="HZU186" s="326"/>
      <c r="HZV186" s="152"/>
      <c r="HZW186" s="152"/>
      <c r="HZX186" s="152"/>
      <c r="HZY186" s="152"/>
      <c r="HZZ186" s="350"/>
      <c r="IAA186" s="321"/>
      <c r="IAB186" s="326"/>
      <c r="IAC186" s="152"/>
      <c r="IAD186" s="152"/>
      <c r="IAE186" s="152"/>
      <c r="IAF186" s="152"/>
      <c r="IAG186" s="350"/>
      <c r="IAH186" s="321"/>
      <c r="IAI186" s="326"/>
      <c r="IAJ186" s="152"/>
      <c r="IAK186" s="152"/>
      <c r="IAL186" s="152"/>
      <c r="IAM186" s="152"/>
      <c r="IAN186" s="350"/>
      <c r="IAO186" s="321"/>
      <c r="IAP186" s="326"/>
      <c r="IAQ186" s="152"/>
      <c r="IAR186" s="152"/>
      <c r="IAS186" s="152"/>
      <c r="IAT186" s="152"/>
      <c r="IAU186" s="350"/>
      <c r="IAV186" s="321"/>
      <c r="IAW186" s="326"/>
      <c r="IAX186" s="152"/>
      <c r="IAY186" s="152"/>
      <c r="IAZ186" s="152"/>
      <c r="IBA186" s="152"/>
      <c r="IBB186" s="350"/>
      <c r="IBC186" s="321"/>
      <c r="IBD186" s="326"/>
      <c r="IBE186" s="152"/>
      <c r="IBF186" s="152"/>
      <c r="IBG186" s="152"/>
      <c r="IBH186" s="152"/>
      <c r="IBI186" s="350"/>
      <c r="IBJ186" s="321"/>
      <c r="IBK186" s="326"/>
      <c r="IBL186" s="152"/>
      <c r="IBM186" s="152"/>
      <c r="IBN186" s="152"/>
      <c r="IBO186" s="152"/>
      <c r="IBP186" s="350"/>
      <c r="IBQ186" s="321"/>
      <c r="IBR186" s="326"/>
      <c r="IBS186" s="152"/>
      <c r="IBT186" s="152"/>
      <c r="IBU186" s="152"/>
      <c r="IBV186" s="152"/>
      <c r="IBW186" s="350"/>
      <c r="IBX186" s="321"/>
      <c r="IBY186" s="326"/>
      <c r="IBZ186" s="152"/>
      <c r="ICA186" s="152"/>
      <c r="ICB186" s="152"/>
      <c r="ICC186" s="152"/>
      <c r="ICD186" s="350"/>
      <c r="ICE186" s="321"/>
      <c r="ICF186" s="326"/>
      <c r="ICG186" s="152"/>
      <c r="ICH186" s="152"/>
      <c r="ICI186" s="152"/>
      <c r="ICJ186" s="152"/>
      <c r="ICK186" s="350"/>
      <c r="ICL186" s="321"/>
      <c r="ICM186" s="326"/>
      <c r="ICN186" s="152"/>
      <c r="ICO186" s="152"/>
      <c r="ICP186" s="152"/>
      <c r="ICQ186" s="152"/>
      <c r="ICR186" s="350"/>
      <c r="ICS186" s="321"/>
      <c r="ICT186" s="326"/>
      <c r="ICU186" s="152"/>
      <c r="ICV186" s="152"/>
      <c r="ICW186" s="152"/>
      <c r="ICX186" s="152"/>
      <c r="ICY186" s="350"/>
      <c r="ICZ186" s="321"/>
      <c r="IDA186" s="326"/>
      <c r="IDB186" s="152"/>
      <c r="IDC186" s="152"/>
      <c r="IDD186" s="152"/>
      <c r="IDE186" s="152"/>
      <c r="IDF186" s="350"/>
      <c r="IDG186" s="321"/>
      <c r="IDH186" s="326"/>
      <c r="IDI186" s="152"/>
      <c r="IDJ186" s="152"/>
      <c r="IDK186" s="152"/>
      <c r="IDL186" s="152"/>
      <c r="IDM186" s="350"/>
      <c r="IDN186" s="321"/>
      <c r="IDO186" s="326"/>
      <c r="IDP186" s="152"/>
      <c r="IDQ186" s="152"/>
      <c r="IDR186" s="152"/>
      <c r="IDS186" s="152"/>
      <c r="IDT186" s="350"/>
      <c r="IDU186" s="321"/>
      <c r="IDV186" s="326"/>
      <c r="IDW186" s="152"/>
      <c r="IDX186" s="152"/>
      <c r="IDY186" s="152"/>
      <c r="IDZ186" s="152"/>
      <c r="IEA186" s="350"/>
      <c r="IEB186" s="321"/>
      <c r="IEC186" s="326"/>
      <c r="IED186" s="152"/>
      <c r="IEE186" s="152"/>
      <c r="IEF186" s="152"/>
      <c r="IEG186" s="152"/>
      <c r="IEH186" s="350"/>
      <c r="IEI186" s="321"/>
      <c r="IEJ186" s="326"/>
      <c r="IEK186" s="152"/>
      <c r="IEL186" s="152"/>
      <c r="IEM186" s="152"/>
      <c r="IEN186" s="152"/>
      <c r="IEO186" s="350"/>
      <c r="IEP186" s="321"/>
      <c r="IEQ186" s="326"/>
      <c r="IER186" s="152"/>
      <c r="IES186" s="152"/>
      <c r="IET186" s="152"/>
      <c r="IEU186" s="152"/>
      <c r="IEV186" s="350"/>
      <c r="IEW186" s="321"/>
      <c r="IEX186" s="326"/>
      <c r="IEY186" s="152"/>
      <c r="IEZ186" s="152"/>
      <c r="IFA186" s="152"/>
      <c r="IFB186" s="152"/>
      <c r="IFC186" s="350"/>
      <c r="IFD186" s="321"/>
      <c r="IFE186" s="326"/>
      <c r="IFF186" s="152"/>
      <c r="IFG186" s="152"/>
      <c r="IFH186" s="152"/>
      <c r="IFI186" s="152"/>
      <c r="IFJ186" s="350"/>
      <c r="IFK186" s="321"/>
      <c r="IFL186" s="326"/>
      <c r="IFM186" s="152"/>
      <c r="IFN186" s="152"/>
      <c r="IFO186" s="152"/>
      <c r="IFP186" s="152"/>
      <c r="IFQ186" s="350"/>
      <c r="IFR186" s="321"/>
      <c r="IFS186" s="326"/>
      <c r="IFT186" s="152"/>
      <c r="IFU186" s="152"/>
      <c r="IFV186" s="152"/>
      <c r="IFW186" s="152"/>
      <c r="IFX186" s="350"/>
      <c r="IFY186" s="321"/>
      <c r="IFZ186" s="326"/>
      <c r="IGA186" s="152"/>
      <c r="IGB186" s="152"/>
      <c r="IGC186" s="152"/>
      <c r="IGD186" s="152"/>
      <c r="IGE186" s="350"/>
      <c r="IGF186" s="321"/>
      <c r="IGG186" s="326"/>
      <c r="IGH186" s="152"/>
      <c r="IGI186" s="152"/>
      <c r="IGJ186" s="152"/>
      <c r="IGK186" s="152"/>
      <c r="IGL186" s="350"/>
      <c r="IGM186" s="321"/>
      <c r="IGN186" s="326"/>
      <c r="IGO186" s="152"/>
      <c r="IGP186" s="152"/>
      <c r="IGQ186" s="152"/>
      <c r="IGR186" s="152"/>
      <c r="IGS186" s="350"/>
      <c r="IGT186" s="321"/>
      <c r="IGU186" s="326"/>
      <c r="IGV186" s="152"/>
      <c r="IGW186" s="152"/>
      <c r="IGX186" s="152"/>
      <c r="IGY186" s="152"/>
      <c r="IGZ186" s="350"/>
      <c r="IHA186" s="321"/>
      <c r="IHB186" s="326"/>
      <c r="IHC186" s="152"/>
      <c r="IHD186" s="152"/>
      <c r="IHE186" s="152"/>
      <c r="IHF186" s="152"/>
      <c r="IHG186" s="350"/>
      <c r="IHH186" s="321"/>
      <c r="IHI186" s="326"/>
      <c r="IHJ186" s="152"/>
      <c r="IHK186" s="152"/>
      <c r="IHL186" s="152"/>
      <c r="IHM186" s="152"/>
      <c r="IHN186" s="350"/>
      <c r="IHO186" s="321"/>
      <c r="IHP186" s="326"/>
      <c r="IHQ186" s="152"/>
      <c r="IHR186" s="152"/>
      <c r="IHS186" s="152"/>
      <c r="IHT186" s="152"/>
      <c r="IHU186" s="350"/>
      <c r="IHV186" s="321"/>
      <c r="IHW186" s="326"/>
      <c r="IHX186" s="152"/>
      <c r="IHY186" s="152"/>
      <c r="IHZ186" s="152"/>
      <c r="IIA186" s="152"/>
      <c r="IIB186" s="350"/>
      <c r="IIC186" s="321"/>
      <c r="IID186" s="326"/>
      <c r="IIE186" s="152"/>
      <c r="IIF186" s="152"/>
      <c r="IIG186" s="152"/>
      <c r="IIH186" s="152"/>
      <c r="III186" s="350"/>
      <c r="IIJ186" s="321"/>
      <c r="IIK186" s="326"/>
      <c r="IIL186" s="152"/>
      <c r="IIM186" s="152"/>
      <c r="IIN186" s="152"/>
      <c r="IIO186" s="152"/>
      <c r="IIP186" s="350"/>
      <c r="IIQ186" s="321"/>
      <c r="IIR186" s="326"/>
      <c r="IIS186" s="152"/>
      <c r="IIT186" s="152"/>
      <c r="IIU186" s="152"/>
      <c r="IIV186" s="152"/>
      <c r="IIW186" s="350"/>
      <c r="IIX186" s="321"/>
      <c r="IIY186" s="326"/>
      <c r="IIZ186" s="152"/>
      <c r="IJA186" s="152"/>
      <c r="IJB186" s="152"/>
      <c r="IJC186" s="152"/>
      <c r="IJD186" s="350"/>
      <c r="IJE186" s="321"/>
      <c r="IJF186" s="326"/>
      <c r="IJG186" s="152"/>
      <c r="IJH186" s="152"/>
      <c r="IJI186" s="152"/>
      <c r="IJJ186" s="152"/>
      <c r="IJK186" s="350"/>
      <c r="IJL186" s="321"/>
      <c r="IJM186" s="326"/>
      <c r="IJN186" s="152"/>
      <c r="IJO186" s="152"/>
      <c r="IJP186" s="152"/>
      <c r="IJQ186" s="152"/>
      <c r="IJR186" s="350"/>
      <c r="IJS186" s="321"/>
      <c r="IJT186" s="326"/>
      <c r="IJU186" s="152"/>
      <c r="IJV186" s="152"/>
      <c r="IJW186" s="152"/>
      <c r="IJX186" s="152"/>
      <c r="IJY186" s="350"/>
      <c r="IJZ186" s="321"/>
      <c r="IKA186" s="326"/>
      <c r="IKB186" s="152"/>
      <c r="IKC186" s="152"/>
      <c r="IKD186" s="152"/>
      <c r="IKE186" s="152"/>
      <c r="IKF186" s="350"/>
      <c r="IKG186" s="321"/>
      <c r="IKH186" s="326"/>
      <c r="IKI186" s="152"/>
      <c r="IKJ186" s="152"/>
      <c r="IKK186" s="152"/>
      <c r="IKL186" s="152"/>
      <c r="IKM186" s="350"/>
      <c r="IKN186" s="321"/>
      <c r="IKO186" s="326"/>
      <c r="IKP186" s="152"/>
      <c r="IKQ186" s="152"/>
      <c r="IKR186" s="152"/>
      <c r="IKS186" s="152"/>
      <c r="IKT186" s="350"/>
      <c r="IKU186" s="321"/>
      <c r="IKV186" s="326"/>
      <c r="IKW186" s="152"/>
      <c r="IKX186" s="152"/>
      <c r="IKY186" s="152"/>
      <c r="IKZ186" s="152"/>
      <c r="ILA186" s="350"/>
      <c r="ILB186" s="321"/>
      <c r="ILC186" s="326"/>
      <c r="ILD186" s="152"/>
      <c r="ILE186" s="152"/>
      <c r="ILF186" s="152"/>
      <c r="ILG186" s="152"/>
      <c r="ILH186" s="350"/>
      <c r="ILI186" s="321"/>
      <c r="ILJ186" s="326"/>
      <c r="ILK186" s="152"/>
      <c r="ILL186" s="152"/>
      <c r="ILM186" s="152"/>
      <c r="ILN186" s="152"/>
      <c r="ILO186" s="350"/>
      <c r="ILP186" s="321"/>
      <c r="ILQ186" s="326"/>
      <c r="ILR186" s="152"/>
      <c r="ILS186" s="152"/>
      <c r="ILT186" s="152"/>
      <c r="ILU186" s="152"/>
      <c r="ILV186" s="350"/>
      <c r="ILW186" s="321"/>
      <c r="ILX186" s="326"/>
      <c r="ILY186" s="152"/>
      <c r="ILZ186" s="152"/>
      <c r="IMA186" s="152"/>
      <c r="IMB186" s="152"/>
      <c r="IMC186" s="350"/>
      <c r="IMD186" s="321"/>
      <c r="IME186" s="326"/>
      <c r="IMF186" s="152"/>
      <c r="IMG186" s="152"/>
      <c r="IMH186" s="152"/>
      <c r="IMI186" s="152"/>
      <c r="IMJ186" s="350"/>
      <c r="IMK186" s="321"/>
      <c r="IML186" s="326"/>
      <c r="IMM186" s="152"/>
      <c r="IMN186" s="152"/>
      <c r="IMO186" s="152"/>
      <c r="IMP186" s="152"/>
      <c r="IMQ186" s="350"/>
      <c r="IMR186" s="321"/>
      <c r="IMS186" s="326"/>
      <c r="IMT186" s="152"/>
      <c r="IMU186" s="152"/>
      <c r="IMV186" s="152"/>
      <c r="IMW186" s="152"/>
      <c r="IMX186" s="350"/>
      <c r="IMY186" s="321"/>
      <c r="IMZ186" s="326"/>
      <c r="INA186" s="152"/>
      <c r="INB186" s="152"/>
      <c r="INC186" s="152"/>
      <c r="IND186" s="152"/>
      <c r="INE186" s="350"/>
      <c r="INF186" s="321"/>
      <c r="ING186" s="326"/>
      <c r="INH186" s="152"/>
      <c r="INI186" s="152"/>
      <c r="INJ186" s="152"/>
      <c r="INK186" s="152"/>
      <c r="INL186" s="350"/>
      <c r="INM186" s="321"/>
      <c r="INN186" s="326"/>
      <c r="INO186" s="152"/>
      <c r="INP186" s="152"/>
      <c r="INQ186" s="152"/>
      <c r="INR186" s="152"/>
      <c r="INS186" s="350"/>
      <c r="INT186" s="321"/>
      <c r="INU186" s="326"/>
      <c r="INV186" s="152"/>
      <c r="INW186" s="152"/>
      <c r="INX186" s="152"/>
      <c r="INY186" s="152"/>
      <c r="INZ186" s="350"/>
      <c r="IOA186" s="321"/>
      <c r="IOB186" s="326"/>
      <c r="IOC186" s="152"/>
      <c r="IOD186" s="152"/>
      <c r="IOE186" s="152"/>
      <c r="IOF186" s="152"/>
      <c r="IOG186" s="350"/>
      <c r="IOH186" s="321"/>
      <c r="IOI186" s="326"/>
      <c r="IOJ186" s="152"/>
      <c r="IOK186" s="152"/>
      <c r="IOL186" s="152"/>
      <c r="IOM186" s="152"/>
      <c r="ION186" s="350"/>
      <c r="IOO186" s="321"/>
      <c r="IOP186" s="326"/>
      <c r="IOQ186" s="152"/>
      <c r="IOR186" s="152"/>
      <c r="IOS186" s="152"/>
      <c r="IOT186" s="152"/>
      <c r="IOU186" s="350"/>
      <c r="IOV186" s="321"/>
      <c r="IOW186" s="326"/>
      <c r="IOX186" s="152"/>
      <c r="IOY186" s="152"/>
      <c r="IOZ186" s="152"/>
      <c r="IPA186" s="152"/>
      <c r="IPB186" s="350"/>
      <c r="IPC186" s="321"/>
      <c r="IPD186" s="326"/>
      <c r="IPE186" s="152"/>
      <c r="IPF186" s="152"/>
      <c r="IPG186" s="152"/>
      <c r="IPH186" s="152"/>
      <c r="IPI186" s="350"/>
      <c r="IPJ186" s="321"/>
      <c r="IPK186" s="326"/>
      <c r="IPL186" s="152"/>
      <c r="IPM186" s="152"/>
      <c r="IPN186" s="152"/>
      <c r="IPO186" s="152"/>
      <c r="IPP186" s="350"/>
      <c r="IPQ186" s="321"/>
      <c r="IPR186" s="326"/>
      <c r="IPS186" s="152"/>
      <c r="IPT186" s="152"/>
      <c r="IPU186" s="152"/>
      <c r="IPV186" s="152"/>
      <c r="IPW186" s="350"/>
      <c r="IPX186" s="321"/>
      <c r="IPY186" s="326"/>
      <c r="IPZ186" s="152"/>
      <c r="IQA186" s="152"/>
      <c r="IQB186" s="152"/>
      <c r="IQC186" s="152"/>
      <c r="IQD186" s="350"/>
      <c r="IQE186" s="321"/>
      <c r="IQF186" s="326"/>
      <c r="IQG186" s="152"/>
      <c r="IQH186" s="152"/>
      <c r="IQI186" s="152"/>
      <c r="IQJ186" s="152"/>
      <c r="IQK186" s="350"/>
      <c r="IQL186" s="321"/>
      <c r="IQM186" s="326"/>
      <c r="IQN186" s="152"/>
      <c r="IQO186" s="152"/>
      <c r="IQP186" s="152"/>
      <c r="IQQ186" s="152"/>
      <c r="IQR186" s="350"/>
      <c r="IQS186" s="321"/>
      <c r="IQT186" s="326"/>
      <c r="IQU186" s="152"/>
      <c r="IQV186" s="152"/>
      <c r="IQW186" s="152"/>
      <c r="IQX186" s="152"/>
      <c r="IQY186" s="350"/>
      <c r="IQZ186" s="321"/>
      <c r="IRA186" s="326"/>
      <c r="IRB186" s="152"/>
      <c r="IRC186" s="152"/>
      <c r="IRD186" s="152"/>
      <c r="IRE186" s="152"/>
      <c r="IRF186" s="350"/>
      <c r="IRG186" s="321"/>
      <c r="IRH186" s="326"/>
      <c r="IRI186" s="152"/>
      <c r="IRJ186" s="152"/>
      <c r="IRK186" s="152"/>
      <c r="IRL186" s="152"/>
      <c r="IRM186" s="350"/>
      <c r="IRN186" s="321"/>
      <c r="IRO186" s="326"/>
      <c r="IRP186" s="152"/>
      <c r="IRQ186" s="152"/>
      <c r="IRR186" s="152"/>
      <c r="IRS186" s="152"/>
      <c r="IRT186" s="350"/>
      <c r="IRU186" s="321"/>
      <c r="IRV186" s="326"/>
      <c r="IRW186" s="152"/>
      <c r="IRX186" s="152"/>
      <c r="IRY186" s="152"/>
      <c r="IRZ186" s="152"/>
      <c r="ISA186" s="350"/>
      <c r="ISB186" s="321"/>
      <c r="ISC186" s="326"/>
      <c r="ISD186" s="152"/>
      <c r="ISE186" s="152"/>
      <c r="ISF186" s="152"/>
      <c r="ISG186" s="152"/>
      <c r="ISH186" s="350"/>
      <c r="ISI186" s="321"/>
      <c r="ISJ186" s="326"/>
      <c r="ISK186" s="152"/>
      <c r="ISL186" s="152"/>
      <c r="ISM186" s="152"/>
      <c r="ISN186" s="152"/>
      <c r="ISO186" s="350"/>
      <c r="ISP186" s="321"/>
      <c r="ISQ186" s="326"/>
      <c r="ISR186" s="152"/>
      <c r="ISS186" s="152"/>
      <c r="IST186" s="152"/>
      <c r="ISU186" s="152"/>
      <c r="ISV186" s="350"/>
      <c r="ISW186" s="321"/>
      <c r="ISX186" s="326"/>
      <c r="ISY186" s="152"/>
      <c r="ISZ186" s="152"/>
      <c r="ITA186" s="152"/>
      <c r="ITB186" s="152"/>
      <c r="ITC186" s="350"/>
      <c r="ITD186" s="321"/>
      <c r="ITE186" s="326"/>
      <c r="ITF186" s="152"/>
      <c r="ITG186" s="152"/>
      <c r="ITH186" s="152"/>
      <c r="ITI186" s="152"/>
      <c r="ITJ186" s="350"/>
      <c r="ITK186" s="321"/>
      <c r="ITL186" s="326"/>
      <c r="ITM186" s="152"/>
      <c r="ITN186" s="152"/>
      <c r="ITO186" s="152"/>
      <c r="ITP186" s="152"/>
      <c r="ITQ186" s="350"/>
      <c r="ITR186" s="321"/>
      <c r="ITS186" s="326"/>
      <c r="ITT186" s="152"/>
      <c r="ITU186" s="152"/>
      <c r="ITV186" s="152"/>
      <c r="ITW186" s="152"/>
      <c r="ITX186" s="350"/>
      <c r="ITY186" s="321"/>
      <c r="ITZ186" s="326"/>
      <c r="IUA186" s="152"/>
      <c r="IUB186" s="152"/>
      <c r="IUC186" s="152"/>
      <c r="IUD186" s="152"/>
      <c r="IUE186" s="350"/>
      <c r="IUF186" s="321"/>
      <c r="IUG186" s="326"/>
      <c r="IUH186" s="152"/>
      <c r="IUI186" s="152"/>
      <c r="IUJ186" s="152"/>
      <c r="IUK186" s="152"/>
      <c r="IUL186" s="350"/>
      <c r="IUM186" s="321"/>
      <c r="IUN186" s="326"/>
      <c r="IUO186" s="152"/>
      <c r="IUP186" s="152"/>
      <c r="IUQ186" s="152"/>
      <c r="IUR186" s="152"/>
      <c r="IUS186" s="350"/>
      <c r="IUT186" s="321"/>
      <c r="IUU186" s="326"/>
      <c r="IUV186" s="152"/>
      <c r="IUW186" s="152"/>
      <c r="IUX186" s="152"/>
      <c r="IUY186" s="152"/>
      <c r="IUZ186" s="350"/>
      <c r="IVA186" s="321"/>
      <c r="IVB186" s="326"/>
      <c r="IVC186" s="152"/>
      <c r="IVD186" s="152"/>
      <c r="IVE186" s="152"/>
      <c r="IVF186" s="152"/>
      <c r="IVG186" s="350"/>
      <c r="IVH186" s="321"/>
      <c r="IVI186" s="326"/>
      <c r="IVJ186" s="152"/>
      <c r="IVK186" s="152"/>
      <c r="IVL186" s="152"/>
      <c r="IVM186" s="152"/>
      <c r="IVN186" s="350"/>
      <c r="IVO186" s="321"/>
      <c r="IVP186" s="326"/>
      <c r="IVQ186" s="152"/>
      <c r="IVR186" s="152"/>
      <c r="IVS186" s="152"/>
      <c r="IVT186" s="152"/>
      <c r="IVU186" s="350"/>
      <c r="IVV186" s="321"/>
      <c r="IVW186" s="326"/>
      <c r="IVX186" s="152"/>
      <c r="IVY186" s="152"/>
      <c r="IVZ186" s="152"/>
      <c r="IWA186" s="152"/>
      <c r="IWB186" s="350"/>
      <c r="IWC186" s="321"/>
      <c r="IWD186" s="326"/>
      <c r="IWE186" s="152"/>
      <c r="IWF186" s="152"/>
      <c r="IWG186" s="152"/>
      <c r="IWH186" s="152"/>
      <c r="IWI186" s="350"/>
      <c r="IWJ186" s="321"/>
      <c r="IWK186" s="326"/>
      <c r="IWL186" s="152"/>
      <c r="IWM186" s="152"/>
      <c r="IWN186" s="152"/>
      <c r="IWO186" s="152"/>
      <c r="IWP186" s="350"/>
      <c r="IWQ186" s="321"/>
      <c r="IWR186" s="326"/>
      <c r="IWS186" s="152"/>
      <c r="IWT186" s="152"/>
      <c r="IWU186" s="152"/>
      <c r="IWV186" s="152"/>
      <c r="IWW186" s="350"/>
      <c r="IWX186" s="321"/>
      <c r="IWY186" s="326"/>
      <c r="IWZ186" s="152"/>
      <c r="IXA186" s="152"/>
      <c r="IXB186" s="152"/>
      <c r="IXC186" s="152"/>
      <c r="IXD186" s="350"/>
      <c r="IXE186" s="321"/>
      <c r="IXF186" s="326"/>
      <c r="IXG186" s="152"/>
      <c r="IXH186" s="152"/>
      <c r="IXI186" s="152"/>
      <c r="IXJ186" s="152"/>
      <c r="IXK186" s="350"/>
      <c r="IXL186" s="321"/>
      <c r="IXM186" s="326"/>
      <c r="IXN186" s="152"/>
      <c r="IXO186" s="152"/>
      <c r="IXP186" s="152"/>
      <c r="IXQ186" s="152"/>
      <c r="IXR186" s="350"/>
      <c r="IXS186" s="321"/>
      <c r="IXT186" s="326"/>
      <c r="IXU186" s="152"/>
      <c r="IXV186" s="152"/>
      <c r="IXW186" s="152"/>
      <c r="IXX186" s="152"/>
      <c r="IXY186" s="350"/>
      <c r="IXZ186" s="321"/>
      <c r="IYA186" s="326"/>
      <c r="IYB186" s="152"/>
      <c r="IYC186" s="152"/>
      <c r="IYD186" s="152"/>
      <c r="IYE186" s="152"/>
      <c r="IYF186" s="350"/>
      <c r="IYG186" s="321"/>
      <c r="IYH186" s="326"/>
      <c r="IYI186" s="152"/>
      <c r="IYJ186" s="152"/>
      <c r="IYK186" s="152"/>
      <c r="IYL186" s="152"/>
      <c r="IYM186" s="350"/>
      <c r="IYN186" s="321"/>
      <c r="IYO186" s="326"/>
      <c r="IYP186" s="152"/>
      <c r="IYQ186" s="152"/>
      <c r="IYR186" s="152"/>
      <c r="IYS186" s="152"/>
      <c r="IYT186" s="350"/>
      <c r="IYU186" s="321"/>
      <c r="IYV186" s="326"/>
      <c r="IYW186" s="152"/>
      <c r="IYX186" s="152"/>
      <c r="IYY186" s="152"/>
      <c r="IYZ186" s="152"/>
      <c r="IZA186" s="350"/>
      <c r="IZB186" s="321"/>
      <c r="IZC186" s="326"/>
      <c r="IZD186" s="152"/>
      <c r="IZE186" s="152"/>
      <c r="IZF186" s="152"/>
      <c r="IZG186" s="152"/>
      <c r="IZH186" s="350"/>
      <c r="IZI186" s="321"/>
      <c r="IZJ186" s="326"/>
      <c r="IZK186" s="152"/>
      <c r="IZL186" s="152"/>
      <c r="IZM186" s="152"/>
      <c r="IZN186" s="152"/>
      <c r="IZO186" s="350"/>
      <c r="IZP186" s="321"/>
      <c r="IZQ186" s="326"/>
      <c r="IZR186" s="152"/>
      <c r="IZS186" s="152"/>
      <c r="IZT186" s="152"/>
      <c r="IZU186" s="152"/>
      <c r="IZV186" s="350"/>
      <c r="IZW186" s="321"/>
      <c r="IZX186" s="326"/>
      <c r="IZY186" s="152"/>
      <c r="IZZ186" s="152"/>
      <c r="JAA186" s="152"/>
      <c r="JAB186" s="152"/>
      <c r="JAC186" s="350"/>
      <c r="JAD186" s="321"/>
      <c r="JAE186" s="326"/>
      <c r="JAF186" s="152"/>
      <c r="JAG186" s="152"/>
      <c r="JAH186" s="152"/>
      <c r="JAI186" s="152"/>
      <c r="JAJ186" s="350"/>
      <c r="JAK186" s="321"/>
      <c r="JAL186" s="326"/>
      <c r="JAM186" s="152"/>
      <c r="JAN186" s="152"/>
      <c r="JAO186" s="152"/>
      <c r="JAP186" s="152"/>
      <c r="JAQ186" s="350"/>
      <c r="JAR186" s="321"/>
      <c r="JAS186" s="326"/>
      <c r="JAT186" s="152"/>
      <c r="JAU186" s="152"/>
      <c r="JAV186" s="152"/>
      <c r="JAW186" s="152"/>
      <c r="JAX186" s="350"/>
      <c r="JAY186" s="321"/>
      <c r="JAZ186" s="326"/>
      <c r="JBA186" s="152"/>
      <c r="JBB186" s="152"/>
      <c r="JBC186" s="152"/>
      <c r="JBD186" s="152"/>
      <c r="JBE186" s="350"/>
      <c r="JBF186" s="321"/>
      <c r="JBG186" s="326"/>
      <c r="JBH186" s="152"/>
      <c r="JBI186" s="152"/>
      <c r="JBJ186" s="152"/>
      <c r="JBK186" s="152"/>
      <c r="JBL186" s="350"/>
      <c r="JBM186" s="321"/>
      <c r="JBN186" s="326"/>
      <c r="JBO186" s="152"/>
      <c r="JBP186" s="152"/>
      <c r="JBQ186" s="152"/>
      <c r="JBR186" s="152"/>
      <c r="JBS186" s="350"/>
      <c r="JBT186" s="321"/>
      <c r="JBU186" s="326"/>
      <c r="JBV186" s="152"/>
      <c r="JBW186" s="152"/>
      <c r="JBX186" s="152"/>
      <c r="JBY186" s="152"/>
      <c r="JBZ186" s="350"/>
      <c r="JCA186" s="321"/>
      <c r="JCB186" s="326"/>
      <c r="JCC186" s="152"/>
      <c r="JCD186" s="152"/>
      <c r="JCE186" s="152"/>
      <c r="JCF186" s="152"/>
      <c r="JCG186" s="350"/>
      <c r="JCH186" s="321"/>
      <c r="JCI186" s="326"/>
      <c r="JCJ186" s="152"/>
      <c r="JCK186" s="152"/>
      <c r="JCL186" s="152"/>
      <c r="JCM186" s="152"/>
      <c r="JCN186" s="350"/>
      <c r="JCO186" s="321"/>
      <c r="JCP186" s="326"/>
      <c r="JCQ186" s="152"/>
      <c r="JCR186" s="152"/>
      <c r="JCS186" s="152"/>
      <c r="JCT186" s="152"/>
      <c r="JCU186" s="350"/>
      <c r="JCV186" s="321"/>
      <c r="JCW186" s="326"/>
      <c r="JCX186" s="152"/>
      <c r="JCY186" s="152"/>
      <c r="JCZ186" s="152"/>
      <c r="JDA186" s="152"/>
      <c r="JDB186" s="350"/>
      <c r="JDC186" s="321"/>
      <c r="JDD186" s="326"/>
      <c r="JDE186" s="152"/>
      <c r="JDF186" s="152"/>
      <c r="JDG186" s="152"/>
      <c r="JDH186" s="152"/>
      <c r="JDI186" s="350"/>
      <c r="JDJ186" s="321"/>
      <c r="JDK186" s="326"/>
      <c r="JDL186" s="152"/>
      <c r="JDM186" s="152"/>
      <c r="JDN186" s="152"/>
      <c r="JDO186" s="152"/>
      <c r="JDP186" s="350"/>
      <c r="JDQ186" s="321"/>
      <c r="JDR186" s="326"/>
      <c r="JDS186" s="152"/>
      <c r="JDT186" s="152"/>
      <c r="JDU186" s="152"/>
      <c r="JDV186" s="152"/>
      <c r="JDW186" s="350"/>
      <c r="JDX186" s="321"/>
      <c r="JDY186" s="326"/>
      <c r="JDZ186" s="152"/>
      <c r="JEA186" s="152"/>
      <c r="JEB186" s="152"/>
      <c r="JEC186" s="152"/>
      <c r="JED186" s="350"/>
      <c r="JEE186" s="321"/>
      <c r="JEF186" s="326"/>
      <c r="JEG186" s="152"/>
      <c r="JEH186" s="152"/>
      <c r="JEI186" s="152"/>
      <c r="JEJ186" s="152"/>
      <c r="JEK186" s="350"/>
      <c r="JEL186" s="321"/>
      <c r="JEM186" s="326"/>
      <c r="JEN186" s="152"/>
      <c r="JEO186" s="152"/>
      <c r="JEP186" s="152"/>
      <c r="JEQ186" s="152"/>
      <c r="JER186" s="350"/>
      <c r="JES186" s="321"/>
      <c r="JET186" s="326"/>
      <c r="JEU186" s="152"/>
      <c r="JEV186" s="152"/>
      <c r="JEW186" s="152"/>
      <c r="JEX186" s="152"/>
      <c r="JEY186" s="350"/>
      <c r="JEZ186" s="321"/>
      <c r="JFA186" s="326"/>
      <c r="JFB186" s="152"/>
      <c r="JFC186" s="152"/>
      <c r="JFD186" s="152"/>
      <c r="JFE186" s="152"/>
      <c r="JFF186" s="350"/>
      <c r="JFG186" s="321"/>
      <c r="JFH186" s="326"/>
      <c r="JFI186" s="152"/>
      <c r="JFJ186" s="152"/>
      <c r="JFK186" s="152"/>
      <c r="JFL186" s="152"/>
      <c r="JFM186" s="350"/>
      <c r="JFN186" s="321"/>
      <c r="JFO186" s="326"/>
      <c r="JFP186" s="152"/>
      <c r="JFQ186" s="152"/>
      <c r="JFR186" s="152"/>
      <c r="JFS186" s="152"/>
      <c r="JFT186" s="350"/>
      <c r="JFU186" s="321"/>
      <c r="JFV186" s="326"/>
      <c r="JFW186" s="152"/>
      <c r="JFX186" s="152"/>
      <c r="JFY186" s="152"/>
      <c r="JFZ186" s="152"/>
      <c r="JGA186" s="350"/>
      <c r="JGB186" s="321"/>
      <c r="JGC186" s="326"/>
      <c r="JGD186" s="152"/>
      <c r="JGE186" s="152"/>
      <c r="JGF186" s="152"/>
      <c r="JGG186" s="152"/>
      <c r="JGH186" s="350"/>
      <c r="JGI186" s="321"/>
      <c r="JGJ186" s="326"/>
      <c r="JGK186" s="152"/>
      <c r="JGL186" s="152"/>
      <c r="JGM186" s="152"/>
      <c r="JGN186" s="152"/>
      <c r="JGO186" s="350"/>
      <c r="JGP186" s="321"/>
      <c r="JGQ186" s="326"/>
      <c r="JGR186" s="152"/>
      <c r="JGS186" s="152"/>
      <c r="JGT186" s="152"/>
      <c r="JGU186" s="152"/>
      <c r="JGV186" s="350"/>
      <c r="JGW186" s="321"/>
      <c r="JGX186" s="326"/>
      <c r="JGY186" s="152"/>
      <c r="JGZ186" s="152"/>
      <c r="JHA186" s="152"/>
      <c r="JHB186" s="152"/>
      <c r="JHC186" s="350"/>
      <c r="JHD186" s="321"/>
      <c r="JHE186" s="326"/>
      <c r="JHF186" s="152"/>
      <c r="JHG186" s="152"/>
      <c r="JHH186" s="152"/>
      <c r="JHI186" s="152"/>
      <c r="JHJ186" s="350"/>
      <c r="JHK186" s="321"/>
      <c r="JHL186" s="326"/>
      <c r="JHM186" s="152"/>
      <c r="JHN186" s="152"/>
      <c r="JHO186" s="152"/>
      <c r="JHP186" s="152"/>
      <c r="JHQ186" s="350"/>
      <c r="JHR186" s="321"/>
      <c r="JHS186" s="326"/>
      <c r="JHT186" s="152"/>
      <c r="JHU186" s="152"/>
      <c r="JHV186" s="152"/>
      <c r="JHW186" s="152"/>
      <c r="JHX186" s="350"/>
      <c r="JHY186" s="321"/>
      <c r="JHZ186" s="326"/>
      <c r="JIA186" s="152"/>
      <c r="JIB186" s="152"/>
      <c r="JIC186" s="152"/>
      <c r="JID186" s="152"/>
      <c r="JIE186" s="350"/>
      <c r="JIF186" s="321"/>
      <c r="JIG186" s="326"/>
      <c r="JIH186" s="152"/>
      <c r="JII186" s="152"/>
      <c r="JIJ186" s="152"/>
      <c r="JIK186" s="152"/>
      <c r="JIL186" s="350"/>
      <c r="JIM186" s="321"/>
      <c r="JIN186" s="326"/>
      <c r="JIO186" s="152"/>
      <c r="JIP186" s="152"/>
      <c r="JIQ186" s="152"/>
      <c r="JIR186" s="152"/>
      <c r="JIS186" s="350"/>
      <c r="JIT186" s="321"/>
      <c r="JIU186" s="326"/>
      <c r="JIV186" s="152"/>
      <c r="JIW186" s="152"/>
      <c r="JIX186" s="152"/>
      <c r="JIY186" s="152"/>
      <c r="JIZ186" s="350"/>
      <c r="JJA186" s="321"/>
      <c r="JJB186" s="326"/>
      <c r="JJC186" s="152"/>
      <c r="JJD186" s="152"/>
      <c r="JJE186" s="152"/>
      <c r="JJF186" s="152"/>
      <c r="JJG186" s="350"/>
      <c r="JJH186" s="321"/>
      <c r="JJI186" s="326"/>
      <c r="JJJ186" s="152"/>
      <c r="JJK186" s="152"/>
      <c r="JJL186" s="152"/>
      <c r="JJM186" s="152"/>
      <c r="JJN186" s="350"/>
      <c r="JJO186" s="321"/>
      <c r="JJP186" s="326"/>
      <c r="JJQ186" s="152"/>
      <c r="JJR186" s="152"/>
      <c r="JJS186" s="152"/>
      <c r="JJT186" s="152"/>
      <c r="JJU186" s="350"/>
      <c r="JJV186" s="321"/>
      <c r="JJW186" s="326"/>
      <c r="JJX186" s="152"/>
      <c r="JJY186" s="152"/>
      <c r="JJZ186" s="152"/>
      <c r="JKA186" s="152"/>
      <c r="JKB186" s="350"/>
      <c r="JKC186" s="321"/>
      <c r="JKD186" s="326"/>
      <c r="JKE186" s="152"/>
      <c r="JKF186" s="152"/>
      <c r="JKG186" s="152"/>
      <c r="JKH186" s="152"/>
      <c r="JKI186" s="350"/>
      <c r="JKJ186" s="321"/>
      <c r="JKK186" s="326"/>
      <c r="JKL186" s="152"/>
      <c r="JKM186" s="152"/>
      <c r="JKN186" s="152"/>
      <c r="JKO186" s="152"/>
      <c r="JKP186" s="350"/>
      <c r="JKQ186" s="321"/>
      <c r="JKR186" s="326"/>
      <c r="JKS186" s="152"/>
      <c r="JKT186" s="152"/>
      <c r="JKU186" s="152"/>
      <c r="JKV186" s="152"/>
      <c r="JKW186" s="350"/>
      <c r="JKX186" s="321"/>
      <c r="JKY186" s="326"/>
      <c r="JKZ186" s="152"/>
      <c r="JLA186" s="152"/>
      <c r="JLB186" s="152"/>
      <c r="JLC186" s="152"/>
      <c r="JLD186" s="350"/>
      <c r="JLE186" s="321"/>
      <c r="JLF186" s="326"/>
      <c r="JLG186" s="152"/>
      <c r="JLH186" s="152"/>
      <c r="JLI186" s="152"/>
      <c r="JLJ186" s="152"/>
      <c r="JLK186" s="350"/>
      <c r="JLL186" s="321"/>
      <c r="JLM186" s="326"/>
      <c r="JLN186" s="152"/>
      <c r="JLO186" s="152"/>
      <c r="JLP186" s="152"/>
      <c r="JLQ186" s="152"/>
      <c r="JLR186" s="350"/>
      <c r="JLS186" s="321"/>
      <c r="JLT186" s="326"/>
      <c r="JLU186" s="152"/>
      <c r="JLV186" s="152"/>
      <c r="JLW186" s="152"/>
      <c r="JLX186" s="152"/>
      <c r="JLY186" s="350"/>
      <c r="JLZ186" s="321"/>
      <c r="JMA186" s="326"/>
      <c r="JMB186" s="152"/>
      <c r="JMC186" s="152"/>
      <c r="JMD186" s="152"/>
      <c r="JME186" s="152"/>
      <c r="JMF186" s="350"/>
      <c r="JMG186" s="321"/>
      <c r="JMH186" s="326"/>
      <c r="JMI186" s="152"/>
      <c r="JMJ186" s="152"/>
      <c r="JMK186" s="152"/>
      <c r="JML186" s="152"/>
      <c r="JMM186" s="350"/>
      <c r="JMN186" s="321"/>
      <c r="JMO186" s="326"/>
      <c r="JMP186" s="152"/>
      <c r="JMQ186" s="152"/>
      <c r="JMR186" s="152"/>
      <c r="JMS186" s="152"/>
      <c r="JMT186" s="350"/>
      <c r="JMU186" s="321"/>
      <c r="JMV186" s="326"/>
      <c r="JMW186" s="152"/>
      <c r="JMX186" s="152"/>
      <c r="JMY186" s="152"/>
      <c r="JMZ186" s="152"/>
      <c r="JNA186" s="350"/>
      <c r="JNB186" s="321"/>
      <c r="JNC186" s="326"/>
      <c r="JND186" s="152"/>
      <c r="JNE186" s="152"/>
      <c r="JNF186" s="152"/>
      <c r="JNG186" s="152"/>
      <c r="JNH186" s="350"/>
      <c r="JNI186" s="321"/>
      <c r="JNJ186" s="326"/>
      <c r="JNK186" s="152"/>
      <c r="JNL186" s="152"/>
      <c r="JNM186" s="152"/>
      <c r="JNN186" s="152"/>
      <c r="JNO186" s="350"/>
      <c r="JNP186" s="321"/>
      <c r="JNQ186" s="326"/>
      <c r="JNR186" s="152"/>
      <c r="JNS186" s="152"/>
      <c r="JNT186" s="152"/>
      <c r="JNU186" s="152"/>
      <c r="JNV186" s="350"/>
      <c r="JNW186" s="321"/>
      <c r="JNX186" s="326"/>
      <c r="JNY186" s="152"/>
      <c r="JNZ186" s="152"/>
      <c r="JOA186" s="152"/>
      <c r="JOB186" s="152"/>
      <c r="JOC186" s="350"/>
      <c r="JOD186" s="321"/>
      <c r="JOE186" s="326"/>
      <c r="JOF186" s="152"/>
      <c r="JOG186" s="152"/>
      <c r="JOH186" s="152"/>
      <c r="JOI186" s="152"/>
      <c r="JOJ186" s="350"/>
      <c r="JOK186" s="321"/>
      <c r="JOL186" s="326"/>
      <c r="JOM186" s="152"/>
      <c r="JON186" s="152"/>
      <c r="JOO186" s="152"/>
      <c r="JOP186" s="152"/>
      <c r="JOQ186" s="350"/>
      <c r="JOR186" s="321"/>
      <c r="JOS186" s="326"/>
      <c r="JOT186" s="152"/>
      <c r="JOU186" s="152"/>
      <c r="JOV186" s="152"/>
      <c r="JOW186" s="152"/>
      <c r="JOX186" s="350"/>
      <c r="JOY186" s="321"/>
      <c r="JOZ186" s="326"/>
      <c r="JPA186" s="152"/>
      <c r="JPB186" s="152"/>
      <c r="JPC186" s="152"/>
      <c r="JPD186" s="152"/>
      <c r="JPE186" s="350"/>
      <c r="JPF186" s="321"/>
      <c r="JPG186" s="326"/>
      <c r="JPH186" s="152"/>
      <c r="JPI186" s="152"/>
      <c r="JPJ186" s="152"/>
      <c r="JPK186" s="152"/>
      <c r="JPL186" s="350"/>
      <c r="JPM186" s="321"/>
      <c r="JPN186" s="326"/>
      <c r="JPO186" s="152"/>
      <c r="JPP186" s="152"/>
      <c r="JPQ186" s="152"/>
      <c r="JPR186" s="152"/>
      <c r="JPS186" s="350"/>
      <c r="JPT186" s="321"/>
      <c r="JPU186" s="326"/>
      <c r="JPV186" s="152"/>
      <c r="JPW186" s="152"/>
      <c r="JPX186" s="152"/>
      <c r="JPY186" s="152"/>
      <c r="JPZ186" s="350"/>
      <c r="JQA186" s="321"/>
      <c r="JQB186" s="326"/>
      <c r="JQC186" s="152"/>
      <c r="JQD186" s="152"/>
      <c r="JQE186" s="152"/>
      <c r="JQF186" s="152"/>
      <c r="JQG186" s="350"/>
      <c r="JQH186" s="321"/>
      <c r="JQI186" s="326"/>
      <c r="JQJ186" s="152"/>
      <c r="JQK186" s="152"/>
      <c r="JQL186" s="152"/>
      <c r="JQM186" s="152"/>
      <c r="JQN186" s="350"/>
      <c r="JQO186" s="321"/>
      <c r="JQP186" s="326"/>
      <c r="JQQ186" s="152"/>
      <c r="JQR186" s="152"/>
      <c r="JQS186" s="152"/>
      <c r="JQT186" s="152"/>
      <c r="JQU186" s="350"/>
      <c r="JQV186" s="321"/>
      <c r="JQW186" s="326"/>
      <c r="JQX186" s="152"/>
      <c r="JQY186" s="152"/>
      <c r="JQZ186" s="152"/>
      <c r="JRA186" s="152"/>
      <c r="JRB186" s="350"/>
      <c r="JRC186" s="321"/>
      <c r="JRD186" s="326"/>
      <c r="JRE186" s="152"/>
      <c r="JRF186" s="152"/>
      <c r="JRG186" s="152"/>
      <c r="JRH186" s="152"/>
      <c r="JRI186" s="350"/>
      <c r="JRJ186" s="321"/>
      <c r="JRK186" s="326"/>
      <c r="JRL186" s="152"/>
      <c r="JRM186" s="152"/>
      <c r="JRN186" s="152"/>
      <c r="JRO186" s="152"/>
      <c r="JRP186" s="350"/>
      <c r="JRQ186" s="321"/>
      <c r="JRR186" s="326"/>
      <c r="JRS186" s="152"/>
      <c r="JRT186" s="152"/>
      <c r="JRU186" s="152"/>
      <c r="JRV186" s="152"/>
      <c r="JRW186" s="350"/>
      <c r="JRX186" s="321"/>
      <c r="JRY186" s="326"/>
      <c r="JRZ186" s="152"/>
      <c r="JSA186" s="152"/>
      <c r="JSB186" s="152"/>
      <c r="JSC186" s="152"/>
      <c r="JSD186" s="350"/>
      <c r="JSE186" s="321"/>
      <c r="JSF186" s="326"/>
      <c r="JSG186" s="152"/>
      <c r="JSH186" s="152"/>
      <c r="JSI186" s="152"/>
      <c r="JSJ186" s="152"/>
      <c r="JSK186" s="350"/>
      <c r="JSL186" s="321"/>
      <c r="JSM186" s="326"/>
      <c r="JSN186" s="152"/>
      <c r="JSO186" s="152"/>
      <c r="JSP186" s="152"/>
      <c r="JSQ186" s="152"/>
      <c r="JSR186" s="350"/>
      <c r="JSS186" s="321"/>
      <c r="JST186" s="326"/>
      <c r="JSU186" s="152"/>
      <c r="JSV186" s="152"/>
      <c r="JSW186" s="152"/>
      <c r="JSX186" s="152"/>
      <c r="JSY186" s="350"/>
      <c r="JSZ186" s="321"/>
      <c r="JTA186" s="326"/>
      <c r="JTB186" s="152"/>
      <c r="JTC186" s="152"/>
      <c r="JTD186" s="152"/>
      <c r="JTE186" s="152"/>
      <c r="JTF186" s="350"/>
      <c r="JTG186" s="321"/>
      <c r="JTH186" s="326"/>
      <c r="JTI186" s="152"/>
      <c r="JTJ186" s="152"/>
      <c r="JTK186" s="152"/>
      <c r="JTL186" s="152"/>
      <c r="JTM186" s="350"/>
      <c r="JTN186" s="321"/>
      <c r="JTO186" s="326"/>
      <c r="JTP186" s="152"/>
      <c r="JTQ186" s="152"/>
      <c r="JTR186" s="152"/>
      <c r="JTS186" s="152"/>
      <c r="JTT186" s="350"/>
      <c r="JTU186" s="321"/>
      <c r="JTV186" s="326"/>
      <c r="JTW186" s="152"/>
      <c r="JTX186" s="152"/>
      <c r="JTY186" s="152"/>
      <c r="JTZ186" s="152"/>
      <c r="JUA186" s="350"/>
      <c r="JUB186" s="321"/>
      <c r="JUC186" s="326"/>
      <c r="JUD186" s="152"/>
      <c r="JUE186" s="152"/>
      <c r="JUF186" s="152"/>
      <c r="JUG186" s="152"/>
      <c r="JUH186" s="350"/>
      <c r="JUI186" s="321"/>
      <c r="JUJ186" s="326"/>
      <c r="JUK186" s="152"/>
      <c r="JUL186" s="152"/>
      <c r="JUM186" s="152"/>
      <c r="JUN186" s="152"/>
      <c r="JUO186" s="350"/>
      <c r="JUP186" s="321"/>
      <c r="JUQ186" s="326"/>
      <c r="JUR186" s="152"/>
      <c r="JUS186" s="152"/>
      <c r="JUT186" s="152"/>
      <c r="JUU186" s="152"/>
      <c r="JUV186" s="350"/>
      <c r="JUW186" s="321"/>
      <c r="JUX186" s="326"/>
      <c r="JUY186" s="152"/>
      <c r="JUZ186" s="152"/>
      <c r="JVA186" s="152"/>
      <c r="JVB186" s="152"/>
      <c r="JVC186" s="350"/>
      <c r="JVD186" s="321"/>
      <c r="JVE186" s="326"/>
      <c r="JVF186" s="152"/>
      <c r="JVG186" s="152"/>
      <c r="JVH186" s="152"/>
      <c r="JVI186" s="152"/>
      <c r="JVJ186" s="350"/>
      <c r="JVK186" s="321"/>
      <c r="JVL186" s="326"/>
      <c r="JVM186" s="152"/>
      <c r="JVN186" s="152"/>
      <c r="JVO186" s="152"/>
      <c r="JVP186" s="152"/>
      <c r="JVQ186" s="350"/>
      <c r="JVR186" s="321"/>
      <c r="JVS186" s="326"/>
      <c r="JVT186" s="152"/>
      <c r="JVU186" s="152"/>
      <c r="JVV186" s="152"/>
      <c r="JVW186" s="152"/>
      <c r="JVX186" s="350"/>
      <c r="JVY186" s="321"/>
      <c r="JVZ186" s="326"/>
      <c r="JWA186" s="152"/>
      <c r="JWB186" s="152"/>
      <c r="JWC186" s="152"/>
      <c r="JWD186" s="152"/>
      <c r="JWE186" s="350"/>
      <c r="JWF186" s="321"/>
      <c r="JWG186" s="326"/>
      <c r="JWH186" s="152"/>
      <c r="JWI186" s="152"/>
      <c r="JWJ186" s="152"/>
      <c r="JWK186" s="152"/>
      <c r="JWL186" s="350"/>
      <c r="JWM186" s="321"/>
      <c r="JWN186" s="326"/>
      <c r="JWO186" s="152"/>
      <c r="JWP186" s="152"/>
      <c r="JWQ186" s="152"/>
      <c r="JWR186" s="152"/>
      <c r="JWS186" s="350"/>
      <c r="JWT186" s="321"/>
      <c r="JWU186" s="326"/>
      <c r="JWV186" s="152"/>
      <c r="JWW186" s="152"/>
      <c r="JWX186" s="152"/>
      <c r="JWY186" s="152"/>
      <c r="JWZ186" s="350"/>
      <c r="JXA186" s="321"/>
      <c r="JXB186" s="326"/>
      <c r="JXC186" s="152"/>
      <c r="JXD186" s="152"/>
      <c r="JXE186" s="152"/>
      <c r="JXF186" s="152"/>
      <c r="JXG186" s="350"/>
      <c r="JXH186" s="321"/>
      <c r="JXI186" s="326"/>
      <c r="JXJ186" s="152"/>
      <c r="JXK186" s="152"/>
      <c r="JXL186" s="152"/>
      <c r="JXM186" s="152"/>
      <c r="JXN186" s="350"/>
      <c r="JXO186" s="321"/>
      <c r="JXP186" s="326"/>
      <c r="JXQ186" s="152"/>
      <c r="JXR186" s="152"/>
      <c r="JXS186" s="152"/>
      <c r="JXT186" s="152"/>
      <c r="JXU186" s="350"/>
      <c r="JXV186" s="321"/>
      <c r="JXW186" s="326"/>
      <c r="JXX186" s="152"/>
      <c r="JXY186" s="152"/>
      <c r="JXZ186" s="152"/>
      <c r="JYA186" s="152"/>
      <c r="JYB186" s="350"/>
      <c r="JYC186" s="321"/>
      <c r="JYD186" s="326"/>
      <c r="JYE186" s="152"/>
      <c r="JYF186" s="152"/>
      <c r="JYG186" s="152"/>
      <c r="JYH186" s="152"/>
      <c r="JYI186" s="350"/>
      <c r="JYJ186" s="321"/>
      <c r="JYK186" s="326"/>
      <c r="JYL186" s="152"/>
      <c r="JYM186" s="152"/>
      <c r="JYN186" s="152"/>
      <c r="JYO186" s="152"/>
      <c r="JYP186" s="350"/>
      <c r="JYQ186" s="321"/>
      <c r="JYR186" s="326"/>
      <c r="JYS186" s="152"/>
      <c r="JYT186" s="152"/>
      <c r="JYU186" s="152"/>
      <c r="JYV186" s="152"/>
      <c r="JYW186" s="350"/>
      <c r="JYX186" s="321"/>
      <c r="JYY186" s="326"/>
      <c r="JYZ186" s="152"/>
      <c r="JZA186" s="152"/>
      <c r="JZB186" s="152"/>
      <c r="JZC186" s="152"/>
      <c r="JZD186" s="350"/>
      <c r="JZE186" s="321"/>
      <c r="JZF186" s="326"/>
      <c r="JZG186" s="152"/>
      <c r="JZH186" s="152"/>
      <c r="JZI186" s="152"/>
      <c r="JZJ186" s="152"/>
      <c r="JZK186" s="350"/>
      <c r="JZL186" s="321"/>
      <c r="JZM186" s="326"/>
      <c r="JZN186" s="152"/>
      <c r="JZO186" s="152"/>
      <c r="JZP186" s="152"/>
      <c r="JZQ186" s="152"/>
      <c r="JZR186" s="350"/>
      <c r="JZS186" s="321"/>
      <c r="JZT186" s="326"/>
      <c r="JZU186" s="152"/>
      <c r="JZV186" s="152"/>
      <c r="JZW186" s="152"/>
      <c r="JZX186" s="152"/>
      <c r="JZY186" s="350"/>
      <c r="JZZ186" s="321"/>
      <c r="KAA186" s="326"/>
      <c r="KAB186" s="152"/>
      <c r="KAC186" s="152"/>
      <c r="KAD186" s="152"/>
      <c r="KAE186" s="152"/>
      <c r="KAF186" s="350"/>
      <c r="KAG186" s="321"/>
      <c r="KAH186" s="326"/>
      <c r="KAI186" s="152"/>
      <c r="KAJ186" s="152"/>
      <c r="KAK186" s="152"/>
      <c r="KAL186" s="152"/>
      <c r="KAM186" s="350"/>
      <c r="KAN186" s="321"/>
      <c r="KAO186" s="326"/>
      <c r="KAP186" s="152"/>
      <c r="KAQ186" s="152"/>
      <c r="KAR186" s="152"/>
      <c r="KAS186" s="152"/>
      <c r="KAT186" s="350"/>
      <c r="KAU186" s="321"/>
      <c r="KAV186" s="326"/>
      <c r="KAW186" s="152"/>
      <c r="KAX186" s="152"/>
      <c r="KAY186" s="152"/>
      <c r="KAZ186" s="152"/>
      <c r="KBA186" s="350"/>
      <c r="KBB186" s="321"/>
      <c r="KBC186" s="326"/>
      <c r="KBD186" s="152"/>
      <c r="KBE186" s="152"/>
      <c r="KBF186" s="152"/>
      <c r="KBG186" s="152"/>
      <c r="KBH186" s="350"/>
      <c r="KBI186" s="321"/>
      <c r="KBJ186" s="326"/>
      <c r="KBK186" s="152"/>
      <c r="KBL186" s="152"/>
      <c r="KBM186" s="152"/>
      <c r="KBN186" s="152"/>
      <c r="KBO186" s="350"/>
      <c r="KBP186" s="321"/>
      <c r="KBQ186" s="326"/>
      <c r="KBR186" s="152"/>
      <c r="KBS186" s="152"/>
      <c r="KBT186" s="152"/>
      <c r="KBU186" s="152"/>
      <c r="KBV186" s="350"/>
      <c r="KBW186" s="321"/>
      <c r="KBX186" s="326"/>
      <c r="KBY186" s="152"/>
      <c r="KBZ186" s="152"/>
      <c r="KCA186" s="152"/>
      <c r="KCB186" s="152"/>
      <c r="KCC186" s="350"/>
      <c r="KCD186" s="321"/>
      <c r="KCE186" s="326"/>
      <c r="KCF186" s="152"/>
      <c r="KCG186" s="152"/>
      <c r="KCH186" s="152"/>
      <c r="KCI186" s="152"/>
      <c r="KCJ186" s="350"/>
      <c r="KCK186" s="321"/>
      <c r="KCL186" s="326"/>
      <c r="KCM186" s="152"/>
      <c r="KCN186" s="152"/>
      <c r="KCO186" s="152"/>
      <c r="KCP186" s="152"/>
      <c r="KCQ186" s="350"/>
      <c r="KCR186" s="321"/>
      <c r="KCS186" s="326"/>
      <c r="KCT186" s="152"/>
      <c r="KCU186" s="152"/>
      <c r="KCV186" s="152"/>
      <c r="KCW186" s="152"/>
      <c r="KCX186" s="350"/>
      <c r="KCY186" s="321"/>
      <c r="KCZ186" s="326"/>
      <c r="KDA186" s="152"/>
      <c r="KDB186" s="152"/>
      <c r="KDC186" s="152"/>
      <c r="KDD186" s="152"/>
      <c r="KDE186" s="350"/>
      <c r="KDF186" s="321"/>
      <c r="KDG186" s="326"/>
      <c r="KDH186" s="152"/>
      <c r="KDI186" s="152"/>
      <c r="KDJ186" s="152"/>
      <c r="KDK186" s="152"/>
      <c r="KDL186" s="350"/>
      <c r="KDM186" s="321"/>
      <c r="KDN186" s="326"/>
      <c r="KDO186" s="152"/>
      <c r="KDP186" s="152"/>
      <c r="KDQ186" s="152"/>
      <c r="KDR186" s="152"/>
      <c r="KDS186" s="350"/>
      <c r="KDT186" s="321"/>
      <c r="KDU186" s="326"/>
      <c r="KDV186" s="152"/>
      <c r="KDW186" s="152"/>
      <c r="KDX186" s="152"/>
      <c r="KDY186" s="152"/>
      <c r="KDZ186" s="350"/>
      <c r="KEA186" s="321"/>
      <c r="KEB186" s="326"/>
      <c r="KEC186" s="152"/>
      <c r="KED186" s="152"/>
      <c r="KEE186" s="152"/>
      <c r="KEF186" s="152"/>
      <c r="KEG186" s="350"/>
      <c r="KEH186" s="321"/>
      <c r="KEI186" s="326"/>
      <c r="KEJ186" s="152"/>
      <c r="KEK186" s="152"/>
      <c r="KEL186" s="152"/>
      <c r="KEM186" s="152"/>
      <c r="KEN186" s="350"/>
      <c r="KEO186" s="321"/>
      <c r="KEP186" s="326"/>
      <c r="KEQ186" s="152"/>
      <c r="KER186" s="152"/>
      <c r="KES186" s="152"/>
      <c r="KET186" s="152"/>
      <c r="KEU186" s="350"/>
      <c r="KEV186" s="321"/>
      <c r="KEW186" s="326"/>
      <c r="KEX186" s="152"/>
      <c r="KEY186" s="152"/>
      <c r="KEZ186" s="152"/>
      <c r="KFA186" s="152"/>
      <c r="KFB186" s="350"/>
      <c r="KFC186" s="321"/>
      <c r="KFD186" s="326"/>
      <c r="KFE186" s="152"/>
      <c r="KFF186" s="152"/>
      <c r="KFG186" s="152"/>
      <c r="KFH186" s="152"/>
      <c r="KFI186" s="350"/>
      <c r="KFJ186" s="321"/>
      <c r="KFK186" s="326"/>
      <c r="KFL186" s="152"/>
      <c r="KFM186" s="152"/>
      <c r="KFN186" s="152"/>
      <c r="KFO186" s="152"/>
      <c r="KFP186" s="350"/>
      <c r="KFQ186" s="321"/>
      <c r="KFR186" s="326"/>
      <c r="KFS186" s="152"/>
      <c r="KFT186" s="152"/>
      <c r="KFU186" s="152"/>
      <c r="KFV186" s="152"/>
      <c r="KFW186" s="350"/>
      <c r="KFX186" s="321"/>
      <c r="KFY186" s="326"/>
      <c r="KFZ186" s="152"/>
      <c r="KGA186" s="152"/>
      <c r="KGB186" s="152"/>
      <c r="KGC186" s="152"/>
      <c r="KGD186" s="350"/>
      <c r="KGE186" s="321"/>
      <c r="KGF186" s="326"/>
      <c r="KGG186" s="152"/>
      <c r="KGH186" s="152"/>
      <c r="KGI186" s="152"/>
      <c r="KGJ186" s="152"/>
      <c r="KGK186" s="350"/>
      <c r="KGL186" s="321"/>
      <c r="KGM186" s="326"/>
      <c r="KGN186" s="152"/>
      <c r="KGO186" s="152"/>
      <c r="KGP186" s="152"/>
      <c r="KGQ186" s="152"/>
      <c r="KGR186" s="350"/>
      <c r="KGS186" s="321"/>
      <c r="KGT186" s="326"/>
      <c r="KGU186" s="152"/>
      <c r="KGV186" s="152"/>
      <c r="KGW186" s="152"/>
      <c r="KGX186" s="152"/>
      <c r="KGY186" s="350"/>
      <c r="KGZ186" s="321"/>
      <c r="KHA186" s="326"/>
      <c r="KHB186" s="152"/>
      <c r="KHC186" s="152"/>
      <c r="KHD186" s="152"/>
      <c r="KHE186" s="152"/>
      <c r="KHF186" s="350"/>
      <c r="KHG186" s="321"/>
      <c r="KHH186" s="326"/>
      <c r="KHI186" s="152"/>
      <c r="KHJ186" s="152"/>
      <c r="KHK186" s="152"/>
      <c r="KHL186" s="152"/>
      <c r="KHM186" s="350"/>
      <c r="KHN186" s="321"/>
      <c r="KHO186" s="326"/>
      <c r="KHP186" s="152"/>
      <c r="KHQ186" s="152"/>
      <c r="KHR186" s="152"/>
      <c r="KHS186" s="152"/>
      <c r="KHT186" s="350"/>
      <c r="KHU186" s="321"/>
      <c r="KHV186" s="326"/>
      <c r="KHW186" s="152"/>
      <c r="KHX186" s="152"/>
      <c r="KHY186" s="152"/>
      <c r="KHZ186" s="152"/>
      <c r="KIA186" s="350"/>
      <c r="KIB186" s="321"/>
      <c r="KIC186" s="326"/>
      <c r="KID186" s="152"/>
      <c r="KIE186" s="152"/>
      <c r="KIF186" s="152"/>
      <c r="KIG186" s="152"/>
      <c r="KIH186" s="350"/>
      <c r="KII186" s="321"/>
      <c r="KIJ186" s="326"/>
      <c r="KIK186" s="152"/>
      <c r="KIL186" s="152"/>
      <c r="KIM186" s="152"/>
      <c r="KIN186" s="152"/>
      <c r="KIO186" s="350"/>
      <c r="KIP186" s="321"/>
      <c r="KIQ186" s="326"/>
      <c r="KIR186" s="152"/>
      <c r="KIS186" s="152"/>
      <c r="KIT186" s="152"/>
      <c r="KIU186" s="152"/>
      <c r="KIV186" s="350"/>
      <c r="KIW186" s="321"/>
      <c r="KIX186" s="326"/>
      <c r="KIY186" s="152"/>
      <c r="KIZ186" s="152"/>
      <c r="KJA186" s="152"/>
      <c r="KJB186" s="152"/>
      <c r="KJC186" s="350"/>
      <c r="KJD186" s="321"/>
      <c r="KJE186" s="326"/>
      <c r="KJF186" s="152"/>
      <c r="KJG186" s="152"/>
      <c r="KJH186" s="152"/>
      <c r="KJI186" s="152"/>
      <c r="KJJ186" s="350"/>
      <c r="KJK186" s="321"/>
      <c r="KJL186" s="326"/>
      <c r="KJM186" s="152"/>
      <c r="KJN186" s="152"/>
      <c r="KJO186" s="152"/>
      <c r="KJP186" s="152"/>
      <c r="KJQ186" s="350"/>
      <c r="KJR186" s="321"/>
      <c r="KJS186" s="326"/>
      <c r="KJT186" s="152"/>
      <c r="KJU186" s="152"/>
      <c r="KJV186" s="152"/>
      <c r="KJW186" s="152"/>
      <c r="KJX186" s="350"/>
      <c r="KJY186" s="321"/>
      <c r="KJZ186" s="326"/>
      <c r="KKA186" s="152"/>
      <c r="KKB186" s="152"/>
      <c r="KKC186" s="152"/>
      <c r="KKD186" s="152"/>
      <c r="KKE186" s="350"/>
      <c r="KKF186" s="321"/>
      <c r="KKG186" s="326"/>
      <c r="KKH186" s="152"/>
      <c r="KKI186" s="152"/>
      <c r="KKJ186" s="152"/>
      <c r="KKK186" s="152"/>
      <c r="KKL186" s="350"/>
      <c r="KKM186" s="321"/>
      <c r="KKN186" s="326"/>
      <c r="KKO186" s="152"/>
      <c r="KKP186" s="152"/>
      <c r="KKQ186" s="152"/>
      <c r="KKR186" s="152"/>
      <c r="KKS186" s="350"/>
      <c r="KKT186" s="321"/>
      <c r="KKU186" s="326"/>
      <c r="KKV186" s="152"/>
      <c r="KKW186" s="152"/>
      <c r="KKX186" s="152"/>
      <c r="KKY186" s="152"/>
      <c r="KKZ186" s="350"/>
      <c r="KLA186" s="321"/>
      <c r="KLB186" s="326"/>
      <c r="KLC186" s="152"/>
      <c r="KLD186" s="152"/>
      <c r="KLE186" s="152"/>
      <c r="KLF186" s="152"/>
      <c r="KLG186" s="350"/>
      <c r="KLH186" s="321"/>
      <c r="KLI186" s="326"/>
      <c r="KLJ186" s="152"/>
      <c r="KLK186" s="152"/>
      <c r="KLL186" s="152"/>
      <c r="KLM186" s="152"/>
      <c r="KLN186" s="350"/>
      <c r="KLO186" s="321"/>
      <c r="KLP186" s="326"/>
      <c r="KLQ186" s="152"/>
      <c r="KLR186" s="152"/>
      <c r="KLS186" s="152"/>
      <c r="KLT186" s="152"/>
      <c r="KLU186" s="350"/>
      <c r="KLV186" s="321"/>
      <c r="KLW186" s="326"/>
      <c r="KLX186" s="152"/>
      <c r="KLY186" s="152"/>
      <c r="KLZ186" s="152"/>
      <c r="KMA186" s="152"/>
      <c r="KMB186" s="350"/>
      <c r="KMC186" s="321"/>
      <c r="KMD186" s="326"/>
      <c r="KME186" s="152"/>
      <c r="KMF186" s="152"/>
      <c r="KMG186" s="152"/>
      <c r="KMH186" s="152"/>
      <c r="KMI186" s="350"/>
      <c r="KMJ186" s="321"/>
      <c r="KMK186" s="326"/>
      <c r="KML186" s="152"/>
      <c r="KMM186" s="152"/>
      <c r="KMN186" s="152"/>
      <c r="KMO186" s="152"/>
      <c r="KMP186" s="350"/>
      <c r="KMQ186" s="321"/>
      <c r="KMR186" s="326"/>
      <c r="KMS186" s="152"/>
      <c r="KMT186" s="152"/>
      <c r="KMU186" s="152"/>
      <c r="KMV186" s="152"/>
      <c r="KMW186" s="350"/>
      <c r="KMX186" s="321"/>
      <c r="KMY186" s="326"/>
      <c r="KMZ186" s="152"/>
      <c r="KNA186" s="152"/>
      <c r="KNB186" s="152"/>
      <c r="KNC186" s="152"/>
      <c r="KND186" s="350"/>
      <c r="KNE186" s="321"/>
      <c r="KNF186" s="326"/>
      <c r="KNG186" s="152"/>
      <c r="KNH186" s="152"/>
      <c r="KNI186" s="152"/>
      <c r="KNJ186" s="152"/>
      <c r="KNK186" s="350"/>
      <c r="KNL186" s="321"/>
      <c r="KNM186" s="326"/>
      <c r="KNN186" s="152"/>
      <c r="KNO186" s="152"/>
      <c r="KNP186" s="152"/>
      <c r="KNQ186" s="152"/>
      <c r="KNR186" s="350"/>
      <c r="KNS186" s="321"/>
      <c r="KNT186" s="326"/>
      <c r="KNU186" s="152"/>
      <c r="KNV186" s="152"/>
      <c r="KNW186" s="152"/>
      <c r="KNX186" s="152"/>
      <c r="KNY186" s="350"/>
      <c r="KNZ186" s="321"/>
      <c r="KOA186" s="326"/>
      <c r="KOB186" s="152"/>
      <c r="KOC186" s="152"/>
      <c r="KOD186" s="152"/>
      <c r="KOE186" s="152"/>
      <c r="KOF186" s="350"/>
      <c r="KOG186" s="321"/>
      <c r="KOH186" s="326"/>
      <c r="KOI186" s="152"/>
      <c r="KOJ186" s="152"/>
      <c r="KOK186" s="152"/>
      <c r="KOL186" s="152"/>
      <c r="KOM186" s="350"/>
      <c r="KON186" s="321"/>
      <c r="KOO186" s="326"/>
      <c r="KOP186" s="152"/>
      <c r="KOQ186" s="152"/>
      <c r="KOR186" s="152"/>
      <c r="KOS186" s="152"/>
      <c r="KOT186" s="350"/>
      <c r="KOU186" s="321"/>
      <c r="KOV186" s="326"/>
      <c r="KOW186" s="152"/>
      <c r="KOX186" s="152"/>
      <c r="KOY186" s="152"/>
      <c r="KOZ186" s="152"/>
      <c r="KPA186" s="350"/>
      <c r="KPB186" s="321"/>
      <c r="KPC186" s="326"/>
      <c r="KPD186" s="152"/>
      <c r="KPE186" s="152"/>
      <c r="KPF186" s="152"/>
      <c r="KPG186" s="152"/>
      <c r="KPH186" s="350"/>
      <c r="KPI186" s="321"/>
      <c r="KPJ186" s="326"/>
      <c r="KPK186" s="152"/>
      <c r="KPL186" s="152"/>
      <c r="KPM186" s="152"/>
      <c r="KPN186" s="152"/>
      <c r="KPO186" s="350"/>
      <c r="KPP186" s="321"/>
      <c r="KPQ186" s="326"/>
      <c r="KPR186" s="152"/>
      <c r="KPS186" s="152"/>
      <c r="KPT186" s="152"/>
      <c r="KPU186" s="152"/>
      <c r="KPV186" s="350"/>
      <c r="KPW186" s="321"/>
      <c r="KPX186" s="326"/>
      <c r="KPY186" s="152"/>
      <c r="KPZ186" s="152"/>
      <c r="KQA186" s="152"/>
      <c r="KQB186" s="152"/>
      <c r="KQC186" s="350"/>
      <c r="KQD186" s="321"/>
      <c r="KQE186" s="326"/>
      <c r="KQF186" s="152"/>
      <c r="KQG186" s="152"/>
      <c r="KQH186" s="152"/>
      <c r="KQI186" s="152"/>
      <c r="KQJ186" s="350"/>
      <c r="KQK186" s="321"/>
      <c r="KQL186" s="326"/>
      <c r="KQM186" s="152"/>
      <c r="KQN186" s="152"/>
      <c r="KQO186" s="152"/>
      <c r="KQP186" s="152"/>
      <c r="KQQ186" s="350"/>
      <c r="KQR186" s="321"/>
      <c r="KQS186" s="326"/>
      <c r="KQT186" s="152"/>
      <c r="KQU186" s="152"/>
      <c r="KQV186" s="152"/>
      <c r="KQW186" s="152"/>
      <c r="KQX186" s="350"/>
      <c r="KQY186" s="321"/>
      <c r="KQZ186" s="326"/>
      <c r="KRA186" s="152"/>
      <c r="KRB186" s="152"/>
      <c r="KRC186" s="152"/>
      <c r="KRD186" s="152"/>
      <c r="KRE186" s="350"/>
      <c r="KRF186" s="321"/>
      <c r="KRG186" s="326"/>
      <c r="KRH186" s="152"/>
      <c r="KRI186" s="152"/>
      <c r="KRJ186" s="152"/>
      <c r="KRK186" s="152"/>
      <c r="KRL186" s="350"/>
      <c r="KRM186" s="321"/>
      <c r="KRN186" s="326"/>
      <c r="KRO186" s="152"/>
      <c r="KRP186" s="152"/>
      <c r="KRQ186" s="152"/>
      <c r="KRR186" s="152"/>
      <c r="KRS186" s="350"/>
      <c r="KRT186" s="321"/>
      <c r="KRU186" s="326"/>
      <c r="KRV186" s="152"/>
      <c r="KRW186" s="152"/>
      <c r="KRX186" s="152"/>
      <c r="KRY186" s="152"/>
      <c r="KRZ186" s="350"/>
      <c r="KSA186" s="321"/>
      <c r="KSB186" s="326"/>
      <c r="KSC186" s="152"/>
      <c r="KSD186" s="152"/>
      <c r="KSE186" s="152"/>
      <c r="KSF186" s="152"/>
      <c r="KSG186" s="350"/>
      <c r="KSH186" s="321"/>
      <c r="KSI186" s="326"/>
      <c r="KSJ186" s="152"/>
      <c r="KSK186" s="152"/>
      <c r="KSL186" s="152"/>
      <c r="KSM186" s="152"/>
      <c r="KSN186" s="350"/>
      <c r="KSO186" s="321"/>
      <c r="KSP186" s="326"/>
      <c r="KSQ186" s="152"/>
      <c r="KSR186" s="152"/>
      <c r="KSS186" s="152"/>
      <c r="KST186" s="152"/>
      <c r="KSU186" s="350"/>
      <c r="KSV186" s="321"/>
      <c r="KSW186" s="326"/>
      <c r="KSX186" s="152"/>
      <c r="KSY186" s="152"/>
      <c r="KSZ186" s="152"/>
      <c r="KTA186" s="152"/>
      <c r="KTB186" s="350"/>
      <c r="KTC186" s="321"/>
      <c r="KTD186" s="326"/>
      <c r="KTE186" s="152"/>
      <c r="KTF186" s="152"/>
      <c r="KTG186" s="152"/>
      <c r="KTH186" s="152"/>
      <c r="KTI186" s="350"/>
      <c r="KTJ186" s="321"/>
      <c r="KTK186" s="326"/>
      <c r="KTL186" s="152"/>
      <c r="KTM186" s="152"/>
      <c r="KTN186" s="152"/>
      <c r="KTO186" s="152"/>
      <c r="KTP186" s="350"/>
      <c r="KTQ186" s="321"/>
      <c r="KTR186" s="326"/>
      <c r="KTS186" s="152"/>
      <c r="KTT186" s="152"/>
      <c r="KTU186" s="152"/>
      <c r="KTV186" s="152"/>
      <c r="KTW186" s="350"/>
      <c r="KTX186" s="321"/>
      <c r="KTY186" s="326"/>
      <c r="KTZ186" s="152"/>
      <c r="KUA186" s="152"/>
      <c r="KUB186" s="152"/>
      <c r="KUC186" s="152"/>
      <c r="KUD186" s="350"/>
      <c r="KUE186" s="321"/>
      <c r="KUF186" s="326"/>
      <c r="KUG186" s="152"/>
      <c r="KUH186" s="152"/>
      <c r="KUI186" s="152"/>
      <c r="KUJ186" s="152"/>
      <c r="KUK186" s="350"/>
      <c r="KUL186" s="321"/>
      <c r="KUM186" s="326"/>
      <c r="KUN186" s="152"/>
      <c r="KUO186" s="152"/>
      <c r="KUP186" s="152"/>
      <c r="KUQ186" s="152"/>
      <c r="KUR186" s="350"/>
      <c r="KUS186" s="321"/>
      <c r="KUT186" s="326"/>
      <c r="KUU186" s="152"/>
      <c r="KUV186" s="152"/>
      <c r="KUW186" s="152"/>
      <c r="KUX186" s="152"/>
      <c r="KUY186" s="350"/>
      <c r="KUZ186" s="321"/>
      <c r="KVA186" s="326"/>
      <c r="KVB186" s="152"/>
      <c r="KVC186" s="152"/>
      <c r="KVD186" s="152"/>
      <c r="KVE186" s="152"/>
      <c r="KVF186" s="350"/>
      <c r="KVG186" s="321"/>
      <c r="KVH186" s="326"/>
      <c r="KVI186" s="152"/>
      <c r="KVJ186" s="152"/>
      <c r="KVK186" s="152"/>
      <c r="KVL186" s="152"/>
      <c r="KVM186" s="350"/>
      <c r="KVN186" s="321"/>
      <c r="KVO186" s="326"/>
      <c r="KVP186" s="152"/>
      <c r="KVQ186" s="152"/>
      <c r="KVR186" s="152"/>
      <c r="KVS186" s="152"/>
      <c r="KVT186" s="350"/>
      <c r="KVU186" s="321"/>
      <c r="KVV186" s="326"/>
      <c r="KVW186" s="152"/>
      <c r="KVX186" s="152"/>
      <c r="KVY186" s="152"/>
      <c r="KVZ186" s="152"/>
      <c r="KWA186" s="350"/>
      <c r="KWB186" s="321"/>
      <c r="KWC186" s="326"/>
      <c r="KWD186" s="152"/>
      <c r="KWE186" s="152"/>
      <c r="KWF186" s="152"/>
      <c r="KWG186" s="152"/>
      <c r="KWH186" s="350"/>
      <c r="KWI186" s="321"/>
      <c r="KWJ186" s="326"/>
      <c r="KWK186" s="152"/>
      <c r="KWL186" s="152"/>
      <c r="KWM186" s="152"/>
      <c r="KWN186" s="152"/>
      <c r="KWO186" s="350"/>
      <c r="KWP186" s="321"/>
      <c r="KWQ186" s="326"/>
      <c r="KWR186" s="152"/>
      <c r="KWS186" s="152"/>
      <c r="KWT186" s="152"/>
      <c r="KWU186" s="152"/>
      <c r="KWV186" s="350"/>
      <c r="KWW186" s="321"/>
      <c r="KWX186" s="326"/>
      <c r="KWY186" s="152"/>
      <c r="KWZ186" s="152"/>
      <c r="KXA186" s="152"/>
      <c r="KXB186" s="152"/>
      <c r="KXC186" s="350"/>
      <c r="KXD186" s="321"/>
      <c r="KXE186" s="326"/>
      <c r="KXF186" s="152"/>
      <c r="KXG186" s="152"/>
      <c r="KXH186" s="152"/>
      <c r="KXI186" s="152"/>
      <c r="KXJ186" s="350"/>
      <c r="KXK186" s="321"/>
      <c r="KXL186" s="326"/>
      <c r="KXM186" s="152"/>
      <c r="KXN186" s="152"/>
      <c r="KXO186" s="152"/>
      <c r="KXP186" s="152"/>
      <c r="KXQ186" s="350"/>
      <c r="KXR186" s="321"/>
      <c r="KXS186" s="326"/>
      <c r="KXT186" s="152"/>
      <c r="KXU186" s="152"/>
      <c r="KXV186" s="152"/>
      <c r="KXW186" s="152"/>
      <c r="KXX186" s="350"/>
      <c r="KXY186" s="321"/>
      <c r="KXZ186" s="326"/>
      <c r="KYA186" s="152"/>
      <c r="KYB186" s="152"/>
      <c r="KYC186" s="152"/>
      <c r="KYD186" s="152"/>
      <c r="KYE186" s="350"/>
      <c r="KYF186" s="321"/>
      <c r="KYG186" s="326"/>
      <c r="KYH186" s="152"/>
      <c r="KYI186" s="152"/>
      <c r="KYJ186" s="152"/>
      <c r="KYK186" s="152"/>
      <c r="KYL186" s="350"/>
      <c r="KYM186" s="321"/>
      <c r="KYN186" s="326"/>
      <c r="KYO186" s="152"/>
      <c r="KYP186" s="152"/>
      <c r="KYQ186" s="152"/>
      <c r="KYR186" s="152"/>
      <c r="KYS186" s="350"/>
      <c r="KYT186" s="321"/>
      <c r="KYU186" s="326"/>
      <c r="KYV186" s="152"/>
      <c r="KYW186" s="152"/>
      <c r="KYX186" s="152"/>
      <c r="KYY186" s="152"/>
      <c r="KYZ186" s="350"/>
      <c r="KZA186" s="321"/>
      <c r="KZB186" s="326"/>
      <c r="KZC186" s="152"/>
      <c r="KZD186" s="152"/>
      <c r="KZE186" s="152"/>
      <c r="KZF186" s="152"/>
      <c r="KZG186" s="350"/>
      <c r="KZH186" s="321"/>
      <c r="KZI186" s="326"/>
      <c r="KZJ186" s="152"/>
      <c r="KZK186" s="152"/>
      <c r="KZL186" s="152"/>
      <c r="KZM186" s="152"/>
      <c r="KZN186" s="350"/>
      <c r="KZO186" s="321"/>
      <c r="KZP186" s="326"/>
      <c r="KZQ186" s="152"/>
      <c r="KZR186" s="152"/>
      <c r="KZS186" s="152"/>
      <c r="KZT186" s="152"/>
      <c r="KZU186" s="350"/>
      <c r="KZV186" s="321"/>
      <c r="KZW186" s="326"/>
      <c r="KZX186" s="152"/>
      <c r="KZY186" s="152"/>
      <c r="KZZ186" s="152"/>
      <c r="LAA186" s="152"/>
      <c r="LAB186" s="350"/>
      <c r="LAC186" s="321"/>
      <c r="LAD186" s="326"/>
      <c r="LAE186" s="152"/>
      <c r="LAF186" s="152"/>
      <c r="LAG186" s="152"/>
      <c r="LAH186" s="152"/>
      <c r="LAI186" s="350"/>
      <c r="LAJ186" s="321"/>
      <c r="LAK186" s="326"/>
      <c r="LAL186" s="152"/>
      <c r="LAM186" s="152"/>
      <c r="LAN186" s="152"/>
      <c r="LAO186" s="152"/>
      <c r="LAP186" s="350"/>
      <c r="LAQ186" s="321"/>
      <c r="LAR186" s="326"/>
      <c r="LAS186" s="152"/>
      <c r="LAT186" s="152"/>
      <c r="LAU186" s="152"/>
      <c r="LAV186" s="152"/>
      <c r="LAW186" s="350"/>
      <c r="LAX186" s="321"/>
      <c r="LAY186" s="326"/>
      <c r="LAZ186" s="152"/>
      <c r="LBA186" s="152"/>
      <c r="LBB186" s="152"/>
      <c r="LBC186" s="152"/>
      <c r="LBD186" s="350"/>
      <c r="LBE186" s="321"/>
      <c r="LBF186" s="326"/>
      <c r="LBG186" s="152"/>
      <c r="LBH186" s="152"/>
      <c r="LBI186" s="152"/>
      <c r="LBJ186" s="152"/>
      <c r="LBK186" s="350"/>
      <c r="LBL186" s="321"/>
      <c r="LBM186" s="326"/>
      <c r="LBN186" s="152"/>
      <c r="LBO186" s="152"/>
      <c r="LBP186" s="152"/>
      <c r="LBQ186" s="152"/>
      <c r="LBR186" s="350"/>
      <c r="LBS186" s="321"/>
      <c r="LBT186" s="326"/>
      <c r="LBU186" s="152"/>
      <c r="LBV186" s="152"/>
      <c r="LBW186" s="152"/>
      <c r="LBX186" s="152"/>
      <c r="LBY186" s="350"/>
      <c r="LBZ186" s="321"/>
      <c r="LCA186" s="326"/>
      <c r="LCB186" s="152"/>
      <c r="LCC186" s="152"/>
      <c r="LCD186" s="152"/>
      <c r="LCE186" s="152"/>
      <c r="LCF186" s="350"/>
      <c r="LCG186" s="321"/>
      <c r="LCH186" s="326"/>
      <c r="LCI186" s="152"/>
      <c r="LCJ186" s="152"/>
      <c r="LCK186" s="152"/>
      <c r="LCL186" s="152"/>
      <c r="LCM186" s="350"/>
      <c r="LCN186" s="321"/>
      <c r="LCO186" s="326"/>
      <c r="LCP186" s="152"/>
      <c r="LCQ186" s="152"/>
      <c r="LCR186" s="152"/>
      <c r="LCS186" s="152"/>
      <c r="LCT186" s="350"/>
      <c r="LCU186" s="321"/>
      <c r="LCV186" s="326"/>
      <c r="LCW186" s="152"/>
      <c r="LCX186" s="152"/>
      <c r="LCY186" s="152"/>
      <c r="LCZ186" s="152"/>
      <c r="LDA186" s="350"/>
      <c r="LDB186" s="321"/>
      <c r="LDC186" s="326"/>
      <c r="LDD186" s="152"/>
      <c r="LDE186" s="152"/>
      <c r="LDF186" s="152"/>
      <c r="LDG186" s="152"/>
      <c r="LDH186" s="350"/>
      <c r="LDI186" s="321"/>
      <c r="LDJ186" s="326"/>
      <c r="LDK186" s="152"/>
      <c r="LDL186" s="152"/>
      <c r="LDM186" s="152"/>
      <c r="LDN186" s="152"/>
      <c r="LDO186" s="350"/>
      <c r="LDP186" s="321"/>
      <c r="LDQ186" s="326"/>
      <c r="LDR186" s="152"/>
      <c r="LDS186" s="152"/>
      <c r="LDT186" s="152"/>
      <c r="LDU186" s="152"/>
      <c r="LDV186" s="350"/>
      <c r="LDW186" s="321"/>
      <c r="LDX186" s="326"/>
      <c r="LDY186" s="152"/>
      <c r="LDZ186" s="152"/>
      <c r="LEA186" s="152"/>
      <c r="LEB186" s="152"/>
      <c r="LEC186" s="350"/>
      <c r="LED186" s="321"/>
      <c r="LEE186" s="326"/>
      <c r="LEF186" s="152"/>
      <c r="LEG186" s="152"/>
      <c r="LEH186" s="152"/>
      <c r="LEI186" s="152"/>
      <c r="LEJ186" s="350"/>
      <c r="LEK186" s="321"/>
      <c r="LEL186" s="326"/>
      <c r="LEM186" s="152"/>
      <c r="LEN186" s="152"/>
      <c r="LEO186" s="152"/>
      <c r="LEP186" s="152"/>
      <c r="LEQ186" s="350"/>
      <c r="LER186" s="321"/>
      <c r="LES186" s="326"/>
      <c r="LET186" s="152"/>
      <c r="LEU186" s="152"/>
      <c r="LEV186" s="152"/>
      <c r="LEW186" s="152"/>
      <c r="LEX186" s="350"/>
      <c r="LEY186" s="321"/>
      <c r="LEZ186" s="326"/>
      <c r="LFA186" s="152"/>
      <c r="LFB186" s="152"/>
      <c r="LFC186" s="152"/>
      <c r="LFD186" s="152"/>
      <c r="LFE186" s="350"/>
      <c r="LFF186" s="321"/>
      <c r="LFG186" s="326"/>
      <c r="LFH186" s="152"/>
      <c r="LFI186" s="152"/>
      <c r="LFJ186" s="152"/>
      <c r="LFK186" s="152"/>
      <c r="LFL186" s="350"/>
      <c r="LFM186" s="321"/>
      <c r="LFN186" s="326"/>
      <c r="LFO186" s="152"/>
      <c r="LFP186" s="152"/>
      <c r="LFQ186" s="152"/>
      <c r="LFR186" s="152"/>
      <c r="LFS186" s="350"/>
      <c r="LFT186" s="321"/>
      <c r="LFU186" s="326"/>
      <c r="LFV186" s="152"/>
      <c r="LFW186" s="152"/>
      <c r="LFX186" s="152"/>
      <c r="LFY186" s="152"/>
      <c r="LFZ186" s="350"/>
      <c r="LGA186" s="321"/>
      <c r="LGB186" s="326"/>
      <c r="LGC186" s="152"/>
      <c r="LGD186" s="152"/>
      <c r="LGE186" s="152"/>
      <c r="LGF186" s="152"/>
      <c r="LGG186" s="350"/>
      <c r="LGH186" s="321"/>
      <c r="LGI186" s="326"/>
      <c r="LGJ186" s="152"/>
      <c r="LGK186" s="152"/>
      <c r="LGL186" s="152"/>
      <c r="LGM186" s="152"/>
      <c r="LGN186" s="350"/>
      <c r="LGO186" s="321"/>
      <c r="LGP186" s="326"/>
      <c r="LGQ186" s="152"/>
      <c r="LGR186" s="152"/>
      <c r="LGS186" s="152"/>
      <c r="LGT186" s="152"/>
      <c r="LGU186" s="350"/>
      <c r="LGV186" s="321"/>
      <c r="LGW186" s="326"/>
      <c r="LGX186" s="152"/>
      <c r="LGY186" s="152"/>
      <c r="LGZ186" s="152"/>
      <c r="LHA186" s="152"/>
      <c r="LHB186" s="350"/>
      <c r="LHC186" s="321"/>
      <c r="LHD186" s="326"/>
      <c r="LHE186" s="152"/>
      <c r="LHF186" s="152"/>
      <c r="LHG186" s="152"/>
      <c r="LHH186" s="152"/>
      <c r="LHI186" s="350"/>
      <c r="LHJ186" s="321"/>
      <c r="LHK186" s="326"/>
      <c r="LHL186" s="152"/>
      <c r="LHM186" s="152"/>
      <c r="LHN186" s="152"/>
      <c r="LHO186" s="152"/>
      <c r="LHP186" s="350"/>
      <c r="LHQ186" s="321"/>
      <c r="LHR186" s="326"/>
      <c r="LHS186" s="152"/>
      <c r="LHT186" s="152"/>
      <c r="LHU186" s="152"/>
      <c r="LHV186" s="152"/>
      <c r="LHW186" s="350"/>
      <c r="LHX186" s="321"/>
      <c r="LHY186" s="326"/>
      <c r="LHZ186" s="152"/>
      <c r="LIA186" s="152"/>
      <c r="LIB186" s="152"/>
      <c r="LIC186" s="152"/>
      <c r="LID186" s="350"/>
      <c r="LIE186" s="321"/>
      <c r="LIF186" s="326"/>
      <c r="LIG186" s="152"/>
      <c r="LIH186" s="152"/>
      <c r="LII186" s="152"/>
      <c r="LIJ186" s="152"/>
      <c r="LIK186" s="350"/>
      <c r="LIL186" s="321"/>
      <c r="LIM186" s="326"/>
      <c r="LIN186" s="152"/>
      <c r="LIO186" s="152"/>
      <c r="LIP186" s="152"/>
      <c r="LIQ186" s="152"/>
      <c r="LIR186" s="350"/>
      <c r="LIS186" s="321"/>
      <c r="LIT186" s="326"/>
      <c r="LIU186" s="152"/>
      <c r="LIV186" s="152"/>
      <c r="LIW186" s="152"/>
      <c r="LIX186" s="152"/>
      <c r="LIY186" s="350"/>
      <c r="LIZ186" s="321"/>
      <c r="LJA186" s="326"/>
      <c r="LJB186" s="152"/>
      <c r="LJC186" s="152"/>
      <c r="LJD186" s="152"/>
      <c r="LJE186" s="152"/>
      <c r="LJF186" s="350"/>
      <c r="LJG186" s="321"/>
      <c r="LJH186" s="326"/>
      <c r="LJI186" s="152"/>
      <c r="LJJ186" s="152"/>
      <c r="LJK186" s="152"/>
      <c r="LJL186" s="152"/>
      <c r="LJM186" s="350"/>
      <c r="LJN186" s="321"/>
      <c r="LJO186" s="326"/>
      <c r="LJP186" s="152"/>
      <c r="LJQ186" s="152"/>
      <c r="LJR186" s="152"/>
      <c r="LJS186" s="152"/>
      <c r="LJT186" s="350"/>
      <c r="LJU186" s="321"/>
      <c r="LJV186" s="326"/>
      <c r="LJW186" s="152"/>
      <c r="LJX186" s="152"/>
      <c r="LJY186" s="152"/>
      <c r="LJZ186" s="152"/>
      <c r="LKA186" s="350"/>
      <c r="LKB186" s="321"/>
      <c r="LKC186" s="326"/>
      <c r="LKD186" s="152"/>
      <c r="LKE186" s="152"/>
      <c r="LKF186" s="152"/>
      <c r="LKG186" s="152"/>
      <c r="LKH186" s="350"/>
      <c r="LKI186" s="321"/>
      <c r="LKJ186" s="326"/>
      <c r="LKK186" s="152"/>
      <c r="LKL186" s="152"/>
      <c r="LKM186" s="152"/>
      <c r="LKN186" s="152"/>
      <c r="LKO186" s="350"/>
      <c r="LKP186" s="321"/>
      <c r="LKQ186" s="326"/>
      <c r="LKR186" s="152"/>
      <c r="LKS186" s="152"/>
      <c r="LKT186" s="152"/>
      <c r="LKU186" s="152"/>
      <c r="LKV186" s="350"/>
      <c r="LKW186" s="321"/>
      <c r="LKX186" s="326"/>
      <c r="LKY186" s="152"/>
      <c r="LKZ186" s="152"/>
      <c r="LLA186" s="152"/>
      <c r="LLB186" s="152"/>
      <c r="LLC186" s="350"/>
      <c r="LLD186" s="321"/>
      <c r="LLE186" s="326"/>
      <c r="LLF186" s="152"/>
      <c r="LLG186" s="152"/>
      <c r="LLH186" s="152"/>
      <c r="LLI186" s="152"/>
      <c r="LLJ186" s="350"/>
      <c r="LLK186" s="321"/>
      <c r="LLL186" s="326"/>
      <c r="LLM186" s="152"/>
      <c r="LLN186" s="152"/>
      <c r="LLO186" s="152"/>
      <c r="LLP186" s="152"/>
      <c r="LLQ186" s="350"/>
      <c r="LLR186" s="321"/>
      <c r="LLS186" s="326"/>
      <c r="LLT186" s="152"/>
      <c r="LLU186" s="152"/>
      <c r="LLV186" s="152"/>
      <c r="LLW186" s="152"/>
      <c r="LLX186" s="350"/>
      <c r="LLY186" s="321"/>
      <c r="LLZ186" s="326"/>
      <c r="LMA186" s="152"/>
      <c r="LMB186" s="152"/>
      <c r="LMC186" s="152"/>
      <c r="LMD186" s="152"/>
      <c r="LME186" s="350"/>
      <c r="LMF186" s="321"/>
      <c r="LMG186" s="326"/>
      <c r="LMH186" s="152"/>
      <c r="LMI186" s="152"/>
      <c r="LMJ186" s="152"/>
      <c r="LMK186" s="152"/>
      <c r="LML186" s="350"/>
      <c r="LMM186" s="321"/>
      <c r="LMN186" s="326"/>
      <c r="LMO186" s="152"/>
      <c r="LMP186" s="152"/>
      <c r="LMQ186" s="152"/>
      <c r="LMR186" s="152"/>
      <c r="LMS186" s="350"/>
      <c r="LMT186" s="321"/>
      <c r="LMU186" s="326"/>
      <c r="LMV186" s="152"/>
      <c r="LMW186" s="152"/>
      <c r="LMX186" s="152"/>
      <c r="LMY186" s="152"/>
      <c r="LMZ186" s="350"/>
      <c r="LNA186" s="321"/>
      <c r="LNB186" s="326"/>
      <c r="LNC186" s="152"/>
      <c r="LND186" s="152"/>
      <c r="LNE186" s="152"/>
      <c r="LNF186" s="152"/>
      <c r="LNG186" s="350"/>
      <c r="LNH186" s="321"/>
      <c r="LNI186" s="326"/>
      <c r="LNJ186" s="152"/>
      <c r="LNK186" s="152"/>
      <c r="LNL186" s="152"/>
      <c r="LNM186" s="152"/>
      <c r="LNN186" s="350"/>
      <c r="LNO186" s="321"/>
      <c r="LNP186" s="326"/>
      <c r="LNQ186" s="152"/>
      <c r="LNR186" s="152"/>
      <c r="LNS186" s="152"/>
      <c r="LNT186" s="152"/>
      <c r="LNU186" s="350"/>
      <c r="LNV186" s="321"/>
      <c r="LNW186" s="326"/>
      <c r="LNX186" s="152"/>
      <c r="LNY186" s="152"/>
      <c r="LNZ186" s="152"/>
      <c r="LOA186" s="152"/>
      <c r="LOB186" s="350"/>
      <c r="LOC186" s="321"/>
      <c r="LOD186" s="326"/>
      <c r="LOE186" s="152"/>
      <c r="LOF186" s="152"/>
      <c r="LOG186" s="152"/>
      <c r="LOH186" s="152"/>
      <c r="LOI186" s="350"/>
      <c r="LOJ186" s="321"/>
      <c r="LOK186" s="326"/>
      <c r="LOL186" s="152"/>
      <c r="LOM186" s="152"/>
      <c r="LON186" s="152"/>
      <c r="LOO186" s="152"/>
      <c r="LOP186" s="350"/>
      <c r="LOQ186" s="321"/>
      <c r="LOR186" s="326"/>
      <c r="LOS186" s="152"/>
      <c r="LOT186" s="152"/>
      <c r="LOU186" s="152"/>
      <c r="LOV186" s="152"/>
      <c r="LOW186" s="350"/>
      <c r="LOX186" s="321"/>
      <c r="LOY186" s="326"/>
      <c r="LOZ186" s="152"/>
      <c r="LPA186" s="152"/>
      <c r="LPB186" s="152"/>
      <c r="LPC186" s="152"/>
      <c r="LPD186" s="350"/>
      <c r="LPE186" s="321"/>
      <c r="LPF186" s="326"/>
      <c r="LPG186" s="152"/>
      <c r="LPH186" s="152"/>
      <c r="LPI186" s="152"/>
      <c r="LPJ186" s="152"/>
      <c r="LPK186" s="350"/>
      <c r="LPL186" s="321"/>
      <c r="LPM186" s="326"/>
      <c r="LPN186" s="152"/>
      <c r="LPO186" s="152"/>
      <c r="LPP186" s="152"/>
      <c r="LPQ186" s="152"/>
      <c r="LPR186" s="350"/>
      <c r="LPS186" s="321"/>
      <c r="LPT186" s="326"/>
      <c r="LPU186" s="152"/>
      <c r="LPV186" s="152"/>
      <c r="LPW186" s="152"/>
      <c r="LPX186" s="152"/>
      <c r="LPY186" s="350"/>
      <c r="LPZ186" s="321"/>
      <c r="LQA186" s="326"/>
      <c r="LQB186" s="152"/>
      <c r="LQC186" s="152"/>
      <c r="LQD186" s="152"/>
      <c r="LQE186" s="152"/>
      <c r="LQF186" s="350"/>
      <c r="LQG186" s="321"/>
      <c r="LQH186" s="326"/>
      <c r="LQI186" s="152"/>
      <c r="LQJ186" s="152"/>
      <c r="LQK186" s="152"/>
      <c r="LQL186" s="152"/>
      <c r="LQM186" s="350"/>
      <c r="LQN186" s="321"/>
      <c r="LQO186" s="326"/>
      <c r="LQP186" s="152"/>
      <c r="LQQ186" s="152"/>
      <c r="LQR186" s="152"/>
      <c r="LQS186" s="152"/>
      <c r="LQT186" s="350"/>
      <c r="LQU186" s="321"/>
      <c r="LQV186" s="326"/>
      <c r="LQW186" s="152"/>
      <c r="LQX186" s="152"/>
      <c r="LQY186" s="152"/>
      <c r="LQZ186" s="152"/>
      <c r="LRA186" s="350"/>
      <c r="LRB186" s="321"/>
      <c r="LRC186" s="326"/>
      <c r="LRD186" s="152"/>
      <c r="LRE186" s="152"/>
      <c r="LRF186" s="152"/>
      <c r="LRG186" s="152"/>
      <c r="LRH186" s="350"/>
      <c r="LRI186" s="321"/>
      <c r="LRJ186" s="326"/>
      <c r="LRK186" s="152"/>
      <c r="LRL186" s="152"/>
      <c r="LRM186" s="152"/>
      <c r="LRN186" s="152"/>
      <c r="LRO186" s="350"/>
      <c r="LRP186" s="321"/>
      <c r="LRQ186" s="326"/>
      <c r="LRR186" s="152"/>
      <c r="LRS186" s="152"/>
      <c r="LRT186" s="152"/>
      <c r="LRU186" s="152"/>
      <c r="LRV186" s="350"/>
      <c r="LRW186" s="321"/>
      <c r="LRX186" s="326"/>
      <c r="LRY186" s="152"/>
      <c r="LRZ186" s="152"/>
      <c r="LSA186" s="152"/>
      <c r="LSB186" s="152"/>
      <c r="LSC186" s="350"/>
      <c r="LSD186" s="321"/>
      <c r="LSE186" s="326"/>
      <c r="LSF186" s="152"/>
      <c r="LSG186" s="152"/>
      <c r="LSH186" s="152"/>
      <c r="LSI186" s="152"/>
      <c r="LSJ186" s="350"/>
      <c r="LSK186" s="321"/>
      <c r="LSL186" s="326"/>
      <c r="LSM186" s="152"/>
      <c r="LSN186" s="152"/>
      <c r="LSO186" s="152"/>
      <c r="LSP186" s="152"/>
      <c r="LSQ186" s="350"/>
      <c r="LSR186" s="321"/>
      <c r="LSS186" s="326"/>
      <c r="LST186" s="152"/>
      <c r="LSU186" s="152"/>
      <c r="LSV186" s="152"/>
      <c r="LSW186" s="152"/>
      <c r="LSX186" s="350"/>
      <c r="LSY186" s="321"/>
      <c r="LSZ186" s="326"/>
      <c r="LTA186" s="152"/>
      <c r="LTB186" s="152"/>
      <c r="LTC186" s="152"/>
      <c r="LTD186" s="152"/>
      <c r="LTE186" s="350"/>
      <c r="LTF186" s="321"/>
      <c r="LTG186" s="326"/>
      <c r="LTH186" s="152"/>
      <c r="LTI186" s="152"/>
      <c r="LTJ186" s="152"/>
      <c r="LTK186" s="152"/>
      <c r="LTL186" s="350"/>
      <c r="LTM186" s="321"/>
      <c r="LTN186" s="326"/>
      <c r="LTO186" s="152"/>
      <c r="LTP186" s="152"/>
      <c r="LTQ186" s="152"/>
      <c r="LTR186" s="152"/>
      <c r="LTS186" s="350"/>
      <c r="LTT186" s="321"/>
      <c r="LTU186" s="326"/>
      <c r="LTV186" s="152"/>
      <c r="LTW186" s="152"/>
      <c r="LTX186" s="152"/>
      <c r="LTY186" s="152"/>
      <c r="LTZ186" s="350"/>
      <c r="LUA186" s="321"/>
      <c r="LUB186" s="326"/>
      <c r="LUC186" s="152"/>
      <c r="LUD186" s="152"/>
      <c r="LUE186" s="152"/>
      <c r="LUF186" s="152"/>
      <c r="LUG186" s="350"/>
      <c r="LUH186" s="321"/>
      <c r="LUI186" s="326"/>
      <c r="LUJ186" s="152"/>
      <c r="LUK186" s="152"/>
      <c r="LUL186" s="152"/>
      <c r="LUM186" s="152"/>
      <c r="LUN186" s="350"/>
      <c r="LUO186" s="321"/>
      <c r="LUP186" s="326"/>
      <c r="LUQ186" s="152"/>
      <c r="LUR186" s="152"/>
      <c r="LUS186" s="152"/>
      <c r="LUT186" s="152"/>
      <c r="LUU186" s="350"/>
      <c r="LUV186" s="321"/>
      <c r="LUW186" s="326"/>
      <c r="LUX186" s="152"/>
      <c r="LUY186" s="152"/>
      <c r="LUZ186" s="152"/>
      <c r="LVA186" s="152"/>
      <c r="LVB186" s="350"/>
      <c r="LVC186" s="321"/>
      <c r="LVD186" s="326"/>
      <c r="LVE186" s="152"/>
      <c r="LVF186" s="152"/>
      <c r="LVG186" s="152"/>
      <c r="LVH186" s="152"/>
      <c r="LVI186" s="350"/>
      <c r="LVJ186" s="321"/>
      <c r="LVK186" s="326"/>
      <c r="LVL186" s="152"/>
      <c r="LVM186" s="152"/>
      <c r="LVN186" s="152"/>
      <c r="LVO186" s="152"/>
      <c r="LVP186" s="350"/>
      <c r="LVQ186" s="321"/>
      <c r="LVR186" s="326"/>
      <c r="LVS186" s="152"/>
      <c r="LVT186" s="152"/>
      <c r="LVU186" s="152"/>
      <c r="LVV186" s="152"/>
      <c r="LVW186" s="350"/>
      <c r="LVX186" s="321"/>
      <c r="LVY186" s="326"/>
      <c r="LVZ186" s="152"/>
      <c r="LWA186" s="152"/>
      <c r="LWB186" s="152"/>
      <c r="LWC186" s="152"/>
      <c r="LWD186" s="350"/>
      <c r="LWE186" s="321"/>
      <c r="LWF186" s="326"/>
      <c r="LWG186" s="152"/>
      <c r="LWH186" s="152"/>
      <c r="LWI186" s="152"/>
      <c r="LWJ186" s="152"/>
      <c r="LWK186" s="350"/>
      <c r="LWL186" s="321"/>
      <c r="LWM186" s="326"/>
      <c r="LWN186" s="152"/>
      <c r="LWO186" s="152"/>
      <c r="LWP186" s="152"/>
      <c r="LWQ186" s="152"/>
      <c r="LWR186" s="350"/>
      <c r="LWS186" s="321"/>
      <c r="LWT186" s="326"/>
      <c r="LWU186" s="152"/>
      <c r="LWV186" s="152"/>
      <c r="LWW186" s="152"/>
      <c r="LWX186" s="152"/>
      <c r="LWY186" s="350"/>
      <c r="LWZ186" s="321"/>
      <c r="LXA186" s="326"/>
      <c r="LXB186" s="152"/>
      <c r="LXC186" s="152"/>
      <c r="LXD186" s="152"/>
      <c r="LXE186" s="152"/>
      <c r="LXF186" s="350"/>
      <c r="LXG186" s="321"/>
      <c r="LXH186" s="326"/>
      <c r="LXI186" s="152"/>
      <c r="LXJ186" s="152"/>
      <c r="LXK186" s="152"/>
      <c r="LXL186" s="152"/>
      <c r="LXM186" s="350"/>
      <c r="LXN186" s="321"/>
      <c r="LXO186" s="326"/>
      <c r="LXP186" s="152"/>
      <c r="LXQ186" s="152"/>
      <c r="LXR186" s="152"/>
      <c r="LXS186" s="152"/>
      <c r="LXT186" s="350"/>
      <c r="LXU186" s="321"/>
      <c r="LXV186" s="326"/>
      <c r="LXW186" s="152"/>
      <c r="LXX186" s="152"/>
      <c r="LXY186" s="152"/>
      <c r="LXZ186" s="152"/>
      <c r="LYA186" s="350"/>
      <c r="LYB186" s="321"/>
      <c r="LYC186" s="326"/>
      <c r="LYD186" s="152"/>
      <c r="LYE186" s="152"/>
      <c r="LYF186" s="152"/>
      <c r="LYG186" s="152"/>
      <c r="LYH186" s="350"/>
      <c r="LYI186" s="321"/>
      <c r="LYJ186" s="326"/>
      <c r="LYK186" s="152"/>
      <c r="LYL186" s="152"/>
      <c r="LYM186" s="152"/>
      <c r="LYN186" s="152"/>
      <c r="LYO186" s="350"/>
      <c r="LYP186" s="321"/>
      <c r="LYQ186" s="326"/>
      <c r="LYR186" s="152"/>
      <c r="LYS186" s="152"/>
      <c r="LYT186" s="152"/>
      <c r="LYU186" s="152"/>
      <c r="LYV186" s="350"/>
      <c r="LYW186" s="321"/>
      <c r="LYX186" s="326"/>
      <c r="LYY186" s="152"/>
      <c r="LYZ186" s="152"/>
      <c r="LZA186" s="152"/>
      <c r="LZB186" s="152"/>
      <c r="LZC186" s="350"/>
      <c r="LZD186" s="321"/>
      <c r="LZE186" s="326"/>
      <c r="LZF186" s="152"/>
      <c r="LZG186" s="152"/>
      <c r="LZH186" s="152"/>
      <c r="LZI186" s="152"/>
      <c r="LZJ186" s="350"/>
      <c r="LZK186" s="321"/>
      <c r="LZL186" s="326"/>
      <c r="LZM186" s="152"/>
      <c r="LZN186" s="152"/>
      <c r="LZO186" s="152"/>
      <c r="LZP186" s="152"/>
      <c r="LZQ186" s="350"/>
      <c r="LZR186" s="321"/>
      <c r="LZS186" s="326"/>
      <c r="LZT186" s="152"/>
      <c r="LZU186" s="152"/>
      <c r="LZV186" s="152"/>
      <c r="LZW186" s="152"/>
      <c r="LZX186" s="350"/>
      <c r="LZY186" s="321"/>
      <c r="LZZ186" s="326"/>
      <c r="MAA186" s="152"/>
      <c r="MAB186" s="152"/>
      <c r="MAC186" s="152"/>
      <c r="MAD186" s="152"/>
      <c r="MAE186" s="350"/>
      <c r="MAF186" s="321"/>
      <c r="MAG186" s="326"/>
      <c r="MAH186" s="152"/>
      <c r="MAI186" s="152"/>
      <c r="MAJ186" s="152"/>
      <c r="MAK186" s="152"/>
      <c r="MAL186" s="350"/>
      <c r="MAM186" s="321"/>
      <c r="MAN186" s="326"/>
      <c r="MAO186" s="152"/>
      <c r="MAP186" s="152"/>
      <c r="MAQ186" s="152"/>
      <c r="MAR186" s="152"/>
      <c r="MAS186" s="350"/>
      <c r="MAT186" s="321"/>
      <c r="MAU186" s="326"/>
      <c r="MAV186" s="152"/>
      <c r="MAW186" s="152"/>
      <c r="MAX186" s="152"/>
      <c r="MAY186" s="152"/>
      <c r="MAZ186" s="350"/>
      <c r="MBA186" s="321"/>
      <c r="MBB186" s="326"/>
      <c r="MBC186" s="152"/>
      <c r="MBD186" s="152"/>
      <c r="MBE186" s="152"/>
      <c r="MBF186" s="152"/>
      <c r="MBG186" s="350"/>
      <c r="MBH186" s="321"/>
      <c r="MBI186" s="326"/>
      <c r="MBJ186" s="152"/>
      <c r="MBK186" s="152"/>
      <c r="MBL186" s="152"/>
      <c r="MBM186" s="152"/>
      <c r="MBN186" s="350"/>
      <c r="MBO186" s="321"/>
      <c r="MBP186" s="326"/>
      <c r="MBQ186" s="152"/>
      <c r="MBR186" s="152"/>
      <c r="MBS186" s="152"/>
      <c r="MBT186" s="152"/>
      <c r="MBU186" s="350"/>
      <c r="MBV186" s="321"/>
      <c r="MBW186" s="326"/>
      <c r="MBX186" s="152"/>
      <c r="MBY186" s="152"/>
      <c r="MBZ186" s="152"/>
      <c r="MCA186" s="152"/>
      <c r="MCB186" s="350"/>
      <c r="MCC186" s="321"/>
      <c r="MCD186" s="326"/>
      <c r="MCE186" s="152"/>
      <c r="MCF186" s="152"/>
      <c r="MCG186" s="152"/>
      <c r="MCH186" s="152"/>
      <c r="MCI186" s="350"/>
      <c r="MCJ186" s="321"/>
      <c r="MCK186" s="326"/>
      <c r="MCL186" s="152"/>
      <c r="MCM186" s="152"/>
      <c r="MCN186" s="152"/>
      <c r="MCO186" s="152"/>
      <c r="MCP186" s="350"/>
      <c r="MCQ186" s="321"/>
      <c r="MCR186" s="326"/>
      <c r="MCS186" s="152"/>
      <c r="MCT186" s="152"/>
      <c r="MCU186" s="152"/>
      <c r="MCV186" s="152"/>
      <c r="MCW186" s="350"/>
      <c r="MCX186" s="321"/>
      <c r="MCY186" s="326"/>
      <c r="MCZ186" s="152"/>
      <c r="MDA186" s="152"/>
      <c r="MDB186" s="152"/>
      <c r="MDC186" s="152"/>
      <c r="MDD186" s="350"/>
      <c r="MDE186" s="321"/>
      <c r="MDF186" s="326"/>
      <c r="MDG186" s="152"/>
      <c r="MDH186" s="152"/>
      <c r="MDI186" s="152"/>
      <c r="MDJ186" s="152"/>
      <c r="MDK186" s="350"/>
      <c r="MDL186" s="321"/>
      <c r="MDM186" s="326"/>
      <c r="MDN186" s="152"/>
      <c r="MDO186" s="152"/>
      <c r="MDP186" s="152"/>
      <c r="MDQ186" s="152"/>
      <c r="MDR186" s="350"/>
      <c r="MDS186" s="321"/>
      <c r="MDT186" s="326"/>
      <c r="MDU186" s="152"/>
      <c r="MDV186" s="152"/>
      <c r="MDW186" s="152"/>
      <c r="MDX186" s="152"/>
      <c r="MDY186" s="350"/>
      <c r="MDZ186" s="321"/>
      <c r="MEA186" s="326"/>
      <c r="MEB186" s="152"/>
      <c r="MEC186" s="152"/>
      <c r="MED186" s="152"/>
      <c r="MEE186" s="152"/>
      <c r="MEF186" s="350"/>
      <c r="MEG186" s="321"/>
      <c r="MEH186" s="326"/>
      <c r="MEI186" s="152"/>
      <c r="MEJ186" s="152"/>
      <c r="MEK186" s="152"/>
      <c r="MEL186" s="152"/>
      <c r="MEM186" s="350"/>
      <c r="MEN186" s="321"/>
      <c r="MEO186" s="326"/>
      <c r="MEP186" s="152"/>
      <c r="MEQ186" s="152"/>
      <c r="MER186" s="152"/>
      <c r="MES186" s="152"/>
      <c r="MET186" s="350"/>
      <c r="MEU186" s="321"/>
      <c r="MEV186" s="326"/>
      <c r="MEW186" s="152"/>
      <c r="MEX186" s="152"/>
      <c r="MEY186" s="152"/>
      <c r="MEZ186" s="152"/>
      <c r="MFA186" s="350"/>
      <c r="MFB186" s="321"/>
      <c r="MFC186" s="326"/>
      <c r="MFD186" s="152"/>
      <c r="MFE186" s="152"/>
      <c r="MFF186" s="152"/>
      <c r="MFG186" s="152"/>
      <c r="MFH186" s="350"/>
      <c r="MFI186" s="321"/>
      <c r="MFJ186" s="326"/>
      <c r="MFK186" s="152"/>
      <c r="MFL186" s="152"/>
      <c r="MFM186" s="152"/>
      <c r="MFN186" s="152"/>
      <c r="MFO186" s="350"/>
      <c r="MFP186" s="321"/>
      <c r="MFQ186" s="326"/>
      <c r="MFR186" s="152"/>
      <c r="MFS186" s="152"/>
      <c r="MFT186" s="152"/>
      <c r="MFU186" s="152"/>
      <c r="MFV186" s="350"/>
      <c r="MFW186" s="321"/>
      <c r="MFX186" s="326"/>
      <c r="MFY186" s="152"/>
      <c r="MFZ186" s="152"/>
      <c r="MGA186" s="152"/>
      <c r="MGB186" s="152"/>
      <c r="MGC186" s="350"/>
      <c r="MGD186" s="321"/>
      <c r="MGE186" s="326"/>
      <c r="MGF186" s="152"/>
      <c r="MGG186" s="152"/>
      <c r="MGH186" s="152"/>
      <c r="MGI186" s="152"/>
      <c r="MGJ186" s="350"/>
      <c r="MGK186" s="321"/>
      <c r="MGL186" s="326"/>
      <c r="MGM186" s="152"/>
      <c r="MGN186" s="152"/>
      <c r="MGO186" s="152"/>
      <c r="MGP186" s="152"/>
      <c r="MGQ186" s="350"/>
      <c r="MGR186" s="321"/>
      <c r="MGS186" s="326"/>
      <c r="MGT186" s="152"/>
      <c r="MGU186" s="152"/>
      <c r="MGV186" s="152"/>
      <c r="MGW186" s="152"/>
      <c r="MGX186" s="350"/>
      <c r="MGY186" s="321"/>
      <c r="MGZ186" s="326"/>
      <c r="MHA186" s="152"/>
      <c r="MHB186" s="152"/>
      <c r="MHC186" s="152"/>
      <c r="MHD186" s="152"/>
      <c r="MHE186" s="350"/>
      <c r="MHF186" s="321"/>
      <c r="MHG186" s="326"/>
      <c r="MHH186" s="152"/>
      <c r="MHI186" s="152"/>
      <c r="MHJ186" s="152"/>
      <c r="MHK186" s="152"/>
      <c r="MHL186" s="350"/>
      <c r="MHM186" s="321"/>
      <c r="MHN186" s="326"/>
      <c r="MHO186" s="152"/>
      <c r="MHP186" s="152"/>
      <c r="MHQ186" s="152"/>
      <c r="MHR186" s="152"/>
      <c r="MHS186" s="350"/>
      <c r="MHT186" s="321"/>
      <c r="MHU186" s="326"/>
      <c r="MHV186" s="152"/>
      <c r="MHW186" s="152"/>
      <c r="MHX186" s="152"/>
      <c r="MHY186" s="152"/>
      <c r="MHZ186" s="350"/>
      <c r="MIA186" s="321"/>
      <c r="MIB186" s="326"/>
      <c r="MIC186" s="152"/>
      <c r="MID186" s="152"/>
      <c r="MIE186" s="152"/>
      <c r="MIF186" s="152"/>
      <c r="MIG186" s="350"/>
      <c r="MIH186" s="321"/>
      <c r="MII186" s="326"/>
      <c r="MIJ186" s="152"/>
      <c r="MIK186" s="152"/>
      <c r="MIL186" s="152"/>
      <c r="MIM186" s="152"/>
      <c r="MIN186" s="350"/>
      <c r="MIO186" s="321"/>
      <c r="MIP186" s="326"/>
      <c r="MIQ186" s="152"/>
      <c r="MIR186" s="152"/>
      <c r="MIS186" s="152"/>
      <c r="MIT186" s="152"/>
      <c r="MIU186" s="350"/>
      <c r="MIV186" s="321"/>
      <c r="MIW186" s="326"/>
      <c r="MIX186" s="152"/>
      <c r="MIY186" s="152"/>
      <c r="MIZ186" s="152"/>
      <c r="MJA186" s="152"/>
      <c r="MJB186" s="350"/>
      <c r="MJC186" s="321"/>
      <c r="MJD186" s="326"/>
      <c r="MJE186" s="152"/>
      <c r="MJF186" s="152"/>
      <c r="MJG186" s="152"/>
      <c r="MJH186" s="152"/>
      <c r="MJI186" s="350"/>
      <c r="MJJ186" s="321"/>
      <c r="MJK186" s="326"/>
      <c r="MJL186" s="152"/>
      <c r="MJM186" s="152"/>
      <c r="MJN186" s="152"/>
      <c r="MJO186" s="152"/>
      <c r="MJP186" s="350"/>
      <c r="MJQ186" s="321"/>
      <c r="MJR186" s="326"/>
      <c r="MJS186" s="152"/>
      <c r="MJT186" s="152"/>
      <c r="MJU186" s="152"/>
      <c r="MJV186" s="152"/>
      <c r="MJW186" s="350"/>
      <c r="MJX186" s="321"/>
      <c r="MJY186" s="326"/>
      <c r="MJZ186" s="152"/>
      <c r="MKA186" s="152"/>
      <c r="MKB186" s="152"/>
      <c r="MKC186" s="152"/>
      <c r="MKD186" s="350"/>
      <c r="MKE186" s="321"/>
      <c r="MKF186" s="326"/>
      <c r="MKG186" s="152"/>
      <c r="MKH186" s="152"/>
      <c r="MKI186" s="152"/>
      <c r="MKJ186" s="152"/>
      <c r="MKK186" s="350"/>
      <c r="MKL186" s="321"/>
      <c r="MKM186" s="326"/>
      <c r="MKN186" s="152"/>
      <c r="MKO186" s="152"/>
      <c r="MKP186" s="152"/>
      <c r="MKQ186" s="152"/>
      <c r="MKR186" s="350"/>
      <c r="MKS186" s="321"/>
      <c r="MKT186" s="326"/>
      <c r="MKU186" s="152"/>
      <c r="MKV186" s="152"/>
      <c r="MKW186" s="152"/>
      <c r="MKX186" s="152"/>
      <c r="MKY186" s="350"/>
      <c r="MKZ186" s="321"/>
      <c r="MLA186" s="326"/>
      <c r="MLB186" s="152"/>
      <c r="MLC186" s="152"/>
      <c r="MLD186" s="152"/>
      <c r="MLE186" s="152"/>
      <c r="MLF186" s="350"/>
      <c r="MLG186" s="321"/>
      <c r="MLH186" s="326"/>
      <c r="MLI186" s="152"/>
      <c r="MLJ186" s="152"/>
      <c r="MLK186" s="152"/>
      <c r="MLL186" s="152"/>
      <c r="MLM186" s="350"/>
      <c r="MLN186" s="321"/>
      <c r="MLO186" s="326"/>
      <c r="MLP186" s="152"/>
      <c r="MLQ186" s="152"/>
      <c r="MLR186" s="152"/>
      <c r="MLS186" s="152"/>
      <c r="MLT186" s="350"/>
      <c r="MLU186" s="321"/>
      <c r="MLV186" s="326"/>
      <c r="MLW186" s="152"/>
      <c r="MLX186" s="152"/>
      <c r="MLY186" s="152"/>
      <c r="MLZ186" s="152"/>
      <c r="MMA186" s="350"/>
      <c r="MMB186" s="321"/>
      <c r="MMC186" s="326"/>
      <c r="MMD186" s="152"/>
      <c r="MME186" s="152"/>
      <c r="MMF186" s="152"/>
      <c r="MMG186" s="152"/>
      <c r="MMH186" s="350"/>
      <c r="MMI186" s="321"/>
      <c r="MMJ186" s="326"/>
      <c r="MMK186" s="152"/>
      <c r="MML186" s="152"/>
      <c r="MMM186" s="152"/>
      <c r="MMN186" s="152"/>
      <c r="MMO186" s="350"/>
      <c r="MMP186" s="321"/>
      <c r="MMQ186" s="326"/>
      <c r="MMR186" s="152"/>
      <c r="MMS186" s="152"/>
      <c r="MMT186" s="152"/>
      <c r="MMU186" s="152"/>
      <c r="MMV186" s="350"/>
      <c r="MMW186" s="321"/>
      <c r="MMX186" s="326"/>
      <c r="MMY186" s="152"/>
      <c r="MMZ186" s="152"/>
      <c r="MNA186" s="152"/>
      <c r="MNB186" s="152"/>
      <c r="MNC186" s="350"/>
      <c r="MND186" s="321"/>
      <c r="MNE186" s="326"/>
      <c r="MNF186" s="152"/>
      <c r="MNG186" s="152"/>
      <c r="MNH186" s="152"/>
      <c r="MNI186" s="152"/>
      <c r="MNJ186" s="350"/>
      <c r="MNK186" s="321"/>
      <c r="MNL186" s="326"/>
      <c r="MNM186" s="152"/>
      <c r="MNN186" s="152"/>
      <c r="MNO186" s="152"/>
      <c r="MNP186" s="152"/>
      <c r="MNQ186" s="350"/>
      <c r="MNR186" s="321"/>
      <c r="MNS186" s="326"/>
      <c r="MNT186" s="152"/>
      <c r="MNU186" s="152"/>
      <c r="MNV186" s="152"/>
      <c r="MNW186" s="152"/>
      <c r="MNX186" s="350"/>
      <c r="MNY186" s="321"/>
      <c r="MNZ186" s="326"/>
      <c r="MOA186" s="152"/>
      <c r="MOB186" s="152"/>
      <c r="MOC186" s="152"/>
      <c r="MOD186" s="152"/>
      <c r="MOE186" s="350"/>
      <c r="MOF186" s="321"/>
      <c r="MOG186" s="326"/>
      <c r="MOH186" s="152"/>
      <c r="MOI186" s="152"/>
      <c r="MOJ186" s="152"/>
      <c r="MOK186" s="152"/>
      <c r="MOL186" s="350"/>
      <c r="MOM186" s="321"/>
      <c r="MON186" s="326"/>
      <c r="MOO186" s="152"/>
      <c r="MOP186" s="152"/>
      <c r="MOQ186" s="152"/>
      <c r="MOR186" s="152"/>
      <c r="MOS186" s="350"/>
      <c r="MOT186" s="321"/>
      <c r="MOU186" s="326"/>
      <c r="MOV186" s="152"/>
      <c r="MOW186" s="152"/>
      <c r="MOX186" s="152"/>
      <c r="MOY186" s="152"/>
      <c r="MOZ186" s="350"/>
      <c r="MPA186" s="321"/>
      <c r="MPB186" s="326"/>
      <c r="MPC186" s="152"/>
      <c r="MPD186" s="152"/>
      <c r="MPE186" s="152"/>
      <c r="MPF186" s="152"/>
      <c r="MPG186" s="350"/>
      <c r="MPH186" s="321"/>
      <c r="MPI186" s="326"/>
      <c r="MPJ186" s="152"/>
      <c r="MPK186" s="152"/>
      <c r="MPL186" s="152"/>
      <c r="MPM186" s="152"/>
      <c r="MPN186" s="350"/>
      <c r="MPO186" s="321"/>
      <c r="MPP186" s="326"/>
      <c r="MPQ186" s="152"/>
      <c r="MPR186" s="152"/>
      <c r="MPS186" s="152"/>
      <c r="MPT186" s="152"/>
      <c r="MPU186" s="350"/>
      <c r="MPV186" s="321"/>
      <c r="MPW186" s="326"/>
      <c r="MPX186" s="152"/>
      <c r="MPY186" s="152"/>
      <c r="MPZ186" s="152"/>
      <c r="MQA186" s="152"/>
      <c r="MQB186" s="350"/>
      <c r="MQC186" s="321"/>
      <c r="MQD186" s="326"/>
      <c r="MQE186" s="152"/>
      <c r="MQF186" s="152"/>
      <c r="MQG186" s="152"/>
      <c r="MQH186" s="152"/>
      <c r="MQI186" s="350"/>
      <c r="MQJ186" s="321"/>
      <c r="MQK186" s="326"/>
      <c r="MQL186" s="152"/>
      <c r="MQM186" s="152"/>
      <c r="MQN186" s="152"/>
      <c r="MQO186" s="152"/>
      <c r="MQP186" s="350"/>
      <c r="MQQ186" s="321"/>
      <c r="MQR186" s="326"/>
      <c r="MQS186" s="152"/>
      <c r="MQT186" s="152"/>
      <c r="MQU186" s="152"/>
      <c r="MQV186" s="152"/>
      <c r="MQW186" s="350"/>
      <c r="MQX186" s="321"/>
      <c r="MQY186" s="326"/>
      <c r="MQZ186" s="152"/>
      <c r="MRA186" s="152"/>
      <c r="MRB186" s="152"/>
      <c r="MRC186" s="152"/>
      <c r="MRD186" s="350"/>
      <c r="MRE186" s="321"/>
      <c r="MRF186" s="326"/>
      <c r="MRG186" s="152"/>
      <c r="MRH186" s="152"/>
      <c r="MRI186" s="152"/>
      <c r="MRJ186" s="152"/>
      <c r="MRK186" s="350"/>
      <c r="MRL186" s="321"/>
      <c r="MRM186" s="326"/>
      <c r="MRN186" s="152"/>
      <c r="MRO186" s="152"/>
      <c r="MRP186" s="152"/>
      <c r="MRQ186" s="152"/>
      <c r="MRR186" s="350"/>
      <c r="MRS186" s="321"/>
      <c r="MRT186" s="326"/>
      <c r="MRU186" s="152"/>
      <c r="MRV186" s="152"/>
      <c r="MRW186" s="152"/>
      <c r="MRX186" s="152"/>
      <c r="MRY186" s="350"/>
      <c r="MRZ186" s="321"/>
      <c r="MSA186" s="326"/>
      <c r="MSB186" s="152"/>
      <c r="MSC186" s="152"/>
      <c r="MSD186" s="152"/>
      <c r="MSE186" s="152"/>
      <c r="MSF186" s="350"/>
      <c r="MSG186" s="321"/>
      <c r="MSH186" s="326"/>
      <c r="MSI186" s="152"/>
      <c r="MSJ186" s="152"/>
      <c r="MSK186" s="152"/>
      <c r="MSL186" s="152"/>
      <c r="MSM186" s="350"/>
      <c r="MSN186" s="321"/>
      <c r="MSO186" s="326"/>
      <c r="MSP186" s="152"/>
      <c r="MSQ186" s="152"/>
      <c r="MSR186" s="152"/>
      <c r="MSS186" s="152"/>
      <c r="MST186" s="350"/>
      <c r="MSU186" s="321"/>
      <c r="MSV186" s="326"/>
      <c r="MSW186" s="152"/>
      <c r="MSX186" s="152"/>
      <c r="MSY186" s="152"/>
      <c r="MSZ186" s="152"/>
      <c r="MTA186" s="350"/>
      <c r="MTB186" s="321"/>
      <c r="MTC186" s="326"/>
      <c r="MTD186" s="152"/>
      <c r="MTE186" s="152"/>
      <c r="MTF186" s="152"/>
      <c r="MTG186" s="152"/>
      <c r="MTH186" s="350"/>
      <c r="MTI186" s="321"/>
      <c r="MTJ186" s="326"/>
      <c r="MTK186" s="152"/>
      <c r="MTL186" s="152"/>
      <c r="MTM186" s="152"/>
      <c r="MTN186" s="152"/>
      <c r="MTO186" s="350"/>
      <c r="MTP186" s="321"/>
      <c r="MTQ186" s="326"/>
      <c r="MTR186" s="152"/>
      <c r="MTS186" s="152"/>
      <c r="MTT186" s="152"/>
      <c r="MTU186" s="152"/>
      <c r="MTV186" s="350"/>
      <c r="MTW186" s="321"/>
      <c r="MTX186" s="326"/>
      <c r="MTY186" s="152"/>
      <c r="MTZ186" s="152"/>
      <c r="MUA186" s="152"/>
      <c r="MUB186" s="152"/>
      <c r="MUC186" s="350"/>
      <c r="MUD186" s="321"/>
      <c r="MUE186" s="326"/>
      <c r="MUF186" s="152"/>
      <c r="MUG186" s="152"/>
      <c r="MUH186" s="152"/>
      <c r="MUI186" s="152"/>
      <c r="MUJ186" s="350"/>
      <c r="MUK186" s="321"/>
      <c r="MUL186" s="326"/>
      <c r="MUM186" s="152"/>
      <c r="MUN186" s="152"/>
      <c r="MUO186" s="152"/>
      <c r="MUP186" s="152"/>
      <c r="MUQ186" s="350"/>
      <c r="MUR186" s="321"/>
      <c r="MUS186" s="326"/>
      <c r="MUT186" s="152"/>
      <c r="MUU186" s="152"/>
      <c r="MUV186" s="152"/>
      <c r="MUW186" s="152"/>
      <c r="MUX186" s="350"/>
      <c r="MUY186" s="321"/>
      <c r="MUZ186" s="326"/>
      <c r="MVA186" s="152"/>
      <c r="MVB186" s="152"/>
      <c r="MVC186" s="152"/>
      <c r="MVD186" s="152"/>
      <c r="MVE186" s="350"/>
      <c r="MVF186" s="321"/>
      <c r="MVG186" s="326"/>
      <c r="MVH186" s="152"/>
      <c r="MVI186" s="152"/>
      <c r="MVJ186" s="152"/>
      <c r="MVK186" s="152"/>
      <c r="MVL186" s="350"/>
      <c r="MVM186" s="321"/>
      <c r="MVN186" s="326"/>
      <c r="MVO186" s="152"/>
      <c r="MVP186" s="152"/>
      <c r="MVQ186" s="152"/>
      <c r="MVR186" s="152"/>
      <c r="MVS186" s="350"/>
      <c r="MVT186" s="321"/>
      <c r="MVU186" s="326"/>
      <c r="MVV186" s="152"/>
      <c r="MVW186" s="152"/>
      <c r="MVX186" s="152"/>
      <c r="MVY186" s="152"/>
      <c r="MVZ186" s="350"/>
      <c r="MWA186" s="321"/>
      <c r="MWB186" s="326"/>
      <c r="MWC186" s="152"/>
      <c r="MWD186" s="152"/>
      <c r="MWE186" s="152"/>
      <c r="MWF186" s="152"/>
      <c r="MWG186" s="350"/>
      <c r="MWH186" s="321"/>
      <c r="MWI186" s="326"/>
      <c r="MWJ186" s="152"/>
      <c r="MWK186" s="152"/>
      <c r="MWL186" s="152"/>
      <c r="MWM186" s="152"/>
      <c r="MWN186" s="350"/>
      <c r="MWO186" s="321"/>
      <c r="MWP186" s="326"/>
      <c r="MWQ186" s="152"/>
      <c r="MWR186" s="152"/>
      <c r="MWS186" s="152"/>
      <c r="MWT186" s="152"/>
      <c r="MWU186" s="350"/>
      <c r="MWV186" s="321"/>
      <c r="MWW186" s="326"/>
      <c r="MWX186" s="152"/>
      <c r="MWY186" s="152"/>
      <c r="MWZ186" s="152"/>
      <c r="MXA186" s="152"/>
      <c r="MXB186" s="350"/>
      <c r="MXC186" s="321"/>
      <c r="MXD186" s="326"/>
      <c r="MXE186" s="152"/>
      <c r="MXF186" s="152"/>
      <c r="MXG186" s="152"/>
      <c r="MXH186" s="152"/>
      <c r="MXI186" s="350"/>
      <c r="MXJ186" s="321"/>
      <c r="MXK186" s="326"/>
      <c r="MXL186" s="152"/>
      <c r="MXM186" s="152"/>
      <c r="MXN186" s="152"/>
      <c r="MXO186" s="152"/>
      <c r="MXP186" s="350"/>
      <c r="MXQ186" s="321"/>
      <c r="MXR186" s="326"/>
      <c r="MXS186" s="152"/>
      <c r="MXT186" s="152"/>
      <c r="MXU186" s="152"/>
      <c r="MXV186" s="152"/>
      <c r="MXW186" s="350"/>
      <c r="MXX186" s="321"/>
      <c r="MXY186" s="326"/>
      <c r="MXZ186" s="152"/>
      <c r="MYA186" s="152"/>
      <c r="MYB186" s="152"/>
      <c r="MYC186" s="152"/>
      <c r="MYD186" s="350"/>
      <c r="MYE186" s="321"/>
      <c r="MYF186" s="326"/>
      <c r="MYG186" s="152"/>
      <c r="MYH186" s="152"/>
      <c r="MYI186" s="152"/>
      <c r="MYJ186" s="152"/>
      <c r="MYK186" s="350"/>
      <c r="MYL186" s="321"/>
      <c r="MYM186" s="326"/>
      <c r="MYN186" s="152"/>
      <c r="MYO186" s="152"/>
      <c r="MYP186" s="152"/>
      <c r="MYQ186" s="152"/>
      <c r="MYR186" s="350"/>
      <c r="MYS186" s="321"/>
      <c r="MYT186" s="326"/>
      <c r="MYU186" s="152"/>
      <c r="MYV186" s="152"/>
      <c r="MYW186" s="152"/>
      <c r="MYX186" s="152"/>
      <c r="MYY186" s="350"/>
      <c r="MYZ186" s="321"/>
      <c r="MZA186" s="326"/>
      <c r="MZB186" s="152"/>
      <c r="MZC186" s="152"/>
      <c r="MZD186" s="152"/>
      <c r="MZE186" s="152"/>
      <c r="MZF186" s="350"/>
      <c r="MZG186" s="321"/>
      <c r="MZH186" s="326"/>
      <c r="MZI186" s="152"/>
      <c r="MZJ186" s="152"/>
      <c r="MZK186" s="152"/>
      <c r="MZL186" s="152"/>
      <c r="MZM186" s="350"/>
      <c r="MZN186" s="321"/>
      <c r="MZO186" s="326"/>
      <c r="MZP186" s="152"/>
      <c r="MZQ186" s="152"/>
      <c r="MZR186" s="152"/>
      <c r="MZS186" s="152"/>
      <c r="MZT186" s="350"/>
      <c r="MZU186" s="321"/>
      <c r="MZV186" s="326"/>
      <c r="MZW186" s="152"/>
      <c r="MZX186" s="152"/>
      <c r="MZY186" s="152"/>
      <c r="MZZ186" s="152"/>
      <c r="NAA186" s="350"/>
      <c r="NAB186" s="321"/>
      <c r="NAC186" s="326"/>
      <c r="NAD186" s="152"/>
      <c r="NAE186" s="152"/>
      <c r="NAF186" s="152"/>
      <c r="NAG186" s="152"/>
      <c r="NAH186" s="350"/>
      <c r="NAI186" s="321"/>
      <c r="NAJ186" s="326"/>
      <c r="NAK186" s="152"/>
      <c r="NAL186" s="152"/>
      <c r="NAM186" s="152"/>
      <c r="NAN186" s="152"/>
      <c r="NAO186" s="350"/>
      <c r="NAP186" s="321"/>
      <c r="NAQ186" s="326"/>
      <c r="NAR186" s="152"/>
      <c r="NAS186" s="152"/>
      <c r="NAT186" s="152"/>
      <c r="NAU186" s="152"/>
      <c r="NAV186" s="350"/>
      <c r="NAW186" s="321"/>
      <c r="NAX186" s="326"/>
      <c r="NAY186" s="152"/>
      <c r="NAZ186" s="152"/>
      <c r="NBA186" s="152"/>
      <c r="NBB186" s="152"/>
      <c r="NBC186" s="350"/>
      <c r="NBD186" s="321"/>
      <c r="NBE186" s="326"/>
      <c r="NBF186" s="152"/>
      <c r="NBG186" s="152"/>
      <c r="NBH186" s="152"/>
      <c r="NBI186" s="152"/>
      <c r="NBJ186" s="350"/>
      <c r="NBK186" s="321"/>
      <c r="NBL186" s="326"/>
      <c r="NBM186" s="152"/>
      <c r="NBN186" s="152"/>
      <c r="NBO186" s="152"/>
      <c r="NBP186" s="152"/>
      <c r="NBQ186" s="350"/>
      <c r="NBR186" s="321"/>
      <c r="NBS186" s="326"/>
      <c r="NBT186" s="152"/>
      <c r="NBU186" s="152"/>
      <c r="NBV186" s="152"/>
      <c r="NBW186" s="152"/>
      <c r="NBX186" s="350"/>
      <c r="NBY186" s="321"/>
      <c r="NBZ186" s="326"/>
      <c r="NCA186" s="152"/>
      <c r="NCB186" s="152"/>
      <c r="NCC186" s="152"/>
      <c r="NCD186" s="152"/>
      <c r="NCE186" s="350"/>
      <c r="NCF186" s="321"/>
      <c r="NCG186" s="326"/>
      <c r="NCH186" s="152"/>
      <c r="NCI186" s="152"/>
      <c r="NCJ186" s="152"/>
      <c r="NCK186" s="152"/>
      <c r="NCL186" s="350"/>
      <c r="NCM186" s="321"/>
      <c r="NCN186" s="326"/>
      <c r="NCO186" s="152"/>
      <c r="NCP186" s="152"/>
      <c r="NCQ186" s="152"/>
      <c r="NCR186" s="152"/>
      <c r="NCS186" s="350"/>
      <c r="NCT186" s="321"/>
      <c r="NCU186" s="326"/>
      <c r="NCV186" s="152"/>
      <c r="NCW186" s="152"/>
      <c r="NCX186" s="152"/>
      <c r="NCY186" s="152"/>
      <c r="NCZ186" s="350"/>
      <c r="NDA186" s="321"/>
      <c r="NDB186" s="326"/>
      <c r="NDC186" s="152"/>
      <c r="NDD186" s="152"/>
      <c r="NDE186" s="152"/>
      <c r="NDF186" s="152"/>
      <c r="NDG186" s="350"/>
      <c r="NDH186" s="321"/>
      <c r="NDI186" s="326"/>
      <c r="NDJ186" s="152"/>
      <c r="NDK186" s="152"/>
      <c r="NDL186" s="152"/>
      <c r="NDM186" s="152"/>
      <c r="NDN186" s="350"/>
      <c r="NDO186" s="321"/>
      <c r="NDP186" s="326"/>
      <c r="NDQ186" s="152"/>
      <c r="NDR186" s="152"/>
      <c r="NDS186" s="152"/>
      <c r="NDT186" s="152"/>
      <c r="NDU186" s="350"/>
      <c r="NDV186" s="321"/>
      <c r="NDW186" s="326"/>
      <c r="NDX186" s="152"/>
      <c r="NDY186" s="152"/>
      <c r="NDZ186" s="152"/>
      <c r="NEA186" s="152"/>
      <c r="NEB186" s="350"/>
      <c r="NEC186" s="321"/>
      <c r="NED186" s="326"/>
      <c r="NEE186" s="152"/>
      <c r="NEF186" s="152"/>
      <c r="NEG186" s="152"/>
      <c r="NEH186" s="152"/>
      <c r="NEI186" s="350"/>
      <c r="NEJ186" s="321"/>
      <c r="NEK186" s="326"/>
      <c r="NEL186" s="152"/>
      <c r="NEM186" s="152"/>
      <c r="NEN186" s="152"/>
      <c r="NEO186" s="152"/>
      <c r="NEP186" s="350"/>
      <c r="NEQ186" s="321"/>
      <c r="NER186" s="326"/>
      <c r="NES186" s="152"/>
      <c r="NET186" s="152"/>
      <c r="NEU186" s="152"/>
      <c r="NEV186" s="152"/>
      <c r="NEW186" s="350"/>
      <c r="NEX186" s="321"/>
      <c r="NEY186" s="326"/>
      <c r="NEZ186" s="152"/>
      <c r="NFA186" s="152"/>
      <c r="NFB186" s="152"/>
      <c r="NFC186" s="152"/>
      <c r="NFD186" s="350"/>
      <c r="NFE186" s="321"/>
      <c r="NFF186" s="326"/>
      <c r="NFG186" s="152"/>
      <c r="NFH186" s="152"/>
      <c r="NFI186" s="152"/>
      <c r="NFJ186" s="152"/>
      <c r="NFK186" s="350"/>
      <c r="NFL186" s="321"/>
      <c r="NFM186" s="326"/>
      <c r="NFN186" s="152"/>
      <c r="NFO186" s="152"/>
      <c r="NFP186" s="152"/>
      <c r="NFQ186" s="152"/>
      <c r="NFR186" s="350"/>
      <c r="NFS186" s="321"/>
      <c r="NFT186" s="326"/>
      <c r="NFU186" s="152"/>
      <c r="NFV186" s="152"/>
      <c r="NFW186" s="152"/>
      <c r="NFX186" s="152"/>
      <c r="NFY186" s="350"/>
      <c r="NFZ186" s="321"/>
      <c r="NGA186" s="326"/>
      <c r="NGB186" s="152"/>
      <c r="NGC186" s="152"/>
      <c r="NGD186" s="152"/>
      <c r="NGE186" s="152"/>
      <c r="NGF186" s="350"/>
      <c r="NGG186" s="321"/>
      <c r="NGH186" s="326"/>
      <c r="NGI186" s="152"/>
      <c r="NGJ186" s="152"/>
      <c r="NGK186" s="152"/>
      <c r="NGL186" s="152"/>
      <c r="NGM186" s="350"/>
      <c r="NGN186" s="321"/>
      <c r="NGO186" s="326"/>
      <c r="NGP186" s="152"/>
      <c r="NGQ186" s="152"/>
      <c r="NGR186" s="152"/>
      <c r="NGS186" s="152"/>
      <c r="NGT186" s="350"/>
      <c r="NGU186" s="321"/>
      <c r="NGV186" s="326"/>
      <c r="NGW186" s="152"/>
      <c r="NGX186" s="152"/>
      <c r="NGY186" s="152"/>
      <c r="NGZ186" s="152"/>
      <c r="NHA186" s="350"/>
      <c r="NHB186" s="321"/>
      <c r="NHC186" s="326"/>
      <c r="NHD186" s="152"/>
      <c r="NHE186" s="152"/>
      <c r="NHF186" s="152"/>
      <c r="NHG186" s="152"/>
      <c r="NHH186" s="350"/>
      <c r="NHI186" s="321"/>
      <c r="NHJ186" s="326"/>
      <c r="NHK186" s="152"/>
      <c r="NHL186" s="152"/>
      <c r="NHM186" s="152"/>
      <c r="NHN186" s="152"/>
      <c r="NHO186" s="350"/>
      <c r="NHP186" s="321"/>
      <c r="NHQ186" s="326"/>
      <c r="NHR186" s="152"/>
      <c r="NHS186" s="152"/>
      <c r="NHT186" s="152"/>
      <c r="NHU186" s="152"/>
      <c r="NHV186" s="350"/>
      <c r="NHW186" s="321"/>
      <c r="NHX186" s="326"/>
      <c r="NHY186" s="152"/>
      <c r="NHZ186" s="152"/>
      <c r="NIA186" s="152"/>
      <c r="NIB186" s="152"/>
      <c r="NIC186" s="350"/>
      <c r="NID186" s="321"/>
      <c r="NIE186" s="326"/>
      <c r="NIF186" s="152"/>
      <c r="NIG186" s="152"/>
      <c r="NIH186" s="152"/>
      <c r="NII186" s="152"/>
      <c r="NIJ186" s="350"/>
      <c r="NIK186" s="321"/>
      <c r="NIL186" s="326"/>
      <c r="NIM186" s="152"/>
      <c r="NIN186" s="152"/>
      <c r="NIO186" s="152"/>
      <c r="NIP186" s="152"/>
      <c r="NIQ186" s="350"/>
      <c r="NIR186" s="321"/>
      <c r="NIS186" s="326"/>
      <c r="NIT186" s="152"/>
      <c r="NIU186" s="152"/>
      <c r="NIV186" s="152"/>
      <c r="NIW186" s="152"/>
      <c r="NIX186" s="350"/>
      <c r="NIY186" s="321"/>
      <c r="NIZ186" s="326"/>
      <c r="NJA186" s="152"/>
      <c r="NJB186" s="152"/>
      <c r="NJC186" s="152"/>
      <c r="NJD186" s="152"/>
      <c r="NJE186" s="350"/>
      <c r="NJF186" s="321"/>
      <c r="NJG186" s="326"/>
      <c r="NJH186" s="152"/>
      <c r="NJI186" s="152"/>
      <c r="NJJ186" s="152"/>
      <c r="NJK186" s="152"/>
      <c r="NJL186" s="350"/>
      <c r="NJM186" s="321"/>
      <c r="NJN186" s="326"/>
      <c r="NJO186" s="152"/>
      <c r="NJP186" s="152"/>
      <c r="NJQ186" s="152"/>
      <c r="NJR186" s="152"/>
      <c r="NJS186" s="350"/>
      <c r="NJT186" s="321"/>
      <c r="NJU186" s="326"/>
      <c r="NJV186" s="152"/>
      <c r="NJW186" s="152"/>
      <c r="NJX186" s="152"/>
      <c r="NJY186" s="152"/>
      <c r="NJZ186" s="350"/>
      <c r="NKA186" s="321"/>
      <c r="NKB186" s="326"/>
      <c r="NKC186" s="152"/>
      <c r="NKD186" s="152"/>
      <c r="NKE186" s="152"/>
      <c r="NKF186" s="152"/>
      <c r="NKG186" s="350"/>
      <c r="NKH186" s="321"/>
      <c r="NKI186" s="326"/>
      <c r="NKJ186" s="152"/>
      <c r="NKK186" s="152"/>
      <c r="NKL186" s="152"/>
      <c r="NKM186" s="152"/>
      <c r="NKN186" s="350"/>
      <c r="NKO186" s="321"/>
      <c r="NKP186" s="326"/>
      <c r="NKQ186" s="152"/>
      <c r="NKR186" s="152"/>
      <c r="NKS186" s="152"/>
      <c r="NKT186" s="152"/>
      <c r="NKU186" s="350"/>
      <c r="NKV186" s="321"/>
      <c r="NKW186" s="326"/>
      <c r="NKX186" s="152"/>
      <c r="NKY186" s="152"/>
      <c r="NKZ186" s="152"/>
      <c r="NLA186" s="152"/>
      <c r="NLB186" s="350"/>
      <c r="NLC186" s="321"/>
      <c r="NLD186" s="326"/>
      <c r="NLE186" s="152"/>
      <c r="NLF186" s="152"/>
      <c r="NLG186" s="152"/>
      <c r="NLH186" s="152"/>
      <c r="NLI186" s="350"/>
      <c r="NLJ186" s="321"/>
      <c r="NLK186" s="326"/>
      <c r="NLL186" s="152"/>
      <c r="NLM186" s="152"/>
      <c r="NLN186" s="152"/>
      <c r="NLO186" s="152"/>
      <c r="NLP186" s="350"/>
      <c r="NLQ186" s="321"/>
      <c r="NLR186" s="326"/>
      <c r="NLS186" s="152"/>
      <c r="NLT186" s="152"/>
      <c r="NLU186" s="152"/>
      <c r="NLV186" s="152"/>
      <c r="NLW186" s="350"/>
      <c r="NLX186" s="321"/>
      <c r="NLY186" s="326"/>
      <c r="NLZ186" s="152"/>
      <c r="NMA186" s="152"/>
      <c r="NMB186" s="152"/>
      <c r="NMC186" s="152"/>
      <c r="NMD186" s="350"/>
      <c r="NME186" s="321"/>
      <c r="NMF186" s="326"/>
      <c r="NMG186" s="152"/>
      <c r="NMH186" s="152"/>
      <c r="NMI186" s="152"/>
      <c r="NMJ186" s="152"/>
      <c r="NMK186" s="350"/>
      <c r="NML186" s="321"/>
      <c r="NMM186" s="326"/>
      <c r="NMN186" s="152"/>
      <c r="NMO186" s="152"/>
      <c r="NMP186" s="152"/>
      <c r="NMQ186" s="152"/>
      <c r="NMR186" s="350"/>
      <c r="NMS186" s="321"/>
      <c r="NMT186" s="326"/>
      <c r="NMU186" s="152"/>
      <c r="NMV186" s="152"/>
      <c r="NMW186" s="152"/>
      <c r="NMX186" s="152"/>
      <c r="NMY186" s="350"/>
      <c r="NMZ186" s="321"/>
      <c r="NNA186" s="326"/>
      <c r="NNB186" s="152"/>
      <c r="NNC186" s="152"/>
      <c r="NND186" s="152"/>
      <c r="NNE186" s="152"/>
      <c r="NNF186" s="350"/>
      <c r="NNG186" s="321"/>
      <c r="NNH186" s="326"/>
      <c r="NNI186" s="152"/>
      <c r="NNJ186" s="152"/>
      <c r="NNK186" s="152"/>
      <c r="NNL186" s="152"/>
      <c r="NNM186" s="350"/>
      <c r="NNN186" s="321"/>
      <c r="NNO186" s="326"/>
      <c r="NNP186" s="152"/>
      <c r="NNQ186" s="152"/>
      <c r="NNR186" s="152"/>
      <c r="NNS186" s="152"/>
      <c r="NNT186" s="350"/>
      <c r="NNU186" s="321"/>
      <c r="NNV186" s="326"/>
      <c r="NNW186" s="152"/>
      <c r="NNX186" s="152"/>
      <c r="NNY186" s="152"/>
      <c r="NNZ186" s="152"/>
      <c r="NOA186" s="350"/>
      <c r="NOB186" s="321"/>
      <c r="NOC186" s="326"/>
      <c r="NOD186" s="152"/>
      <c r="NOE186" s="152"/>
      <c r="NOF186" s="152"/>
      <c r="NOG186" s="152"/>
      <c r="NOH186" s="350"/>
      <c r="NOI186" s="321"/>
      <c r="NOJ186" s="326"/>
      <c r="NOK186" s="152"/>
      <c r="NOL186" s="152"/>
      <c r="NOM186" s="152"/>
      <c r="NON186" s="152"/>
      <c r="NOO186" s="350"/>
      <c r="NOP186" s="321"/>
      <c r="NOQ186" s="326"/>
      <c r="NOR186" s="152"/>
      <c r="NOS186" s="152"/>
      <c r="NOT186" s="152"/>
      <c r="NOU186" s="152"/>
      <c r="NOV186" s="350"/>
      <c r="NOW186" s="321"/>
      <c r="NOX186" s="326"/>
      <c r="NOY186" s="152"/>
      <c r="NOZ186" s="152"/>
      <c r="NPA186" s="152"/>
      <c r="NPB186" s="152"/>
      <c r="NPC186" s="350"/>
      <c r="NPD186" s="321"/>
      <c r="NPE186" s="326"/>
      <c r="NPF186" s="152"/>
      <c r="NPG186" s="152"/>
      <c r="NPH186" s="152"/>
      <c r="NPI186" s="152"/>
      <c r="NPJ186" s="350"/>
      <c r="NPK186" s="321"/>
      <c r="NPL186" s="326"/>
      <c r="NPM186" s="152"/>
      <c r="NPN186" s="152"/>
      <c r="NPO186" s="152"/>
      <c r="NPP186" s="152"/>
      <c r="NPQ186" s="350"/>
      <c r="NPR186" s="321"/>
      <c r="NPS186" s="326"/>
      <c r="NPT186" s="152"/>
      <c r="NPU186" s="152"/>
      <c r="NPV186" s="152"/>
      <c r="NPW186" s="152"/>
      <c r="NPX186" s="350"/>
      <c r="NPY186" s="321"/>
      <c r="NPZ186" s="326"/>
      <c r="NQA186" s="152"/>
      <c r="NQB186" s="152"/>
      <c r="NQC186" s="152"/>
      <c r="NQD186" s="152"/>
      <c r="NQE186" s="350"/>
      <c r="NQF186" s="321"/>
      <c r="NQG186" s="326"/>
      <c r="NQH186" s="152"/>
      <c r="NQI186" s="152"/>
      <c r="NQJ186" s="152"/>
      <c r="NQK186" s="152"/>
      <c r="NQL186" s="350"/>
      <c r="NQM186" s="321"/>
      <c r="NQN186" s="326"/>
      <c r="NQO186" s="152"/>
      <c r="NQP186" s="152"/>
      <c r="NQQ186" s="152"/>
      <c r="NQR186" s="152"/>
      <c r="NQS186" s="350"/>
      <c r="NQT186" s="321"/>
      <c r="NQU186" s="326"/>
      <c r="NQV186" s="152"/>
      <c r="NQW186" s="152"/>
      <c r="NQX186" s="152"/>
      <c r="NQY186" s="152"/>
      <c r="NQZ186" s="350"/>
      <c r="NRA186" s="321"/>
      <c r="NRB186" s="326"/>
      <c r="NRC186" s="152"/>
      <c r="NRD186" s="152"/>
      <c r="NRE186" s="152"/>
      <c r="NRF186" s="152"/>
      <c r="NRG186" s="350"/>
      <c r="NRH186" s="321"/>
      <c r="NRI186" s="326"/>
      <c r="NRJ186" s="152"/>
      <c r="NRK186" s="152"/>
      <c r="NRL186" s="152"/>
      <c r="NRM186" s="152"/>
      <c r="NRN186" s="350"/>
      <c r="NRO186" s="321"/>
      <c r="NRP186" s="326"/>
      <c r="NRQ186" s="152"/>
      <c r="NRR186" s="152"/>
      <c r="NRS186" s="152"/>
      <c r="NRT186" s="152"/>
      <c r="NRU186" s="350"/>
      <c r="NRV186" s="321"/>
      <c r="NRW186" s="326"/>
      <c r="NRX186" s="152"/>
      <c r="NRY186" s="152"/>
      <c r="NRZ186" s="152"/>
      <c r="NSA186" s="152"/>
      <c r="NSB186" s="350"/>
      <c r="NSC186" s="321"/>
      <c r="NSD186" s="326"/>
      <c r="NSE186" s="152"/>
      <c r="NSF186" s="152"/>
      <c r="NSG186" s="152"/>
      <c r="NSH186" s="152"/>
      <c r="NSI186" s="350"/>
      <c r="NSJ186" s="321"/>
      <c r="NSK186" s="326"/>
      <c r="NSL186" s="152"/>
      <c r="NSM186" s="152"/>
      <c r="NSN186" s="152"/>
      <c r="NSO186" s="152"/>
      <c r="NSP186" s="350"/>
      <c r="NSQ186" s="321"/>
      <c r="NSR186" s="326"/>
      <c r="NSS186" s="152"/>
      <c r="NST186" s="152"/>
      <c r="NSU186" s="152"/>
      <c r="NSV186" s="152"/>
      <c r="NSW186" s="350"/>
      <c r="NSX186" s="321"/>
      <c r="NSY186" s="326"/>
      <c r="NSZ186" s="152"/>
      <c r="NTA186" s="152"/>
      <c r="NTB186" s="152"/>
      <c r="NTC186" s="152"/>
      <c r="NTD186" s="350"/>
      <c r="NTE186" s="321"/>
      <c r="NTF186" s="326"/>
      <c r="NTG186" s="152"/>
      <c r="NTH186" s="152"/>
      <c r="NTI186" s="152"/>
      <c r="NTJ186" s="152"/>
      <c r="NTK186" s="350"/>
      <c r="NTL186" s="321"/>
      <c r="NTM186" s="326"/>
      <c r="NTN186" s="152"/>
      <c r="NTO186" s="152"/>
      <c r="NTP186" s="152"/>
      <c r="NTQ186" s="152"/>
      <c r="NTR186" s="350"/>
      <c r="NTS186" s="321"/>
      <c r="NTT186" s="326"/>
      <c r="NTU186" s="152"/>
      <c r="NTV186" s="152"/>
      <c r="NTW186" s="152"/>
      <c r="NTX186" s="152"/>
      <c r="NTY186" s="350"/>
      <c r="NTZ186" s="321"/>
      <c r="NUA186" s="326"/>
      <c r="NUB186" s="152"/>
      <c r="NUC186" s="152"/>
      <c r="NUD186" s="152"/>
      <c r="NUE186" s="152"/>
      <c r="NUF186" s="350"/>
      <c r="NUG186" s="321"/>
      <c r="NUH186" s="326"/>
      <c r="NUI186" s="152"/>
      <c r="NUJ186" s="152"/>
      <c r="NUK186" s="152"/>
      <c r="NUL186" s="152"/>
      <c r="NUM186" s="350"/>
      <c r="NUN186" s="321"/>
      <c r="NUO186" s="326"/>
      <c r="NUP186" s="152"/>
      <c r="NUQ186" s="152"/>
      <c r="NUR186" s="152"/>
      <c r="NUS186" s="152"/>
      <c r="NUT186" s="350"/>
      <c r="NUU186" s="321"/>
      <c r="NUV186" s="326"/>
      <c r="NUW186" s="152"/>
      <c r="NUX186" s="152"/>
      <c r="NUY186" s="152"/>
      <c r="NUZ186" s="152"/>
      <c r="NVA186" s="350"/>
      <c r="NVB186" s="321"/>
      <c r="NVC186" s="326"/>
      <c r="NVD186" s="152"/>
      <c r="NVE186" s="152"/>
      <c r="NVF186" s="152"/>
      <c r="NVG186" s="152"/>
      <c r="NVH186" s="350"/>
      <c r="NVI186" s="321"/>
      <c r="NVJ186" s="326"/>
      <c r="NVK186" s="152"/>
      <c r="NVL186" s="152"/>
      <c r="NVM186" s="152"/>
      <c r="NVN186" s="152"/>
      <c r="NVO186" s="350"/>
      <c r="NVP186" s="321"/>
      <c r="NVQ186" s="326"/>
      <c r="NVR186" s="152"/>
      <c r="NVS186" s="152"/>
      <c r="NVT186" s="152"/>
      <c r="NVU186" s="152"/>
      <c r="NVV186" s="350"/>
      <c r="NVW186" s="321"/>
      <c r="NVX186" s="326"/>
      <c r="NVY186" s="152"/>
      <c r="NVZ186" s="152"/>
      <c r="NWA186" s="152"/>
      <c r="NWB186" s="152"/>
      <c r="NWC186" s="350"/>
      <c r="NWD186" s="321"/>
      <c r="NWE186" s="326"/>
      <c r="NWF186" s="152"/>
      <c r="NWG186" s="152"/>
      <c r="NWH186" s="152"/>
      <c r="NWI186" s="152"/>
      <c r="NWJ186" s="350"/>
      <c r="NWK186" s="321"/>
      <c r="NWL186" s="326"/>
      <c r="NWM186" s="152"/>
      <c r="NWN186" s="152"/>
      <c r="NWO186" s="152"/>
      <c r="NWP186" s="152"/>
      <c r="NWQ186" s="350"/>
      <c r="NWR186" s="321"/>
      <c r="NWS186" s="326"/>
      <c r="NWT186" s="152"/>
      <c r="NWU186" s="152"/>
      <c r="NWV186" s="152"/>
      <c r="NWW186" s="152"/>
      <c r="NWX186" s="350"/>
      <c r="NWY186" s="321"/>
      <c r="NWZ186" s="326"/>
      <c r="NXA186" s="152"/>
      <c r="NXB186" s="152"/>
      <c r="NXC186" s="152"/>
      <c r="NXD186" s="152"/>
      <c r="NXE186" s="350"/>
      <c r="NXF186" s="321"/>
      <c r="NXG186" s="326"/>
      <c r="NXH186" s="152"/>
      <c r="NXI186" s="152"/>
      <c r="NXJ186" s="152"/>
      <c r="NXK186" s="152"/>
      <c r="NXL186" s="350"/>
      <c r="NXM186" s="321"/>
      <c r="NXN186" s="326"/>
      <c r="NXO186" s="152"/>
      <c r="NXP186" s="152"/>
      <c r="NXQ186" s="152"/>
      <c r="NXR186" s="152"/>
      <c r="NXS186" s="350"/>
      <c r="NXT186" s="321"/>
      <c r="NXU186" s="326"/>
      <c r="NXV186" s="152"/>
      <c r="NXW186" s="152"/>
      <c r="NXX186" s="152"/>
      <c r="NXY186" s="152"/>
      <c r="NXZ186" s="350"/>
      <c r="NYA186" s="321"/>
      <c r="NYB186" s="326"/>
      <c r="NYC186" s="152"/>
      <c r="NYD186" s="152"/>
      <c r="NYE186" s="152"/>
      <c r="NYF186" s="152"/>
      <c r="NYG186" s="350"/>
      <c r="NYH186" s="321"/>
      <c r="NYI186" s="326"/>
      <c r="NYJ186" s="152"/>
      <c r="NYK186" s="152"/>
      <c r="NYL186" s="152"/>
      <c r="NYM186" s="152"/>
      <c r="NYN186" s="350"/>
      <c r="NYO186" s="321"/>
      <c r="NYP186" s="326"/>
      <c r="NYQ186" s="152"/>
      <c r="NYR186" s="152"/>
      <c r="NYS186" s="152"/>
      <c r="NYT186" s="152"/>
      <c r="NYU186" s="350"/>
      <c r="NYV186" s="321"/>
      <c r="NYW186" s="326"/>
      <c r="NYX186" s="152"/>
      <c r="NYY186" s="152"/>
      <c r="NYZ186" s="152"/>
      <c r="NZA186" s="152"/>
      <c r="NZB186" s="350"/>
      <c r="NZC186" s="321"/>
      <c r="NZD186" s="326"/>
      <c r="NZE186" s="152"/>
      <c r="NZF186" s="152"/>
      <c r="NZG186" s="152"/>
      <c r="NZH186" s="152"/>
      <c r="NZI186" s="350"/>
      <c r="NZJ186" s="321"/>
      <c r="NZK186" s="326"/>
      <c r="NZL186" s="152"/>
      <c r="NZM186" s="152"/>
      <c r="NZN186" s="152"/>
      <c r="NZO186" s="152"/>
      <c r="NZP186" s="350"/>
      <c r="NZQ186" s="321"/>
      <c r="NZR186" s="326"/>
      <c r="NZS186" s="152"/>
      <c r="NZT186" s="152"/>
      <c r="NZU186" s="152"/>
      <c r="NZV186" s="152"/>
      <c r="NZW186" s="350"/>
      <c r="NZX186" s="321"/>
      <c r="NZY186" s="326"/>
      <c r="NZZ186" s="152"/>
      <c r="OAA186" s="152"/>
      <c r="OAB186" s="152"/>
      <c r="OAC186" s="152"/>
      <c r="OAD186" s="350"/>
      <c r="OAE186" s="321"/>
      <c r="OAF186" s="326"/>
      <c r="OAG186" s="152"/>
      <c r="OAH186" s="152"/>
      <c r="OAI186" s="152"/>
      <c r="OAJ186" s="152"/>
      <c r="OAK186" s="350"/>
      <c r="OAL186" s="321"/>
      <c r="OAM186" s="326"/>
      <c r="OAN186" s="152"/>
      <c r="OAO186" s="152"/>
      <c r="OAP186" s="152"/>
      <c r="OAQ186" s="152"/>
      <c r="OAR186" s="350"/>
      <c r="OAS186" s="321"/>
      <c r="OAT186" s="326"/>
      <c r="OAU186" s="152"/>
      <c r="OAV186" s="152"/>
      <c r="OAW186" s="152"/>
      <c r="OAX186" s="152"/>
      <c r="OAY186" s="350"/>
      <c r="OAZ186" s="321"/>
      <c r="OBA186" s="326"/>
      <c r="OBB186" s="152"/>
      <c r="OBC186" s="152"/>
      <c r="OBD186" s="152"/>
      <c r="OBE186" s="152"/>
      <c r="OBF186" s="350"/>
      <c r="OBG186" s="321"/>
      <c r="OBH186" s="326"/>
      <c r="OBI186" s="152"/>
      <c r="OBJ186" s="152"/>
      <c r="OBK186" s="152"/>
      <c r="OBL186" s="152"/>
      <c r="OBM186" s="350"/>
      <c r="OBN186" s="321"/>
      <c r="OBO186" s="326"/>
      <c r="OBP186" s="152"/>
      <c r="OBQ186" s="152"/>
      <c r="OBR186" s="152"/>
      <c r="OBS186" s="152"/>
      <c r="OBT186" s="350"/>
      <c r="OBU186" s="321"/>
      <c r="OBV186" s="326"/>
      <c r="OBW186" s="152"/>
      <c r="OBX186" s="152"/>
      <c r="OBY186" s="152"/>
      <c r="OBZ186" s="152"/>
      <c r="OCA186" s="350"/>
      <c r="OCB186" s="321"/>
      <c r="OCC186" s="326"/>
      <c r="OCD186" s="152"/>
      <c r="OCE186" s="152"/>
      <c r="OCF186" s="152"/>
      <c r="OCG186" s="152"/>
      <c r="OCH186" s="350"/>
      <c r="OCI186" s="321"/>
      <c r="OCJ186" s="326"/>
      <c r="OCK186" s="152"/>
      <c r="OCL186" s="152"/>
      <c r="OCM186" s="152"/>
      <c r="OCN186" s="152"/>
      <c r="OCO186" s="350"/>
      <c r="OCP186" s="321"/>
      <c r="OCQ186" s="326"/>
      <c r="OCR186" s="152"/>
      <c r="OCS186" s="152"/>
      <c r="OCT186" s="152"/>
      <c r="OCU186" s="152"/>
      <c r="OCV186" s="350"/>
      <c r="OCW186" s="321"/>
      <c r="OCX186" s="326"/>
      <c r="OCY186" s="152"/>
      <c r="OCZ186" s="152"/>
      <c r="ODA186" s="152"/>
      <c r="ODB186" s="152"/>
      <c r="ODC186" s="350"/>
      <c r="ODD186" s="321"/>
      <c r="ODE186" s="326"/>
      <c r="ODF186" s="152"/>
      <c r="ODG186" s="152"/>
      <c r="ODH186" s="152"/>
      <c r="ODI186" s="152"/>
      <c r="ODJ186" s="350"/>
      <c r="ODK186" s="321"/>
      <c r="ODL186" s="326"/>
      <c r="ODM186" s="152"/>
      <c r="ODN186" s="152"/>
      <c r="ODO186" s="152"/>
      <c r="ODP186" s="152"/>
      <c r="ODQ186" s="350"/>
      <c r="ODR186" s="321"/>
      <c r="ODS186" s="326"/>
      <c r="ODT186" s="152"/>
      <c r="ODU186" s="152"/>
      <c r="ODV186" s="152"/>
      <c r="ODW186" s="152"/>
      <c r="ODX186" s="350"/>
      <c r="ODY186" s="321"/>
      <c r="ODZ186" s="326"/>
      <c r="OEA186" s="152"/>
      <c r="OEB186" s="152"/>
      <c r="OEC186" s="152"/>
      <c r="OED186" s="152"/>
      <c r="OEE186" s="350"/>
      <c r="OEF186" s="321"/>
      <c r="OEG186" s="326"/>
      <c r="OEH186" s="152"/>
      <c r="OEI186" s="152"/>
      <c r="OEJ186" s="152"/>
      <c r="OEK186" s="152"/>
      <c r="OEL186" s="350"/>
      <c r="OEM186" s="321"/>
      <c r="OEN186" s="326"/>
      <c r="OEO186" s="152"/>
      <c r="OEP186" s="152"/>
      <c r="OEQ186" s="152"/>
      <c r="OER186" s="152"/>
      <c r="OES186" s="350"/>
      <c r="OET186" s="321"/>
      <c r="OEU186" s="326"/>
      <c r="OEV186" s="152"/>
      <c r="OEW186" s="152"/>
      <c r="OEX186" s="152"/>
      <c r="OEY186" s="152"/>
      <c r="OEZ186" s="350"/>
      <c r="OFA186" s="321"/>
      <c r="OFB186" s="326"/>
      <c r="OFC186" s="152"/>
      <c r="OFD186" s="152"/>
      <c r="OFE186" s="152"/>
      <c r="OFF186" s="152"/>
      <c r="OFG186" s="350"/>
      <c r="OFH186" s="321"/>
      <c r="OFI186" s="326"/>
      <c r="OFJ186" s="152"/>
      <c r="OFK186" s="152"/>
      <c r="OFL186" s="152"/>
      <c r="OFM186" s="152"/>
      <c r="OFN186" s="350"/>
      <c r="OFO186" s="321"/>
      <c r="OFP186" s="326"/>
      <c r="OFQ186" s="152"/>
      <c r="OFR186" s="152"/>
      <c r="OFS186" s="152"/>
      <c r="OFT186" s="152"/>
      <c r="OFU186" s="350"/>
      <c r="OFV186" s="321"/>
      <c r="OFW186" s="326"/>
      <c r="OFX186" s="152"/>
      <c r="OFY186" s="152"/>
      <c r="OFZ186" s="152"/>
      <c r="OGA186" s="152"/>
      <c r="OGB186" s="350"/>
      <c r="OGC186" s="321"/>
      <c r="OGD186" s="326"/>
      <c r="OGE186" s="152"/>
      <c r="OGF186" s="152"/>
      <c r="OGG186" s="152"/>
      <c r="OGH186" s="152"/>
      <c r="OGI186" s="350"/>
      <c r="OGJ186" s="321"/>
      <c r="OGK186" s="326"/>
      <c r="OGL186" s="152"/>
      <c r="OGM186" s="152"/>
      <c r="OGN186" s="152"/>
      <c r="OGO186" s="152"/>
      <c r="OGP186" s="350"/>
      <c r="OGQ186" s="321"/>
      <c r="OGR186" s="326"/>
      <c r="OGS186" s="152"/>
      <c r="OGT186" s="152"/>
      <c r="OGU186" s="152"/>
      <c r="OGV186" s="152"/>
      <c r="OGW186" s="350"/>
      <c r="OGX186" s="321"/>
      <c r="OGY186" s="326"/>
      <c r="OGZ186" s="152"/>
      <c r="OHA186" s="152"/>
      <c r="OHB186" s="152"/>
      <c r="OHC186" s="152"/>
      <c r="OHD186" s="350"/>
      <c r="OHE186" s="321"/>
      <c r="OHF186" s="326"/>
      <c r="OHG186" s="152"/>
      <c r="OHH186" s="152"/>
      <c r="OHI186" s="152"/>
      <c r="OHJ186" s="152"/>
      <c r="OHK186" s="350"/>
      <c r="OHL186" s="321"/>
      <c r="OHM186" s="326"/>
      <c r="OHN186" s="152"/>
      <c r="OHO186" s="152"/>
      <c r="OHP186" s="152"/>
      <c r="OHQ186" s="152"/>
      <c r="OHR186" s="350"/>
      <c r="OHS186" s="321"/>
      <c r="OHT186" s="326"/>
      <c r="OHU186" s="152"/>
      <c r="OHV186" s="152"/>
      <c r="OHW186" s="152"/>
      <c r="OHX186" s="152"/>
      <c r="OHY186" s="350"/>
      <c r="OHZ186" s="321"/>
      <c r="OIA186" s="326"/>
      <c r="OIB186" s="152"/>
      <c r="OIC186" s="152"/>
      <c r="OID186" s="152"/>
      <c r="OIE186" s="152"/>
      <c r="OIF186" s="350"/>
      <c r="OIG186" s="321"/>
      <c r="OIH186" s="326"/>
      <c r="OII186" s="152"/>
      <c r="OIJ186" s="152"/>
      <c r="OIK186" s="152"/>
      <c r="OIL186" s="152"/>
      <c r="OIM186" s="350"/>
      <c r="OIN186" s="321"/>
      <c r="OIO186" s="326"/>
      <c r="OIP186" s="152"/>
      <c r="OIQ186" s="152"/>
      <c r="OIR186" s="152"/>
      <c r="OIS186" s="152"/>
      <c r="OIT186" s="350"/>
      <c r="OIU186" s="321"/>
      <c r="OIV186" s="326"/>
      <c r="OIW186" s="152"/>
      <c r="OIX186" s="152"/>
      <c r="OIY186" s="152"/>
      <c r="OIZ186" s="152"/>
      <c r="OJA186" s="350"/>
      <c r="OJB186" s="321"/>
      <c r="OJC186" s="326"/>
      <c r="OJD186" s="152"/>
      <c r="OJE186" s="152"/>
      <c r="OJF186" s="152"/>
      <c r="OJG186" s="152"/>
      <c r="OJH186" s="350"/>
      <c r="OJI186" s="321"/>
      <c r="OJJ186" s="326"/>
      <c r="OJK186" s="152"/>
      <c r="OJL186" s="152"/>
      <c r="OJM186" s="152"/>
      <c r="OJN186" s="152"/>
      <c r="OJO186" s="350"/>
      <c r="OJP186" s="321"/>
      <c r="OJQ186" s="326"/>
      <c r="OJR186" s="152"/>
      <c r="OJS186" s="152"/>
      <c r="OJT186" s="152"/>
      <c r="OJU186" s="152"/>
      <c r="OJV186" s="350"/>
      <c r="OJW186" s="321"/>
      <c r="OJX186" s="326"/>
      <c r="OJY186" s="152"/>
      <c r="OJZ186" s="152"/>
      <c r="OKA186" s="152"/>
      <c r="OKB186" s="152"/>
      <c r="OKC186" s="350"/>
      <c r="OKD186" s="321"/>
      <c r="OKE186" s="326"/>
      <c r="OKF186" s="152"/>
      <c r="OKG186" s="152"/>
      <c r="OKH186" s="152"/>
      <c r="OKI186" s="152"/>
      <c r="OKJ186" s="350"/>
      <c r="OKK186" s="321"/>
      <c r="OKL186" s="326"/>
      <c r="OKM186" s="152"/>
      <c r="OKN186" s="152"/>
      <c r="OKO186" s="152"/>
      <c r="OKP186" s="152"/>
      <c r="OKQ186" s="350"/>
      <c r="OKR186" s="321"/>
      <c r="OKS186" s="326"/>
      <c r="OKT186" s="152"/>
      <c r="OKU186" s="152"/>
      <c r="OKV186" s="152"/>
      <c r="OKW186" s="152"/>
      <c r="OKX186" s="350"/>
      <c r="OKY186" s="321"/>
      <c r="OKZ186" s="326"/>
      <c r="OLA186" s="152"/>
      <c r="OLB186" s="152"/>
      <c r="OLC186" s="152"/>
      <c r="OLD186" s="152"/>
      <c r="OLE186" s="350"/>
      <c r="OLF186" s="321"/>
      <c r="OLG186" s="326"/>
      <c r="OLH186" s="152"/>
      <c r="OLI186" s="152"/>
      <c r="OLJ186" s="152"/>
      <c r="OLK186" s="152"/>
      <c r="OLL186" s="350"/>
      <c r="OLM186" s="321"/>
      <c r="OLN186" s="326"/>
      <c r="OLO186" s="152"/>
      <c r="OLP186" s="152"/>
      <c r="OLQ186" s="152"/>
      <c r="OLR186" s="152"/>
      <c r="OLS186" s="350"/>
      <c r="OLT186" s="321"/>
      <c r="OLU186" s="326"/>
      <c r="OLV186" s="152"/>
      <c r="OLW186" s="152"/>
      <c r="OLX186" s="152"/>
      <c r="OLY186" s="152"/>
      <c r="OLZ186" s="350"/>
      <c r="OMA186" s="321"/>
      <c r="OMB186" s="326"/>
      <c r="OMC186" s="152"/>
      <c r="OMD186" s="152"/>
      <c r="OME186" s="152"/>
      <c r="OMF186" s="152"/>
      <c r="OMG186" s="350"/>
      <c r="OMH186" s="321"/>
      <c r="OMI186" s="326"/>
      <c r="OMJ186" s="152"/>
      <c r="OMK186" s="152"/>
      <c r="OML186" s="152"/>
      <c r="OMM186" s="152"/>
      <c r="OMN186" s="350"/>
      <c r="OMO186" s="321"/>
      <c r="OMP186" s="326"/>
      <c r="OMQ186" s="152"/>
      <c r="OMR186" s="152"/>
      <c r="OMS186" s="152"/>
      <c r="OMT186" s="152"/>
      <c r="OMU186" s="350"/>
      <c r="OMV186" s="321"/>
      <c r="OMW186" s="326"/>
      <c r="OMX186" s="152"/>
      <c r="OMY186" s="152"/>
      <c r="OMZ186" s="152"/>
      <c r="ONA186" s="152"/>
      <c r="ONB186" s="350"/>
      <c r="ONC186" s="321"/>
      <c r="OND186" s="326"/>
      <c r="ONE186" s="152"/>
      <c r="ONF186" s="152"/>
      <c r="ONG186" s="152"/>
      <c r="ONH186" s="152"/>
      <c r="ONI186" s="350"/>
      <c r="ONJ186" s="321"/>
      <c r="ONK186" s="326"/>
      <c r="ONL186" s="152"/>
      <c r="ONM186" s="152"/>
      <c r="ONN186" s="152"/>
      <c r="ONO186" s="152"/>
      <c r="ONP186" s="350"/>
      <c r="ONQ186" s="321"/>
      <c r="ONR186" s="326"/>
      <c r="ONS186" s="152"/>
      <c r="ONT186" s="152"/>
      <c r="ONU186" s="152"/>
      <c r="ONV186" s="152"/>
      <c r="ONW186" s="350"/>
      <c r="ONX186" s="321"/>
      <c r="ONY186" s="326"/>
      <c r="ONZ186" s="152"/>
      <c r="OOA186" s="152"/>
      <c r="OOB186" s="152"/>
      <c r="OOC186" s="152"/>
      <c r="OOD186" s="350"/>
      <c r="OOE186" s="321"/>
      <c r="OOF186" s="326"/>
      <c r="OOG186" s="152"/>
      <c r="OOH186" s="152"/>
      <c r="OOI186" s="152"/>
      <c r="OOJ186" s="152"/>
      <c r="OOK186" s="350"/>
      <c r="OOL186" s="321"/>
      <c r="OOM186" s="326"/>
      <c r="OON186" s="152"/>
      <c r="OOO186" s="152"/>
      <c r="OOP186" s="152"/>
      <c r="OOQ186" s="152"/>
      <c r="OOR186" s="350"/>
      <c r="OOS186" s="321"/>
      <c r="OOT186" s="326"/>
      <c r="OOU186" s="152"/>
      <c r="OOV186" s="152"/>
      <c r="OOW186" s="152"/>
      <c r="OOX186" s="152"/>
      <c r="OOY186" s="350"/>
      <c r="OOZ186" s="321"/>
      <c r="OPA186" s="326"/>
      <c r="OPB186" s="152"/>
      <c r="OPC186" s="152"/>
      <c r="OPD186" s="152"/>
      <c r="OPE186" s="152"/>
      <c r="OPF186" s="350"/>
      <c r="OPG186" s="321"/>
      <c r="OPH186" s="326"/>
      <c r="OPI186" s="152"/>
      <c r="OPJ186" s="152"/>
      <c r="OPK186" s="152"/>
      <c r="OPL186" s="152"/>
      <c r="OPM186" s="350"/>
      <c r="OPN186" s="321"/>
      <c r="OPO186" s="326"/>
      <c r="OPP186" s="152"/>
      <c r="OPQ186" s="152"/>
      <c r="OPR186" s="152"/>
      <c r="OPS186" s="152"/>
      <c r="OPT186" s="350"/>
      <c r="OPU186" s="321"/>
      <c r="OPV186" s="326"/>
      <c r="OPW186" s="152"/>
      <c r="OPX186" s="152"/>
      <c r="OPY186" s="152"/>
      <c r="OPZ186" s="152"/>
      <c r="OQA186" s="350"/>
      <c r="OQB186" s="321"/>
      <c r="OQC186" s="326"/>
      <c r="OQD186" s="152"/>
      <c r="OQE186" s="152"/>
      <c r="OQF186" s="152"/>
      <c r="OQG186" s="152"/>
      <c r="OQH186" s="350"/>
      <c r="OQI186" s="321"/>
      <c r="OQJ186" s="326"/>
      <c r="OQK186" s="152"/>
      <c r="OQL186" s="152"/>
      <c r="OQM186" s="152"/>
      <c r="OQN186" s="152"/>
      <c r="OQO186" s="350"/>
      <c r="OQP186" s="321"/>
      <c r="OQQ186" s="326"/>
      <c r="OQR186" s="152"/>
      <c r="OQS186" s="152"/>
      <c r="OQT186" s="152"/>
      <c r="OQU186" s="152"/>
      <c r="OQV186" s="350"/>
      <c r="OQW186" s="321"/>
      <c r="OQX186" s="326"/>
      <c r="OQY186" s="152"/>
      <c r="OQZ186" s="152"/>
      <c r="ORA186" s="152"/>
      <c r="ORB186" s="152"/>
      <c r="ORC186" s="350"/>
      <c r="ORD186" s="321"/>
      <c r="ORE186" s="326"/>
      <c r="ORF186" s="152"/>
      <c r="ORG186" s="152"/>
      <c r="ORH186" s="152"/>
      <c r="ORI186" s="152"/>
      <c r="ORJ186" s="350"/>
      <c r="ORK186" s="321"/>
      <c r="ORL186" s="326"/>
      <c r="ORM186" s="152"/>
      <c r="ORN186" s="152"/>
      <c r="ORO186" s="152"/>
      <c r="ORP186" s="152"/>
      <c r="ORQ186" s="350"/>
      <c r="ORR186" s="321"/>
      <c r="ORS186" s="326"/>
      <c r="ORT186" s="152"/>
      <c r="ORU186" s="152"/>
      <c r="ORV186" s="152"/>
      <c r="ORW186" s="152"/>
      <c r="ORX186" s="350"/>
      <c r="ORY186" s="321"/>
      <c r="ORZ186" s="326"/>
      <c r="OSA186" s="152"/>
      <c r="OSB186" s="152"/>
      <c r="OSC186" s="152"/>
      <c r="OSD186" s="152"/>
      <c r="OSE186" s="350"/>
      <c r="OSF186" s="321"/>
      <c r="OSG186" s="326"/>
      <c r="OSH186" s="152"/>
      <c r="OSI186" s="152"/>
      <c r="OSJ186" s="152"/>
      <c r="OSK186" s="152"/>
      <c r="OSL186" s="350"/>
      <c r="OSM186" s="321"/>
      <c r="OSN186" s="326"/>
      <c r="OSO186" s="152"/>
      <c r="OSP186" s="152"/>
      <c r="OSQ186" s="152"/>
      <c r="OSR186" s="152"/>
      <c r="OSS186" s="350"/>
      <c r="OST186" s="321"/>
      <c r="OSU186" s="326"/>
      <c r="OSV186" s="152"/>
      <c r="OSW186" s="152"/>
      <c r="OSX186" s="152"/>
      <c r="OSY186" s="152"/>
      <c r="OSZ186" s="350"/>
      <c r="OTA186" s="321"/>
      <c r="OTB186" s="326"/>
      <c r="OTC186" s="152"/>
      <c r="OTD186" s="152"/>
      <c r="OTE186" s="152"/>
      <c r="OTF186" s="152"/>
      <c r="OTG186" s="350"/>
      <c r="OTH186" s="321"/>
      <c r="OTI186" s="326"/>
      <c r="OTJ186" s="152"/>
      <c r="OTK186" s="152"/>
      <c r="OTL186" s="152"/>
      <c r="OTM186" s="152"/>
      <c r="OTN186" s="350"/>
      <c r="OTO186" s="321"/>
      <c r="OTP186" s="326"/>
      <c r="OTQ186" s="152"/>
      <c r="OTR186" s="152"/>
      <c r="OTS186" s="152"/>
      <c r="OTT186" s="152"/>
      <c r="OTU186" s="350"/>
      <c r="OTV186" s="321"/>
      <c r="OTW186" s="326"/>
      <c r="OTX186" s="152"/>
      <c r="OTY186" s="152"/>
      <c r="OTZ186" s="152"/>
      <c r="OUA186" s="152"/>
      <c r="OUB186" s="350"/>
      <c r="OUC186" s="321"/>
      <c r="OUD186" s="326"/>
      <c r="OUE186" s="152"/>
      <c r="OUF186" s="152"/>
      <c r="OUG186" s="152"/>
      <c r="OUH186" s="152"/>
      <c r="OUI186" s="350"/>
      <c r="OUJ186" s="321"/>
      <c r="OUK186" s="326"/>
      <c r="OUL186" s="152"/>
      <c r="OUM186" s="152"/>
      <c r="OUN186" s="152"/>
      <c r="OUO186" s="152"/>
      <c r="OUP186" s="350"/>
      <c r="OUQ186" s="321"/>
      <c r="OUR186" s="326"/>
      <c r="OUS186" s="152"/>
      <c r="OUT186" s="152"/>
      <c r="OUU186" s="152"/>
      <c r="OUV186" s="152"/>
      <c r="OUW186" s="350"/>
      <c r="OUX186" s="321"/>
      <c r="OUY186" s="326"/>
      <c r="OUZ186" s="152"/>
      <c r="OVA186" s="152"/>
      <c r="OVB186" s="152"/>
      <c r="OVC186" s="152"/>
      <c r="OVD186" s="350"/>
      <c r="OVE186" s="321"/>
      <c r="OVF186" s="326"/>
      <c r="OVG186" s="152"/>
      <c r="OVH186" s="152"/>
      <c r="OVI186" s="152"/>
      <c r="OVJ186" s="152"/>
      <c r="OVK186" s="350"/>
      <c r="OVL186" s="321"/>
      <c r="OVM186" s="326"/>
      <c r="OVN186" s="152"/>
      <c r="OVO186" s="152"/>
      <c r="OVP186" s="152"/>
      <c r="OVQ186" s="152"/>
      <c r="OVR186" s="350"/>
      <c r="OVS186" s="321"/>
      <c r="OVT186" s="326"/>
      <c r="OVU186" s="152"/>
      <c r="OVV186" s="152"/>
      <c r="OVW186" s="152"/>
      <c r="OVX186" s="152"/>
      <c r="OVY186" s="350"/>
      <c r="OVZ186" s="321"/>
      <c r="OWA186" s="326"/>
      <c r="OWB186" s="152"/>
      <c r="OWC186" s="152"/>
      <c r="OWD186" s="152"/>
      <c r="OWE186" s="152"/>
      <c r="OWF186" s="350"/>
      <c r="OWG186" s="321"/>
      <c r="OWH186" s="326"/>
      <c r="OWI186" s="152"/>
      <c r="OWJ186" s="152"/>
      <c r="OWK186" s="152"/>
      <c r="OWL186" s="152"/>
      <c r="OWM186" s="350"/>
      <c r="OWN186" s="321"/>
      <c r="OWO186" s="326"/>
      <c r="OWP186" s="152"/>
      <c r="OWQ186" s="152"/>
      <c r="OWR186" s="152"/>
      <c r="OWS186" s="152"/>
      <c r="OWT186" s="350"/>
      <c r="OWU186" s="321"/>
      <c r="OWV186" s="326"/>
      <c r="OWW186" s="152"/>
      <c r="OWX186" s="152"/>
      <c r="OWY186" s="152"/>
      <c r="OWZ186" s="152"/>
      <c r="OXA186" s="350"/>
      <c r="OXB186" s="321"/>
      <c r="OXC186" s="326"/>
      <c r="OXD186" s="152"/>
      <c r="OXE186" s="152"/>
      <c r="OXF186" s="152"/>
      <c r="OXG186" s="152"/>
      <c r="OXH186" s="350"/>
      <c r="OXI186" s="321"/>
      <c r="OXJ186" s="326"/>
      <c r="OXK186" s="152"/>
      <c r="OXL186" s="152"/>
      <c r="OXM186" s="152"/>
      <c r="OXN186" s="152"/>
      <c r="OXO186" s="350"/>
      <c r="OXP186" s="321"/>
      <c r="OXQ186" s="326"/>
      <c r="OXR186" s="152"/>
      <c r="OXS186" s="152"/>
      <c r="OXT186" s="152"/>
      <c r="OXU186" s="152"/>
      <c r="OXV186" s="350"/>
      <c r="OXW186" s="321"/>
      <c r="OXX186" s="326"/>
      <c r="OXY186" s="152"/>
      <c r="OXZ186" s="152"/>
      <c r="OYA186" s="152"/>
      <c r="OYB186" s="152"/>
      <c r="OYC186" s="350"/>
      <c r="OYD186" s="321"/>
      <c r="OYE186" s="326"/>
      <c r="OYF186" s="152"/>
      <c r="OYG186" s="152"/>
      <c r="OYH186" s="152"/>
      <c r="OYI186" s="152"/>
      <c r="OYJ186" s="350"/>
      <c r="OYK186" s="321"/>
      <c r="OYL186" s="326"/>
      <c r="OYM186" s="152"/>
      <c r="OYN186" s="152"/>
      <c r="OYO186" s="152"/>
      <c r="OYP186" s="152"/>
      <c r="OYQ186" s="350"/>
      <c r="OYR186" s="321"/>
      <c r="OYS186" s="326"/>
      <c r="OYT186" s="152"/>
      <c r="OYU186" s="152"/>
      <c r="OYV186" s="152"/>
      <c r="OYW186" s="152"/>
      <c r="OYX186" s="350"/>
      <c r="OYY186" s="321"/>
      <c r="OYZ186" s="326"/>
      <c r="OZA186" s="152"/>
      <c r="OZB186" s="152"/>
      <c r="OZC186" s="152"/>
      <c r="OZD186" s="152"/>
      <c r="OZE186" s="350"/>
      <c r="OZF186" s="321"/>
      <c r="OZG186" s="326"/>
      <c r="OZH186" s="152"/>
      <c r="OZI186" s="152"/>
      <c r="OZJ186" s="152"/>
      <c r="OZK186" s="152"/>
      <c r="OZL186" s="350"/>
      <c r="OZM186" s="321"/>
      <c r="OZN186" s="326"/>
      <c r="OZO186" s="152"/>
      <c r="OZP186" s="152"/>
      <c r="OZQ186" s="152"/>
      <c r="OZR186" s="152"/>
      <c r="OZS186" s="350"/>
      <c r="OZT186" s="321"/>
      <c r="OZU186" s="326"/>
      <c r="OZV186" s="152"/>
      <c r="OZW186" s="152"/>
      <c r="OZX186" s="152"/>
      <c r="OZY186" s="152"/>
      <c r="OZZ186" s="350"/>
      <c r="PAA186" s="321"/>
      <c r="PAB186" s="326"/>
      <c r="PAC186" s="152"/>
      <c r="PAD186" s="152"/>
      <c r="PAE186" s="152"/>
      <c r="PAF186" s="152"/>
      <c r="PAG186" s="350"/>
      <c r="PAH186" s="321"/>
      <c r="PAI186" s="326"/>
      <c r="PAJ186" s="152"/>
      <c r="PAK186" s="152"/>
      <c r="PAL186" s="152"/>
      <c r="PAM186" s="152"/>
      <c r="PAN186" s="350"/>
      <c r="PAO186" s="321"/>
      <c r="PAP186" s="326"/>
      <c r="PAQ186" s="152"/>
      <c r="PAR186" s="152"/>
      <c r="PAS186" s="152"/>
      <c r="PAT186" s="152"/>
      <c r="PAU186" s="350"/>
      <c r="PAV186" s="321"/>
      <c r="PAW186" s="326"/>
      <c r="PAX186" s="152"/>
      <c r="PAY186" s="152"/>
      <c r="PAZ186" s="152"/>
      <c r="PBA186" s="152"/>
      <c r="PBB186" s="350"/>
      <c r="PBC186" s="321"/>
      <c r="PBD186" s="326"/>
      <c r="PBE186" s="152"/>
      <c r="PBF186" s="152"/>
      <c r="PBG186" s="152"/>
      <c r="PBH186" s="152"/>
      <c r="PBI186" s="350"/>
      <c r="PBJ186" s="321"/>
      <c r="PBK186" s="326"/>
      <c r="PBL186" s="152"/>
      <c r="PBM186" s="152"/>
      <c r="PBN186" s="152"/>
      <c r="PBO186" s="152"/>
      <c r="PBP186" s="350"/>
      <c r="PBQ186" s="321"/>
      <c r="PBR186" s="326"/>
      <c r="PBS186" s="152"/>
      <c r="PBT186" s="152"/>
      <c r="PBU186" s="152"/>
      <c r="PBV186" s="152"/>
      <c r="PBW186" s="350"/>
      <c r="PBX186" s="321"/>
      <c r="PBY186" s="326"/>
      <c r="PBZ186" s="152"/>
      <c r="PCA186" s="152"/>
      <c r="PCB186" s="152"/>
      <c r="PCC186" s="152"/>
      <c r="PCD186" s="350"/>
      <c r="PCE186" s="321"/>
      <c r="PCF186" s="326"/>
      <c r="PCG186" s="152"/>
      <c r="PCH186" s="152"/>
      <c r="PCI186" s="152"/>
      <c r="PCJ186" s="152"/>
      <c r="PCK186" s="350"/>
      <c r="PCL186" s="321"/>
      <c r="PCM186" s="326"/>
      <c r="PCN186" s="152"/>
      <c r="PCO186" s="152"/>
      <c r="PCP186" s="152"/>
      <c r="PCQ186" s="152"/>
      <c r="PCR186" s="350"/>
      <c r="PCS186" s="321"/>
      <c r="PCT186" s="326"/>
      <c r="PCU186" s="152"/>
      <c r="PCV186" s="152"/>
      <c r="PCW186" s="152"/>
      <c r="PCX186" s="152"/>
      <c r="PCY186" s="350"/>
      <c r="PCZ186" s="321"/>
      <c r="PDA186" s="326"/>
      <c r="PDB186" s="152"/>
      <c r="PDC186" s="152"/>
      <c r="PDD186" s="152"/>
      <c r="PDE186" s="152"/>
      <c r="PDF186" s="350"/>
      <c r="PDG186" s="321"/>
      <c r="PDH186" s="326"/>
      <c r="PDI186" s="152"/>
      <c r="PDJ186" s="152"/>
      <c r="PDK186" s="152"/>
      <c r="PDL186" s="152"/>
      <c r="PDM186" s="350"/>
      <c r="PDN186" s="321"/>
      <c r="PDO186" s="326"/>
      <c r="PDP186" s="152"/>
      <c r="PDQ186" s="152"/>
      <c r="PDR186" s="152"/>
      <c r="PDS186" s="152"/>
      <c r="PDT186" s="350"/>
      <c r="PDU186" s="321"/>
      <c r="PDV186" s="326"/>
      <c r="PDW186" s="152"/>
      <c r="PDX186" s="152"/>
      <c r="PDY186" s="152"/>
      <c r="PDZ186" s="152"/>
      <c r="PEA186" s="350"/>
      <c r="PEB186" s="321"/>
      <c r="PEC186" s="326"/>
      <c r="PED186" s="152"/>
      <c r="PEE186" s="152"/>
      <c r="PEF186" s="152"/>
      <c r="PEG186" s="152"/>
      <c r="PEH186" s="350"/>
      <c r="PEI186" s="321"/>
      <c r="PEJ186" s="326"/>
      <c r="PEK186" s="152"/>
      <c r="PEL186" s="152"/>
      <c r="PEM186" s="152"/>
      <c r="PEN186" s="152"/>
      <c r="PEO186" s="350"/>
      <c r="PEP186" s="321"/>
      <c r="PEQ186" s="326"/>
      <c r="PER186" s="152"/>
      <c r="PES186" s="152"/>
      <c r="PET186" s="152"/>
      <c r="PEU186" s="152"/>
      <c r="PEV186" s="350"/>
      <c r="PEW186" s="321"/>
      <c r="PEX186" s="326"/>
      <c r="PEY186" s="152"/>
      <c r="PEZ186" s="152"/>
      <c r="PFA186" s="152"/>
      <c r="PFB186" s="152"/>
      <c r="PFC186" s="350"/>
      <c r="PFD186" s="321"/>
      <c r="PFE186" s="326"/>
      <c r="PFF186" s="152"/>
      <c r="PFG186" s="152"/>
      <c r="PFH186" s="152"/>
      <c r="PFI186" s="152"/>
      <c r="PFJ186" s="350"/>
      <c r="PFK186" s="321"/>
      <c r="PFL186" s="326"/>
      <c r="PFM186" s="152"/>
      <c r="PFN186" s="152"/>
      <c r="PFO186" s="152"/>
      <c r="PFP186" s="152"/>
      <c r="PFQ186" s="350"/>
      <c r="PFR186" s="321"/>
      <c r="PFS186" s="326"/>
      <c r="PFT186" s="152"/>
      <c r="PFU186" s="152"/>
      <c r="PFV186" s="152"/>
      <c r="PFW186" s="152"/>
      <c r="PFX186" s="350"/>
      <c r="PFY186" s="321"/>
      <c r="PFZ186" s="326"/>
      <c r="PGA186" s="152"/>
      <c r="PGB186" s="152"/>
      <c r="PGC186" s="152"/>
      <c r="PGD186" s="152"/>
      <c r="PGE186" s="350"/>
      <c r="PGF186" s="321"/>
      <c r="PGG186" s="326"/>
      <c r="PGH186" s="152"/>
      <c r="PGI186" s="152"/>
      <c r="PGJ186" s="152"/>
      <c r="PGK186" s="152"/>
      <c r="PGL186" s="350"/>
      <c r="PGM186" s="321"/>
      <c r="PGN186" s="326"/>
      <c r="PGO186" s="152"/>
      <c r="PGP186" s="152"/>
      <c r="PGQ186" s="152"/>
      <c r="PGR186" s="152"/>
      <c r="PGS186" s="350"/>
      <c r="PGT186" s="321"/>
      <c r="PGU186" s="326"/>
      <c r="PGV186" s="152"/>
      <c r="PGW186" s="152"/>
      <c r="PGX186" s="152"/>
      <c r="PGY186" s="152"/>
      <c r="PGZ186" s="350"/>
      <c r="PHA186" s="321"/>
      <c r="PHB186" s="326"/>
      <c r="PHC186" s="152"/>
      <c r="PHD186" s="152"/>
      <c r="PHE186" s="152"/>
      <c r="PHF186" s="152"/>
      <c r="PHG186" s="350"/>
      <c r="PHH186" s="321"/>
      <c r="PHI186" s="326"/>
      <c r="PHJ186" s="152"/>
      <c r="PHK186" s="152"/>
      <c r="PHL186" s="152"/>
      <c r="PHM186" s="152"/>
      <c r="PHN186" s="350"/>
      <c r="PHO186" s="321"/>
      <c r="PHP186" s="326"/>
      <c r="PHQ186" s="152"/>
      <c r="PHR186" s="152"/>
      <c r="PHS186" s="152"/>
      <c r="PHT186" s="152"/>
      <c r="PHU186" s="350"/>
      <c r="PHV186" s="321"/>
      <c r="PHW186" s="326"/>
      <c r="PHX186" s="152"/>
      <c r="PHY186" s="152"/>
      <c r="PHZ186" s="152"/>
      <c r="PIA186" s="152"/>
      <c r="PIB186" s="350"/>
      <c r="PIC186" s="321"/>
      <c r="PID186" s="326"/>
      <c r="PIE186" s="152"/>
      <c r="PIF186" s="152"/>
      <c r="PIG186" s="152"/>
      <c r="PIH186" s="152"/>
      <c r="PII186" s="350"/>
      <c r="PIJ186" s="321"/>
      <c r="PIK186" s="326"/>
      <c r="PIL186" s="152"/>
      <c r="PIM186" s="152"/>
      <c r="PIN186" s="152"/>
      <c r="PIO186" s="152"/>
      <c r="PIP186" s="350"/>
      <c r="PIQ186" s="321"/>
      <c r="PIR186" s="326"/>
      <c r="PIS186" s="152"/>
      <c r="PIT186" s="152"/>
      <c r="PIU186" s="152"/>
      <c r="PIV186" s="152"/>
      <c r="PIW186" s="350"/>
      <c r="PIX186" s="321"/>
      <c r="PIY186" s="326"/>
      <c r="PIZ186" s="152"/>
      <c r="PJA186" s="152"/>
      <c r="PJB186" s="152"/>
      <c r="PJC186" s="152"/>
      <c r="PJD186" s="350"/>
      <c r="PJE186" s="321"/>
      <c r="PJF186" s="326"/>
      <c r="PJG186" s="152"/>
      <c r="PJH186" s="152"/>
      <c r="PJI186" s="152"/>
      <c r="PJJ186" s="152"/>
      <c r="PJK186" s="350"/>
      <c r="PJL186" s="321"/>
      <c r="PJM186" s="326"/>
      <c r="PJN186" s="152"/>
      <c r="PJO186" s="152"/>
      <c r="PJP186" s="152"/>
      <c r="PJQ186" s="152"/>
      <c r="PJR186" s="350"/>
      <c r="PJS186" s="321"/>
      <c r="PJT186" s="326"/>
      <c r="PJU186" s="152"/>
      <c r="PJV186" s="152"/>
      <c r="PJW186" s="152"/>
      <c r="PJX186" s="152"/>
      <c r="PJY186" s="350"/>
      <c r="PJZ186" s="321"/>
      <c r="PKA186" s="326"/>
      <c r="PKB186" s="152"/>
      <c r="PKC186" s="152"/>
      <c r="PKD186" s="152"/>
      <c r="PKE186" s="152"/>
      <c r="PKF186" s="350"/>
      <c r="PKG186" s="321"/>
      <c r="PKH186" s="326"/>
      <c r="PKI186" s="152"/>
      <c r="PKJ186" s="152"/>
      <c r="PKK186" s="152"/>
      <c r="PKL186" s="152"/>
      <c r="PKM186" s="350"/>
      <c r="PKN186" s="321"/>
      <c r="PKO186" s="326"/>
      <c r="PKP186" s="152"/>
      <c r="PKQ186" s="152"/>
      <c r="PKR186" s="152"/>
      <c r="PKS186" s="152"/>
      <c r="PKT186" s="350"/>
      <c r="PKU186" s="321"/>
      <c r="PKV186" s="326"/>
      <c r="PKW186" s="152"/>
      <c r="PKX186" s="152"/>
      <c r="PKY186" s="152"/>
      <c r="PKZ186" s="152"/>
      <c r="PLA186" s="350"/>
      <c r="PLB186" s="321"/>
      <c r="PLC186" s="326"/>
      <c r="PLD186" s="152"/>
      <c r="PLE186" s="152"/>
      <c r="PLF186" s="152"/>
      <c r="PLG186" s="152"/>
      <c r="PLH186" s="350"/>
      <c r="PLI186" s="321"/>
      <c r="PLJ186" s="326"/>
      <c r="PLK186" s="152"/>
      <c r="PLL186" s="152"/>
      <c r="PLM186" s="152"/>
      <c r="PLN186" s="152"/>
      <c r="PLO186" s="350"/>
      <c r="PLP186" s="321"/>
      <c r="PLQ186" s="326"/>
      <c r="PLR186" s="152"/>
      <c r="PLS186" s="152"/>
      <c r="PLT186" s="152"/>
      <c r="PLU186" s="152"/>
      <c r="PLV186" s="350"/>
      <c r="PLW186" s="321"/>
      <c r="PLX186" s="326"/>
      <c r="PLY186" s="152"/>
      <c r="PLZ186" s="152"/>
      <c r="PMA186" s="152"/>
      <c r="PMB186" s="152"/>
      <c r="PMC186" s="350"/>
      <c r="PMD186" s="321"/>
      <c r="PME186" s="326"/>
      <c r="PMF186" s="152"/>
      <c r="PMG186" s="152"/>
      <c r="PMH186" s="152"/>
      <c r="PMI186" s="152"/>
      <c r="PMJ186" s="350"/>
      <c r="PMK186" s="321"/>
      <c r="PML186" s="326"/>
      <c r="PMM186" s="152"/>
      <c r="PMN186" s="152"/>
      <c r="PMO186" s="152"/>
      <c r="PMP186" s="152"/>
      <c r="PMQ186" s="350"/>
      <c r="PMR186" s="321"/>
      <c r="PMS186" s="326"/>
      <c r="PMT186" s="152"/>
      <c r="PMU186" s="152"/>
      <c r="PMV186" s="152"/>
      <c r="PMW186" s="152"/>
      <c r="PMX186" s="350"/>
      <c r="PMY186" s="321"/>
      <c r="PMZ186" s="326"/>
      <c r="PNA186" s="152"/>
      <c r="PNB186" s="152"/>
      <c r="PNC186" s="152"/>
      <c r="PND186" s="152"/>
      <c r="PNE186" s="350"/>
      <c r="PNF186" s="321"/>
      <c r="PNG186" s="326"/>
      <c r="PNH186" s="152"/>
      <c r="PNI186" s="152"/>
      <c r="PNJ186" s="152"/>
      <c r="PNK186" s="152"/>
      <c r="PNL186" s="350"/>
      <c r="PNM186" s="321"/>
      <c r="PNN186" s="326"/>
      <c r="PNO186" s="152"/>
      <c r="PNP186" s="152"/>
      <c r="PNQ186" s="152"/>
      <c r="PNR186" s="152"/>
      <c r="PNS186" s="350"/>
      <c r="PNT186" s="321"/>
      <c r="PNU186" s="326"/>
      <c r="PNV186" s="152"/>
      <c r="PNW186" s="152"/>
      <c r="PNX186" s="152"/>
      <c r="PNY186" s="152"/>
      <c r="PNZ186" s="350"/>
      <c r="POA186" s="321"/>
      <c r="POB186" s="326"/>
      <c r="POC186" s="152"/>
      <c r="POD186" s="152"/>
      <c r="POE186" s="152"/>
      <c r="POF186" s="152"/>
      <c r="POG186" s="350"/>
      <c r="POH186" s="321"/>
      <c r="POI186" s="326"/>
      <c r="POJ186" s="152"/>
      <c r="POK186" s="152"/>
      <c r="POL186" s="152"/>
      <c r="POM186" s="152"/>
      <c r="PON186" s="350"/>
      <c r="POO186" s="321"/>
      <c r="POP186" s="326"/>
      <c r="POQ186" s="152"/>
      <c r="POR186" s="152"/>
      <c r="POS186" s="152"/>
      <c r="POT186" s="152"/>
      <c r="POU186" s="350"/>
      <c r="POV186" s="321"/>
      <c r="POW186" s="326"/>
      <c r="POX186" s="152"/>
      <c r="POY186" s="152"/>
      <c r="POZ186" s="152"/>
      <c r="PPA186" s="152"/>
      <c r="PPB186" s="350"/>
      <c r="PPC186" s="321"/>
      <c r="PPD186" s="326"/>
      <c r="PPE186" s="152"/>
      <c r="PPF186" s="152"/>
      <c r="PPG186" s="152"/>
      <c r="PPH186" s="152"/>
      <c r="PPI186" s="350"/>
      <c r="PPJ186" s="321"/>
      <c r="PPK186" s="326"/>
      <c r="PPL186" s="152"/>
      <c r="PPM186" s="152"/>
      <c r="PPN186" s="152"/>
      <c r="PPO186" s="152"/>
      <c r="PPP186" s="350"/>
      <c r="PPQ186" s="321"/>
      <c r="PPR186" s="326"/>
      <c r="PPS186" s="152"/>
      <c r="PPT186" s="152"/>
      <c r="PPU186" s="152"/>
      <c r="PPV186" s="152"/>
      <c r="PPW186" s="350"/>
      <c r="PPX186" s="321"/>
      <c r="PPY186" s="326"/>
      <c r="PPZ186" s="152"/>
      <c r="PQA186" s="152"/>
      <c r="PQB186" s="152"/>
      <c r="PQC186" s="152"/>
      <c r="PQD186" s="350"/>
      <c r="PQE186" s="321"/>
      <c r="PQF186" s="326"/>
      <c r="PQG186" s="152"/>
      <c r="PQH186" s="152"/>
      <c r="PQI186" s="152"/>
      <c r="PQJ186" s="152"/>
      <c r="PQK186" s="350"/>
      <c r="PQL186" s="321"/>
      <c r="PQM186" s="326"/>
      <c r="PQN186" s="152"/>
      <c r="PQO186" s="152"/>
      <c r="PQP186" s="152"/>
      <c r="PQQ186" s="152"/>
      <c r="PQR186" s="350"/>
      <c r="PQS186" s="321"/>
      <c r="PQT186" s="326"/>
      <c r="PQU186" s="152"/>
      <c r="PQV186" s="152"/>
      <c r="PQW186" s="152"/>
      <c r="PQX186" s="152"/>
      <c r="PQY186" s="350"/>
      <c r="PQZ186" s="321"/>
      <c r="PRA186" s="326"/>
      <c r="PRB186" s="152"/>
      <c r="PRC186" s="152"/>
      <c r="PRD186" s="152"/>
      <c r="PRE186" s="152"/>
      <c r="PRF186" s="350"/>
      <c r="PRG186" s="321"/>
      <c r="PRH186" s="326"/>
      <c r="PRI186" s="152"/>
      <c r="PRJ186" s="152"/>
      <c r="PRK186" s="152"/>
      <c r="PRL186" s="152"/>
      <c r="PRM186" s="350"/>
      <c r="PRN186" s="321"/>
      <c r="PRO186" s="326"/>
      <c r="PRP186" s="152"/>
      <c r="PRQ186" s="152"/>
      <c r="PRR186" s="152"/>
      <c r="PRS186" s="152"/>
      <c r="PRT186" s="350"/>
      <c r="PRU186" s="321"/>
      <c r="PRV186" s="326"/>
      <c r="PRW186" s="152"/>
      <c r="PRX186" s="152"/>
      <c r="PRY186" s="152"/>
      <c r="PRZ186" s="152"/>
      <c r="PSA186" s="350"/>
      <c r="PSB186" s="321"/>
      <c r="PSC186" s="326"/>
      <c r="PSD186" s="152"/>
      <c r="PSE186" s="152"/>
      <c r="PSF186" s="152"/>
      <c r="PSG186" s="152"/>
      <c r="PSH186" s="350"/>
      <c r="PSI186" s="321"/>
      <c r="PSJ186" s="326"/>
      <c r="PSK186" s="152"/>
      <c r="PSL186" s="152"/>
      <c r="PSM186" s="152"/>
      <c r="PSN186" s="152"/>
      <c r="PSO186" s="350"/>
      <c r="PSP186" s="321"/>
      <c r="PSQ186" s="326"/>
      <c r="PSR186" s="152"/>
      <c r="PSS186" s="152"/>
      <c r="PST186" s="152"/>
      <c r="PSU186" s="152"/>
      <c r="PSV186" s="350"/>
      <c r="PSW186" s="321"/>
      <c r="PSX186" s="326"/>
      <c r="PSY186" s="152"/>
      <c r="PSZ186" s="152"/>
      <c r="PTA186" s="152"/>
      <c r="PTB186" s="152"/>
      <c r="PTC186" s="350"/>
      <c r="PTD186" s="321"/>
      <c r="PTE186" s="326"/>
      <c r="PTF186" s="152"/>
      <c r="PTG186" s="152"/>
      <c r="PTH186" s="152"/>
      <c r="PTI186" s="152"/>
      <c r="PTJ186" s="350"/>
      <c r="PTK186" s="321"/>
      <c r="PTL186" s="326"/>
      <c r="PTM186" s="152"/>
      <c r="PTN186" s="152"/>
      <c r="PTO186" s="152"/>
      <c r="PTP186" s="152"/>
      <c r="PTQ186" s="350"/>
      <c r="PTR186" s="321"/>
      <c r="PTS186" s="326"/>
      <c r="PTT186" s="152"/>
      <c r="PTU186" s="152"/>
      <c r="PTV186" s="152"/>
      <c r="PTW186" s="152"/>
      <c r="PTX186" s="350"/>
      <c r="PTY186" s="321"/>
      <c r="PTZ186" s="326"/>
      <c r="PUA186" s="152"/>
      <c r="PUB186" s="152"/>
      <c r="PUC186" s="152"/>
      <c r="PUD186" s="152"/>
      <c r="PUE186" s="350"/>
      <c r="PUF186" s="321"/>
      <c r="PUG186" s="326"/>
      <c r="PUH186" s="152"/>
      <c r="PUI186" s="152"/>
      <c r="PUJ186" s="152"/>
      <c r="PUK186" s="152"/>
      <c r="PUL186" s="350"/>
      <c r="PUM186" s="321"/>
      <c r="PUN186" s="326"/>
      <c r="PUO186" s="152"/>
      <c r="PUP186" s="152"/>
      <c r="PUQ186" s="152"/>
      <c r="PUR186" s="152"/>
      <c r="PUS186" s="350"/>
      <c r="PUT186" s="321"/>
      <c r="PUU186" s="326"/>
      <c r="PUV186" s="152"/>
      <c r="PUW186" s="152"/>
      <c r="PUX186" s="152"/>
      <c r="PUY186" s="152"/>
      <c r="PUZ186" s="350"/>
      <c r="PVA186" s="321"/>
      <c r="PVB186" s="326"/>
      <c r="PVC186" s="152"/>
      <c r="PVD186" s="152"/>
      <c r="PVE186" s="152"/>
      <c r="PVF186" s="152"/>
      <c r="PVG186" s="350"/>
      <c r="PVH186" s="321"/>
      <c r="PVI186" s="326"/>
      <c r="PVJ186" s="152"/>
      <c r="PVK186" s="152"/>
      <c r="PVL186" s="152"/>
      <c r="PVM186" s="152"/>
      <c r="PVN186" s="350"/>
      <c r="PVO186" s="321"/>
      <c r="PVP186" s="326"/>
      <c r="PVQ186" s="152"/>
      <c r="PVR186" s="152"/>
      <c r="PVS186" s="152"/>
      <c r="PVT186" s="152"/>
      <c r="PVU186" s="350"/>
      <c r="PVV186" s="321"/>
      <c r="PVW186" s="326"/>
      <c r="PVX186" s="152"/>
      <c r="PVY186" s="152"/>
      <c r="PVZ186" s="152"/>
      <c r="PWA186" s="152"/>
      <c r="PWB186" s="350"/>
      <c r="PWC186" s="321"/>
      <c r="PWD186" s="326"/>
      <c r="PWE186" s="152"/>
      <c r="PWF186" s="152"/>
      <c r="PWG186" s="152"/>
      <c r="PWH186" s="152"/>
      <c r="PWI186" s="350"/>
      <c r="PWJ186" s="321"/>
      <c r="PWK186" s="326"/>
      <c r="PWL186" s="152"/>
      <c r="PWM186" s="152"/>
      <c r="PWN186" s="152"/>
      <c r="PWO186" s="152"/>
      <c r="PWP186" s="350"/>
      <c r="PWQ186" s="321"/>
      <c r="PWR186" s="326"/>
      <c r="PWS186" s="152"/>
      <c r="PWT186" s="152"/>
      <c r="PWU186" s="152"/>
      <c r="PWV186" s="152"/>
      <c r="PWW186" s="350"/>
      <c r="PWX186" s="321"/>
      <c r="PWY186" s="326"/>
      <c r="PWZ186" s="152"/>
      <c r="PXA186" s="152"/>
      <c r="PXB186" s="152"/>
      <c r="PXC186" s="152"/>
      <c r="PXD186" s="350"/>
      <c r="PXE186" s="321"/>
      <c r="PXF186" s="326"/>
      <c r="PXG186" s="152"/>
      <c r="PXH186" s="152"/>
      <c r="PXI186" s="152"/>
      <c r="PXJ186" s="152"/>
      <c r="PXK186" s="350"/>
      <c r="PXL186" s="321"/>
      <c r="PXM186" s="326"/>
      <c r="PXN186" s="152"/>
      <c r="PXO186" s="152"/>
      <c r="PXP186" s="152"/>
      <c r="PXQ186" s="152"/>
      <c r="PXR186" s="350"/>
      <c r="PXS186" s="321"/>
      <c r="PXT186" s="326"/>
      <c r="PXU186" s="152"/>
      <c r="PXV186" s="152"/>
      <c r="PXW186" s="152"/>
      <c r="PXX186" s="152"/>
      <c r="PXY186" s="350"/>
      <c r="PXZ186" s="321"/>
      <c r="PYA186" s="326"/>
      <c r="PYB186" s="152"/>
      <c r="PYC186" s="152"/>
      <c r="PYD186" s="152"/>
      <c r="PYE186" s="152"/>
      <c r="PYF186" s="350"/>
      <c r="PYG186" s="321"/>
      <c r="PYH186" s="326"/>
      <c r="PYI186" s="152"/>
      <c r="PYJ186" s="152"/>
      <c r="PYK186" s="152"/>
      <c r="PYL186" s="152"/>
      <c r="PYM186" s="350"/>
      <c r="PYN186" s="321"/>
      <c r="PYO186" s="326"/>
      <c r="PYP186" s="152"/>
      <c r="PYQ186" s="152"/>
      <c r="PYR186" s="152"/>
      <c r="PYS186" s="152"/>
      <c r="PYT186" s="350"/>
      <c r="PYU186" s="321"/>
      <c r="PYV186" s="326"/>
      <c r="PYW186" s="152"/>
      <c r="PYX186" s="152"/>
      <c r="PYY186" s="152"/>
      <c r="PYZ186" s="152"/>
      <c r="PZA186" s="350"/>
      <c r="PZB186" s="321"/>
      <c r="PZC186" s="326"/>
      <c r="PZD186" s="152"/>
      <c r="PZE186" s="152"/>
      <c r="PZF186" s="152"/>
      <c r="PZG186" s="152"/>
      <c r="PZH186" s="350"/>
      <c r="PZI186" s="321"/>
      <c r="PZJ186" s="326"/>
      <c r="PZK186" s="152"/>
      <c r="PZL186" s="152"/>
      <c r="PZM186" s="152"/>
      <c r="PZN186" s="152"/>
      <c r="PZO186" s="350"/>
      <c r="PZP186" s="321"/>
      <c r="PZQ186" s="326"/>
      <c r="PZR186" s="152"/>
      <c r="PZS186" s="152"/>
      <c r="PZT186" s="152"/>
      <c r="PZU186" s="152"/>
      <c r="PZV186" s="350"/>
      <c r="PZW186" s="321"/>
      <c r="PZX186" s="326"/>
      <c r="PZY186" s="152"/>
      <c r="PZZ186" s="152"/>
      <c r="QAA186" s="152"/>
      <c r="QAB186" s="152"/>
      <c r="QAC186" s="350"/>
      <c r="QAD186" s="321"/>
      <c r="QAE186" s="326"/>
      <c r="QAF186" s="152"/>
      <c r="QAG186" s="152"/>
      <c r="QAH186" s="152"/>
      <c r="QAI186" s="152"/>
      <c r="QAJ186" s="350"/>
      <c r="QAK186" s="321"/>
      <c r="QAL186" s="326"/>
      <c r="QAM186" s="152"/>
      <c r="QAN186" s="152"/>
      <c r="QAO186" s="152"/>
      <c r="QAP186" s="152"/>
      <c r="QAQ186" s="350"/>
      <c r="QAR186" s="321"/>
      <c r="QAS186" s="326"/>
      <c r="QAT186" s="152"/>
      <c r="QAU186" s="152"/>
      <c r="QAV186" s="152"/>
      <c r="QAW186" s="152"/>
      <c r="QAX186" s="350"/>
      <c r="QAY186" s="321"/>
      <c r="QAZ186" s="326"/>
      <c r="QBA186" s="152"/>
      <c r="QBB186" s="152"/>
      <c r="QBC186" s="152"/>
      <c r="QBD186" s="152"/>
      <c r="QBE186" s="350"/>
      <c r="QBF186" s="321"/>
      <c r="QBG186" s="326"/>
      <c r="QBH186" s="152"/>
      <c r="QBI186" s="152"/>
      <c r="QBJ186" s="152"/>
      <c r="QBK186" s="152"/>
      <c r="QBL186" s="350"/>
      <c r="QBM186" s="321"/>
      <c r="QBN186" s="326"/>
      <c r="QBO186" s="152"/>
      <c r="QBP186" s="152"/>
      <c r="QBQ186" s="152"/>
      <c r="QBR186" s="152"/>
      <c r="QBS186" s="350"/>
      <c r="QBT186" s="321"/>
      <c r="QBU186" s="326"/>
      <c r="QBV186" s="152"/>
      <c r="QBW186" s="152"/>
      <c r="QBX186" s="152"/>
      <c r="QBY186" s="152"/>
      <c r="QBZ186" s="350"/>
      <c r="QCA186" s="321"/>
      <c r="QCB186" s="326"/>
      <c r="QCC186" s="152"/>
      <c r="QCD186" s="152"/>
      <c r="QCE186" s="152"/>
      <c r="QCF186" s="152"/>
      <c r="QCG186" s="350"/>
      <c r="QCH186" s="321"/>
      <c r="QCI186" s="326"/>
      <c r="QCJ186" s="152"/>
      <c r="QCK186" s="152"/>
      <c r="QCL186" s="152"/>
      <c r="QCM186" s="152"/>
      <c r="QCN186" s="350"/>
      <c r="QCO186" s="321"/>
      <c r="QCP186" s="326"/>
      <c r="QCQ186" s="152"/>
      <c r="QCR186" s="152"/>
      <c r="QCS186" s="152"/>
      <c r="QCT186" s="152"/>
      <c r="QCU186" s="350"/>
      <c r="QCV186" s="321"/>
      <c r="QCW186" s="326"/>
      <c r="QCX186" s="152"/>
      <c r="QCY186" s="152"/>
      <c r="QCZ186" s="152"/>
      <c r="QDA186" s="152"/>
      <c r="QDB186" s="350"/>
      <c r="QDC186" s="321"/>
      <c r="QDD186" s="326"/>
      <c r="QDE186" s="152"/>
      <c r="QDF186" s="152"/>
      <c r="QDG186" s="152"/>
      <c r="QDH186" s="152"/>
      <c r="QDI186" s="350"/>
      <c r="QDJ186" s="321"/>
      <c r="QDK186" s="326"/>
      <c r="QDL186" s="152"/>
      <c r="QDM186" s="152"/>
      <c r="QDN186" s="152"/>
      <c r="QDO186" s="152"/>
      <c r="QDP186" s="350"/>
      <c r="QDQ186" s="321"/>
      <c r="QDR186" s="326"/>
      <c r="QDS186" s="152"/>
      <c r="QDT186" s="152"/>
      <c r="QDU186" s="152"/>
      <c r="QDV186" s="152"/>
      <c r="QDW186" s="350"/>
      <c r="QDX186" s="321"/>
      <c r="QDY186" s="326"/>
      <c r="QDZ186" s="152"/>
      <c r="QEA186" s="152"/>
      <c r="QEB186" s="152"/>
      <c r="QEC186" s="152"/>
      <c r="QED186" s="350"/>
      <c r="QEE186" s="321"/>
      <c r="QEF186" s="326"/>
      <c r="QEG186" s="152"/>
      <c r="QEH186" s="152"/>
      <c r="QEI186" s="152"/>
      <c r="QEJ186" s="152"/>
      <c r="QEK186" s="350"/>
      <c r="QEL186" s="321"/>
      <c r="QEM186" s="326"/>
      <c r="QEN186" s="152"/>
      <c r="QEO186" s="152"/>
      <c r="QEP186" s="152"/>
      <c r="QEQ186" s="152"/>
      <c r="QER186" s="350"/>
      <c r="QES186" s="321"/>
      <c r="QET186" s="326"/>
      <c r="QEU186" s="152"/>
      <c r="QEV186" s="152"/>
      <c r="QEW186" s="152"/>
      <c r="QEX186" s="152"/>
      <c r="QEY186" s="350"/>
      <c r="QEZ186" s="321"/>
      <c r="QFA186" s="326"/>
      <c r="QFB186" s="152"/>
      <c r="QFC186" s="152"/>
      <c r="QFD186" s="152"/>
      <c r="QFE186" s="152"/>
      <c r="QFF186" s="350"/>
      <c r="QFG186" s="321"/>
      <c r="QFH186" s="326"/>
      <c r="QFI186" s="152"/>
      <c r="QFJ186" s="152"/>
      <c r="QFK186" s="152"/>
      <c r="QFL186" s="152"/>
      <c r="QFM186" s="350"/>
      <c r="QFN186" s="321"/>
      <c r="QFO186" s="326"/>
      <c r="QFP186" s="152"/>
      <c r="QFQ186" s="152"/>
      <c r="QFR186" s="152"/>
      <c r="QFS186" s="152"/>
      <c r="QFT186" s="350"/>
      <c r="QFU186" s="321"/>
      <c r="QFV186" s="326"/>
      <c r="QFW186" s="152"/>
      <c r="QFX186" s="152"/>
      <c r="QFY186" s="152"/>
      <c r="QFZ186" s="152"/>
      <c r="QGA186" s="350"/>
      <c r="QGB186" s="321"/>
      <c r="QGC186" s="326"/>
      <c r="QGD186" s="152"/>
      <c r="QGE186" s="152"/>
      <c r="QGF186" s="152"/>
      <c r="QGG186" s="152"/>
      <c r="QGH186" s="350"/>
      <c r="QGI186" s="321"/>
      <c r="QGJ186" s="326"/>
      <c r="QGK186" s="152"/>
      <c r="QGL186" s="152"/>
      <c r="QGM186" s="152"/>
      <c r="QGN186" s="152"/>
      <c r="QGO186" s="350"/>
      <c r="QGP186" s="321"/>
      <c r="QGQ186" s="326"/>
      <c r="QGR186" s="152"/>
      <c r="QGS186" s="152"/>
      <c r="QGT186" s="152"/>
      <c r="QGU186" s="152"/>
      <c r="QGV186" s="350"/>
      <c r="QGW186" s="321"/>
      <c r="QGX186" s="326"/>
      <c r="QGY186" s="152"/>
      <c r="QGZ186" s="152"/>
      <c r="QHA186" s="152"/>
      <c r="QHB186" s="152"/>
      <c r="QHC186" s="350"/>
      <c r="QHD186" s="321"/>
      <c r="QHE186" s="326"/>
      <c r="QHF186" s="152"/>
      <c r="QHG186" s="152"/>
      <c r="QHH186" s="152"/>
      <c r="QHI186" s="152"/>
      <c r="QHJ186" s="350"/>
      <c r="QHK186" s="321"/>
      <c r="QHL186" s="326"/>
      <c r="QHM186" s="152"/>
      <c r="QHN186" s="152"/>
      <c r="QHO186" s="152"/>
      <c r="QHP186" s="152"/>
      <c r="QHQ186" s="350"/>
      <c r="QHR186" s="321"/>
      <c r="QHS186" s="326"/>
      <c r="QHT186" s="152"/>
      <c r="QHU186" s="152"/>
      <c r="QHV186" s="152"/>
      <c r="QHW186" s="152"/>
      <c r="QHX186" s="350"/>
      <c r="QHY186" s="321"/>
      <c r="QHZ186" s="326"/>
      <c r="QIA186" s="152"/>
      <c r="QIB186" s="152"/>
      <c r="QIC186" s="152"/>
      <c r="QID186" s="152"/>
      <c r="QIE186" s="350"/>
      <c r="QIF186" s="321"/>
      <c r="QIG186" s="326"/>
      <c r="QIH186" s="152"/>
      <c r="QII186" s="152"/>
      <c r="QIJ186" s="152"/>
      <c r="QIK186" s="152"/>
      <c r="QIL186" s="350"/>
      <c r="QIM186" s="321"/>
      <c r="QIN186" s="326"/>
      <c r="QIO186" s="152"/>
      <c r="QIP186" s="152"/>
      <c r="QIQ186" s="152"/>
      <c r="QIR186" s="152"/>
      <c r="QIS186" s="350"/>
      <c r="QIT186" s="321"/>
      <c r="QIU186" s="326"/>
      <c r="QIV186" s="152"/>
      <c r="QIW186" s="152"/>
      <c r="QIX186" s="152"/>
      <c r="QIY186" s="152"/>
      <c r="QIZ186" s="350"/>
      <c r="QJA186" s="321"/>
      <c r="QJB186" s="326"/>
      <c r="QJC186" s="152"/>
      <c r="QJD186" s="152"/>
      <c r="QJE186" s="152"/>
      <c r="QJF186" s="152"/>
      <c r="QJG186" s="350"/>
      <c r="QJH186" s="321"/>
      <c r="QJI186" s="326"/>
      <c r="QJJ186" s="152"/>
      <c r="QJK186" s="152"/>
      <c r="QJL186" s="152"/>
      <c r="QJM186" s="152"/>
      <c r="QJN186" s="350"/>
      <c r="QJO186" s="321"/>
      <c r="QJP186" s="326"/>
      <c r="QJQ186" s="152"/>
      <c r="QJR186" s="152"/>
      <c r="QJS186" s="152"/>
      <c r="QJT186" s="152"/>
      <c r="QJU186" s="350"/>
      <c r="QJV186" s="321"/>
      <c r="QJW186" s="326"/>
      <c r="QJX186" s="152"/>
      <c r="QJY186" s="152"/>
      <c r="QJZ186" s="152"/>
      <c r="QKA186" s="152"/>
      <c r="QKB186" s="350"/>
      <c r="QKC186" s="321"/>
      <c r="QKD186" s="326"/>
      <c r="QKE186" s="152"/>
      <c r="QKF186" s="152"/>
      <c r="QKG186" s="152"/>
      <c r="QKH186" s="152"/>
      <c r="QKI186" s="350"/>
      <c r="QKJ186" s="321"/>
      <c r="QKK186" s="326"/>
      <c r="QKL186" s="152"/>
      <c r="QKM186" s="152"/>
      <c r="QKN186" s="152"/>
      <c r="QKO186" s="152"/>
      <c r="QKP186" s="350"/>
      <c r="QKQ186" s="321"/>
      <c r="QKR186" s="326"/>
      <c r="QKS186" s="152"/>
      <c r="QKT186" s="152"/>
      <c r="QKU186" s="152"/>
      <c r="QKV186" s="152"/>
      <c r="QKW186" s="350"/>
      <c r="QKX186" s="321"/>
      <c r="QKY186" s="326"/>
      <c r="QKZ186" s="152"/>
      <c r="QLA186" s="152"/>
      <c r="QLB186" s="152"/>
      <c r="QLC186" s="152"/>
      <c r="QLD186" s="350"/>
      <c r="QLE186" s="321"/>
      <c r="QLF186" s="326"/>
      <c r="QLG186" s="152"/>
      <c r="QLH186" s="152"/>
      <c r="QLI186" s="152"/>
      <c r="QLJ186" s="152"/>
      <c r="QLK186" s="350"/>
      <c r="QLL186" s="321"/>
      <c r="QLM186" s="326"/>
      <c r="QLN186" s="152"/>
      <c r="QLO186" s="152"/>
      <c r="QLP186" s="152"/>
      <c r="QLQ186" s="152"/>
      <c r="QLR186" s="350"/>
      <c r="QLS186" s="321"/>
      <c r="QLT186" s="326"/>
      <c r="QLU186" s="152"/>
      <c r="QLV186" s="152"/>
      <c r="QLW186" s="152"/>
      <c r="QLX186" s="152"/>
      <c r="QLY186" s="350"/>
      <c r="QLZ186" s="321"/>
      <c r="QMA186" s="326"/>
      <c r="QMB186" s="152"/>
      <c r="QMC186" s="152"/>
      <c r="QMD186" s="152"/>
      <c r="QME186" s="152"/>
      <c r="QMF186" s="350"/>
      <c r="QMG186" s="321"/>
      <c r="QMH186" s="326"/>
      <c r="QMI186" s="152"/>
      <c r="QMJ186" s="152"/>
      <c r="QMK186" s="152"/>
      <c r="QML186" s="152"/>
      <c r="QMM186" s="350"/>
      <c r="QMN186" s="321"/>
      <c r="QMO186" s="326"/>
      <c r="QMP186" s="152"/>
      <c r="QMQ186" s="152"/>
      <c r="QMR186" s="152"/>
      <c r="QMS186" s="152"/>
      <c r="QMT186" s="350"/>
      <c r="QMU186" s="321"/>
      <c r="QMV186" s="326"/>
      <c r="QMW186" s="152"/>
      <c r="QMX186" s="152"/>
      <c r="QMY186" s="152"/>
      <c r="QMZ186" s="152"/>
      <c r="QNA186" s="350"/>
      <c r="QNB186" s="321"/>
      <c r="QNC186" s="326"/>
      <c r="QND186" s="152"/>
      <c r="QNE186" s="152"/>
      <c r="QNF186" s="152"/>
      <c r="QNG186" s="152"/>
      <c r="QNH186" s="350"/>
      <c r="QNI186" s="321"/>
      <c r="QNJ186" s="326"/>
      <c r="QNK186" s="152"/>
      <c r="QNL186" s="152"/>
      <c r="QNM186" s="152"/>
      <c r="QNN186" s="152"/>
      <c r="QNO186" s="350"/>
      <c r="QNP186" s="321"/>
      <c r="QNQ186" s="326"/>
      <c r="QNR186" s="152"/>
      <c r="QNS186" s="152"/>
      <c r="QNT186" s="152"/>
      <c r="QNU186" s="152"/>
      <c r="QNV186" s="350"/>
      <c r="QNW186" s="321"/>
      <c r="QNX186" s="326"/>
      <c r="QNY186" s="152"/>
      <c r="QNZ186" s="152"/>
      <c r="QOA186" s="152"/>
      <c r="QOB186" s="152"/>
      <c r="QOC186" s="350"/>
      <c r="QOD186" s="321"/>
      <c r="QOE186" s="326"/>
      <c r="QOF186" s="152"/>
      <c r="QOG186" s="152"/>
      <c r="QOH186" s="152"/>
      <c r="QOI186" s="152"/>
      <c r="QOJ186" s="350"/>
      <c r="QOK186" s="321"/>
      <c r="QOL186" s="326"/>
      <c r="QOM186" s="152"/>
      <c r="QON186" s="152"/>
      <c r="QOO186" s="152"/>
      <c r="QOP186" s="152"/>
      <c r="QOQ186" s="350"/>
      <c r="QOR186" s="321"/>
      <c r="QOS186" s="326"/>
      <c r="QOT186" s="152"/>
      <c r="QOU186" s="152"/>
      <c r="QOV186" s="152"/>
      <c r="QOW186" s="152"/>
      <c r="QOX186" s="350"/>
      <c r="QOY186" s="321"/>
      <c r="QOZ186" s="326"/>
      <c r="QPA186" s="152"/>
      <c r="QPB186" s="152"/>
      <c r="QPC186" s="152"/>
      <c r="QPD186" s="152"/>
      <c r="QPE186" s="350"/>
      <c r="QPF186" s="321"/>
      <c r="QPG186" s="326"/>
      <c r="QPH186" s="152"/>
      <c r="QPI186" s="152"/>
      <c r="QPJ186" s="152"/>
      <c r="QPK186" s="152"/>
      <c r="QPL186" s="350"/>
      <c r="QPM186" s="321"/>
      <c r="QPN186" s="326"/>
      <c r="QPO186" s="152"/>
      <c r="QPP186" s="152"/>
      <c r="QPQ186" s="152"/>
      <c r="QPR186" s="152"/>
      <c r="QPS186" s="350"/>
      <c r="QPT186" s="321"/>
      <c r="QPU186" s="326"/>
      <c r="QPV186" s="152"/>
      <c r="QPW186" s="152"/>
      <c r="QPX186" s="152"/>
      <c r="QPY186" s="152"/>
      <c r="QPZ186" s="350"/>
      <c r="QQA186" s="321"/>
      <c r="QQB186" s="326"/>
      <c r="QQC186" s="152"/>
      <c r="QQD186" s="152"/>
      <c r="QQE186" s="152"/>
      <c r="QQF186" s="152"/>
      <c r="QQG186" s="350"/>
      <c r="QQH186" s="321"/>
      <c r="QQI186" s="326"/>
      <c r="QQJ186" s="152"/>
      <c r="QQK186" s="152"/>
      <c r="QQL186" s="152"/>
      <c r="QQM186" s="152"/>
      <c r="QQN186" s="350"/>
      <c r="QQO186" s="321"/>
      <c r="QQP186" s="326"/>
      <c r="QQQ186" s="152"/>
      <c r="QQR186" s="152"/>
      <c r="QQS186" s="152"/>
      <c r="QQT186" s="152"/>
      <c r="QQU186" s="350"/>
      <c r="QQV186" s="321"/>
      <c r="QQW186" s="326"/>
      <c r="QQX186" s="152"/>
      <c r="QQY186" s="152"/>
      <c r="QQZ186" s="152"/>
      <c r="QRA186" s="152"/>
      <c r="QRB186" s="350"/>
      <c r="QRC186" s="321"/>
      <c r="QRD186" s="326"/>
      <c r="QRE186" s="152"/>
      <c r="QRF186" s="152"/>
      <c r="QRG186" s="152"/>
      <c r="QRH186" s="152"/>
      <c r="QRI186" s="350"/>
      <c r="QRJ186" s="321"/>
      <c r="QRK186" s="326"/>
      <c r="QRL186" s="152"/>
      <c r="QRM186" s="152"/>
      <c r="QRN186" s="152"/>
      <c r="QRO186" s="152"/>
      <c r="QRP186" s="350"/>
      <c r="QRQ186" s="321"/>
      <c r="QRR186" s="326"/>
      <c r="QRS186" s="152"/>
      <c r="QRT186" s="152"/>
      <c r="QRU186" s="152"/>
      <c r="QRV186" s="152"/>
      <c r="QRW186" s="350"/>
      <c r="QRX186" s="321"/>
      <c r="QRY186" s="326"/>
      <c r="QRZ186" s="152"/>
      <c r="QSA186" s="152"/>
      <c r="QSB186" s="152"/>
      <c r="QSC186" s="152"/>
      <c r="QSD186" s="350"/>
      <c r="QSE186" s="321"/>
      <c r="QSF186" s="326"/>
      <c r="QSG186" s="152"/>
      <c r="QSH186" s="152"/>
      <c r="QSI186" s="152"/>
      <c r="QSJ186" s="152"/>
      <c r="QSK186" s="350"/>
      <c r="QSL186" s="321"/>
      <c r="QSM186" s="326"/>
      <c r="QSN186" s="152"/>
      <c r="QSO186" s="152"/>
      <c r="QSP186" s="152"/>
      <c r="QSQ186" s="152"/>
      <c r="QSR186" s="350"/>
      <c r="QSS186" s="321"/>
      <c r="QST186" s="326"/>
      <c r="QSU186" s="152"/>
      <c r="QSV186" s="152"/>
      <c r="QSW186" s="152"/>
      <c r="QSX186" s="152"/>
      <c r="QSY186" s="350"/>
      <c r="QSZ186" s="321"/>
      <c r="QTA186" s="326"/>
      <c r="QTB186" s="152"/>
      <c r="QTC186" s="152"/>
      <c r="QTD186" s="152"/>
      <c r="QTE186" s="152"/>
      <c r="QTF186" s="350"/>
      <c r="QTG186" s="321"/>
      <c r="QTH186" s="326"/>
      <c r="QTI186" s="152"/>
      <c r="QTJ186" s="152"/>
      <c r="QTK186" s="152"/>
      <c r="QTL186" s="152"/>
      <c r="QTM186" s="350"/>
      <c r="QTN186" s="321"/>
      <c r="QTO186" s="326"/>
      <c r="QTP186" s="152"/>
      <c r="QTQ186" s="152"/>
      <c r="QTR186" s="152"/>
      <c r="QTS186" s="152"/>
      <c r="QTT186" s="350"/>
      <c r="QTU186" s="321"/>
      <c r="QTV186" s="326"/>
      <c r="QTW186" s="152"/>
      <c r="QTX186" s="152"/>
      <c r="QTY186" s="152"/>
      <c r="QTZ186" s="152"/>
      <c r="QUA186" s="350"/>
      <c r="QUB186" s="321"/>
      <c r="QUC186" s="326"/>
      <c r="QUD186" s="152"/>
      <c r="QUE186" s="152"/>
      <c r="QUF186" s="152"/>
      <c r="QUG186" s="152"/>
      <c r="QUH186" s="350"/>
      <c r="QUI186" s="321"/>
      <c r="QUJ186" s="326"/>
      <c r="QUK186" s="152"/>
      <c r="QUL186" s="152"/>
      <c r="QUM186" s="152"/>
      <c r="QUN186" s="152"/>
      <c r="QUO186" s="350"/>
      <c r="QUP186" s="321"/>
      <c r="QUQ186" s="326"/>
      <c r="QUR186" s="152"/>
      <c r="QUS186" s="152"/>
      <c r="QUT186" s="152"/>
      <c r="QUU186" s="152"/>
      <c r="QUV186" s="350"/>
      <c r="QUW186" s="321"/>
      <c r="QUX186" s="326"/>
      <c r="QUY186" s="152"/>
      <c r="QUZ186" s="152"/>
      <c r="QVA186" s="152"/>
      <c r="QVB186" s="152"/>
      <c r="QVC186" s="350"/>
      <c r="QVD186" s="321"/>
      <c r="QVE186" s="326"/>
      <c r="QVF186" s="152"/>
      <c r="QVG186" s="152"/>
      <c r="QVH186" s="152"/>
      <c r="QVI186" s="152"/>
      <c r="QVJ186" s="350"/>
      <c r="QVK186" s="321"/>
      <c r="QVL186" s="326"/>
      <c r="QVM186" s="152"/>
      <c r="QVN186" s="152"/>
      <c r="QVO186" s="152"/>
      <c r="QVP186" s="152"/>
      <c r="QVQ186" s="350"/>
      <c r="QVR186" s="321"/>
      <c r="QVS186" s="326"/>
      <c r="QVT186" s="152"/>
      <c r="QVU186" s="152"/>
      <c r="QVV186" s="152"/>
      <c r="QVW186" s="152"/>
      <c r="QVX186" s="350"/>
      <c r="QVY186" s="321"/>
      <c r="QVZ186" s="326"/>
      <c r="QWA186" s="152"/>
      <c r="QWB186" s="152"/>
      <c r="QWC186" s="152"/>
      <c r="QWD186" s="152"/>
      <c r="QWE186" s="350"/>
      <c r="QWF186" s="321"/>
      <c r="QWG186" s="326"/>
      <c r="QWH186" s="152"/>
      <c r="QWI186" s="152"/>
      <c r="QWJ186" s="152"/>
      <c r="QWK186" s="152"/>
      <c r="QWL186" s="350"/>
      <c r="QWM186" s="321"/>
      <c r="QWN186" s="326"/>
      <c r="QWO186" s="152"/>
      <c r="QWP186" s="152"/>
      <c r="QWQ186" s="152"/>
      <c r="QWR186" s="152"/>
      <c r="QWS186" s="350"/>
      <c r="QWT186" s="321"/>
      <c r="QWU186" s="326"/>
      <c r="QWV186" s="152"/>
      <c r="QWW186" s="152"/>
      <c r="QWX186" s="152"/>
      <c r="QWY186" s="152"/>
      <c r="QWZ186" s="350"/>
      <c r="QXA186" s="321"/>
      <c r="QXB186" s="326"/>
      <c r="QXC186" s="152"/>
      <c r="QXD186" s="152"/>
      <c r="QXE186" s="152"/>
      <c r="QXF186" s="152"/>
      <c r="QXG186" s="350"/>
      <c r="QXH186" s="321"/>
      <c r="QXI186" s="326"/>
      <c r="QXJ186" s="152"/>
      <c r="QXK186" s="152"/>
      <c r="QXL186" s="152"/>
      <c r="QXM186" s="152"/>
      <c r="QXN186" s="350"/>
      <c r="QXO186" s="321"/>
      <c r="QXP186" s="326"/>
      <c r="QXQ186" s="152"/>
      <c r="QXR186" s="152"/>
      <c r="QXS186" s="152"/>
      <c r="QXT186" s="152"/>
      <c r="QXU186" s="350"/>
      <c r="QXV186" s="321"/>
      <c r="QXW186" s="326"/>
      <c r="QXX186" s="152"/>
      <c r="QXY186" s="152"/>
      <c r="QXZ186" s="152"/>
      <c r="QYA186" s="152"/>
      <c r="QYB186" s="350"/>
      <c r="QYC186" s="321"/>
      <c r="QYD186" s="326"/>
      <c r="QYE186" s="152"/>
      <c r="QYF186" s="152"/>
      <c r="QYG186" s="152"/>
      <c r="QYH186" s="152"/>
      <c r="QYI186" s="350"/>
      <c r="QYJ186" s="321"/>
      <c r="QYK186" s="326"/>
      <c r="QYL186" s="152"/>
      <c r="QYM186" s="152"/>
      <c r="QYN186" s="152"/>
      <c r="QYO186" s="152"/>
      <c r="QYP186" s="350"/>
      <c r="QYQ186" s="321"/>
      <c r="QYR186" s="326"/>
      <c r="QYS186" s="152"/>
      <c r="QYT186" s="152"/>
      <c r="QYU186" s="152"/>
      <c r="QYV186" s="152"/>
      <c r="QYW186" s="350"/>
      <c r="QYX186" s="321"/>
      <c r="QYY186" s="326"/>
      <c r="QYZ186" s="152"/>
      <c r="QZA186" s="152"/>
      <c r="QZB186" s="152"/>
      <c r="QZC186" s="152"/>
      <c r="QZD186" s="350"/>
      <c r="QZE186" s="321"/>
      <c r="QZF186" s="326"/>
      <c r="QZG186" s="152"/>
      <c r="QZH186" s="152"/>
      <c r="QZI186" s="152"/>
      <c r="QZJ186" s="152"/>
      <c r="QZK186" s="350"/>
      <c r="QZL186" s="321"/>
      <c r="QZM186" s="326"/>
      <c r="QZN186" s="152"/>
      <c r="QZO186" s="152"/>
      <c r="QZP186" s="152"/>
      <c r="QZQ186" s="152"/>
      <c r="QZR186" s="350"/>
      <c r="QZS186" s="321"/>
      <c r="QZT186" s="326"/>
      <c r="QZU186" s="152"/>
      <c r="QZV186" s="152"/>
      <c r="QZW186" s="152"/>
      <c r="QZX186" s="152"/>
      <c r="QZY186" s="350"/>
      <c r="QZZ186" s="321"/>
      <c r="RAA186" s="326"/>
      <c r="RAB186" s="152"/>
      <c r="RAC186" s="152"/>
      <c r="RAD186" s="152"/>
      <c r="RAE186" s="152"/>
      <c r="RAF186" s="350"/>
      <c r="RAG186" s="321"/>
      <c r="RAH186" s="326"/>
      <c r="RAI186" s="152"/>
      <c r="RAJ186" s="152"/>
      <c r="RAK186" s="152"/>
      <c r="RAL186" s="152"/>
      <c r="RAM186" s="350"/>
      <c r="RAN186" s="321"/>
      <c r="RAO186" s="326"/>
      <c r="RAP186" s="152"/>
      <c r="RAQ186" s="152"/>
      <c r="RAR186" s="152"/>
      <c r="RAS186" s="152"/>
      <c r="RAT186" s="350"/>
      <c r="RAU186" s="321"/>
      <c r="RAV186" s="326"/>
      <c r="RAW186" s="152"/>
      <c r="RAX186" s="152"/>
      <c r="RAY186" s="152"/>
      <c r="RAZ186" s="152"/>
      <c r="RBA186" s="350"/>
      <c r="RBB186" s="321"/>
      <c r="RBC186" s="326"/>
      <c r="RBD186" s="152"/>
      <c r="RBE186" s="152"/>
      <c r="RBF186" s="152"/>
      <c r="RBG186" s="152"/>
      <c r="RBH186" s="350"/>
      <c r="RBI186" s="321"/>
      <c r="RBJ186" s="326"/>
      <c r="RBK186" s="152"/>
      <c r="RBL186" s="152"/>
      <c r="RBM186" s="152"/>
      <c r="RBN186" s="152"/>
      <c r="RBO186" s="350"/>
      <c r="RBP186" s="321"/>
      <c r="RBQ186" s="326"/>
      <c r="RBR186" s="152"/>
      <c r="RBS186" s="152"/>
      <c r="RBT186" s="152"/>
      <c r="RBU186" s="152"/>
      <c r="RBV186" s="350"/>
      <c r="RBW186" s="321"/>
      <c r="RBX186" s="326"/>
      <c r="RBY186" s="152"/>
      <c r="RBZ186" s="152"/>
      <c r="RCA186" s="152"/>
      <c r="RCB186" s="152"/>
      <c r="RCC186" s="350"/>
      <c r="RCD186" s="321"/>
      <c r="RCE186" s="326"/>
      <c r="RCF186" s="152"/>
      <c r="RCG186" s="152"/>
      <c r="RCH186" s="152"/>
      <c r="RCI186" s="152"/>
      <c r="RCJ186" s="350"/>
      <c r="RCK186" s="321"/>
      <c r="RCL186" s="326"/>
      <c r="RCM186" s="152"/>
      <c r="RCN186" s="152"/>
      <c r="RCO186" s="152"/>
      <c r="RCP186" s="152"/>
      <c r="RCQ186" s="350"/>
      <c r="RCR186" s="321"/>
      <c r="RCS186" s="326"/>
      <c r="RCT186" s="152"/>
      <c r="RCU186" s="152"/>
      <c r="RCV186" s="152"/>
      <c r="RCW186" s="152"/>
      <c r="RCX186" s="350"/>
      <c r="RCY186" s="321"/>
      <c r="RCZ186" s="326"/>
      <c r="RDA186" s="152"/>
      <c r="RDB186" s="152"/>
      <c r="RDC186" s="152"/>
      <c r="RDD186" s="152"/>
      <c r="RDE186" s="350"/>
      <c r="RDF186" s="321"/>
      <c r="RDG186" s="326"/>
      <c r="RDH186" s="152"/>
      <c r="RDI186" s="152"/>
      <c r="RDJ186" s="152"/>
      <c r="RDK186" s="152"/>
      <c r="RDL186" s="350"/>
      <c r="RDM186" s="321"/>
      <c r="RDN186" s="326"/>
      <c r="RDO186" s="152"/>
      <c r="RDP186" s="152"/>
      <c r="RDQ186" s="152"/>
      <c r="RDR186" s="152"/>
      <c r="RDS186" s="350"/>
      <c r="RDT186" s="321"/>
      <c r="RDU186" s="326"/>
      <c r="RDV186" s="152"/>
      <c r="RDW186" s="152"/>
      <c r="RDX186" s="152"/>
      <c r="RDY186" s="152"/>
      <c r="RDZ186" s="350"/>
      <c r="REA186" s="321"/>
      <c r="REB186" s="326"/>
      <c r="REC186" s="152"/>
      <c r="RED186" s="152"/>
      <c r="REE186" s="152"/>
      <c r="REF186" s="152"/>
      <c r="REG186" s="350"/>
      <c r="REH186" s="321"/>
      <c r="REI186" s="326"/>
      <c r="REJ186" s="152"/>
      <c r="REK186" s="152"/>
      <c r="REL186" s="152"/>
      <c r="REM186" s="152"/>
      <c r="REN186" s="350"/>
      <c r="REO186" s="321"/>
      <c r="REP186" s="326"/>
      <c r="REQ186" s="152"/>
      <c r="RER186" s="152"/>
      <c r="RES186" s="152"/>
      <c r="RET186" s="152"/>
      <c r="REU186" s="350"/>
      <c r="REV186" s="321"/>
      <c r="REW186" s="326"/>
      <c r="REX186" s="152"/>
      <c r="REY186" s="152"/>
      <c r="REZ186" s="152"/>
      <c r="RFA186" s="152"/>
      <c r="RFB186" s="350"/>
      <c r="RFC186" s="321"/>
      <c r="RFD186" s="326"/>
      <c r="RFE186" s="152"/>
      <c r="RFF186" s="152"/>
      <c r="RFG186" s="152"/>
      <c r="RFH186" s="152"/>
      <c r="RFI186" s="350"/>
      <c r="RFJ186" s="321"/>
      <c r="RFK186" s="326"/>
      <c r="RFL186" s="152"/>
      <c r="RFM186" s="152"/>
      <c r="RFN186" s="152"/>
      <c r="RFO186" s="152"/>
      <c r="RFP186" s="350"/>
      <c r="RFQ186" s="321"/>
      <c r="RFR186" s="326"/>
      <c r="RFS186" s="152"/>
      <c r="RFT186" s="152"/>
      <c r="RFU186" s="152"/>
      <c r="RFV186" s="152"/>
      <c r="RFW186" s="350"/>
      <c r="RFX186" s="321"/>
      <c r="RFY186" s="326"/>
      <c r="RFZ186" s="152"/>
      <c r="RGA186" s="152"/>
      <c r="RGB186" s="152"/>
      <c r="RGC186" s="152"/>
      <c r="RGD186" s="350"/>
      <c r="RGE186" s="321"/>
      <c r="RGF186" s="326"/>
      <c r="RGG186" s="152"/>
      <c r="RGH186" s="152"/>
      <c r="RGI186" s="152"/>
      <c r="RGJ186" s="152"/>
      <c r="RGK186" s="350"/>
      <c r="RGL186" s="321"/>
      <c r="RGM186" s="326"/>
      <c r="RGN186" s="152"/>
      <c r="RGO186" s="152"/>
      <c r="RGP186" s="152"/>
      <c r="RGQ186" s="152"/>
      <c r="RGR186" s="350"/>
      <c r="RGS186" s="321"/>
      <c r="RGT186" s="326"/>
      <c r="RGU186" s="152"/>
      <c r="RGV186" s="152"/>
      <c r="RGW186" s="152"/>
      <c r="RGX186" s="152"/>
      <c r="RGY186" s="350"/>
      <c r="RGZ186" s="321"/>
      <c r="RHA186" s="326"/>
      <c r="RHB186" s="152"/>
      <c r="RHC186" s="152"/>
      <c r="RHD186" s="152"/>
      <c r="RHE186" s="152"/>
      <c r="RHF186" s="350"/>
      <c r="RHG186" s="321"/>
      <c r="RHH186" s="326"/>
      <c r="RHI186" s="152"/>
      <c r="RHJ186" s="152"/>
      <c r="RHK186" s="152"/>
      <c r="RHL186" s="152"/>
      <c r="RHM186" s="350"/>
      <c r="RHN186" s="321"/>
      <c r="RHO186" s="326"/>
      <c r="RHP186" s="152"/>
      <c r="RHQ186" s="152"/>
      <c r="RHR186" s="152"/>
      <c r="RHS186" s="152"/>
      <c r="RHT186" s="350"/>
      <c r="RHU186" s="321"/>
      <c r="RHV186" s="326"/>
      <c r="RHW186" s="152"/>
      <c r="RHX186" s="152"/>
      <c r="RHY186" s="152"/>
      <c r="RHZ186" s="152"/>
      <c r="RIA186" s="350"/>
      <c r="RIB186" s="321"/>
      <c r="RIC186" s="326"/>
      <c r="RID186" s="152"/>
      <c r="RIE186" s="152"/>
      <c r="RIF186" s="152"/>
      <c r="RIG186" s="152"/>
      <c r="RIH186" s="350"/>
      <c r="RII186" s="321"/>
      <c r="RIJ186" s="326"/>
      <c r="RIK186" s="152"/>
      <c r="RIL186" s="152"/>
      <c r="RIM186" s="152"/>
      <c r="RIN186" s="152"/>
      <c r="RIO186" s="350"/>
      <c r="RIP186" s="321"/>
      <c r="RIQ186" s="326"/>
      <c r="RIR186" s="152"/>
      <c r="RIS186" s="152"/>
      <c r="RIT186" s="152"/>
      <c r="RIU186" s="152"/>
      <c r="RIV186" s="350"/>
      <c r="RIW186" s="321"/>
      <c r="RIX186" s="326"/>
      <c r="RIY186" s="152"/>
      <c r="RIZ186" s="152"/>
      <c r="RJA186" s="152"/>
      <c r="RJB186" s="152"/>
      <c r="RJC186" s="350"/>
      <c r="RJD186" s="321"/>
      <c r="RJE186" s="326"/>
      <c r="RJF186" s="152"/>
      <c r="RJG186" s="152"/>
      <c r="RJH186" s="152"/>
      <c r="RJI186" s="152"/>
      <c r="RJJ186" s="350"/>
      <c r="RJK186" s="321"/>
      <c r="RJL186" s="326"/>
      <c r="RJM186" s="152"/>
      <c r="RJN186" s="152"/>
      <c r="RJO186" s="152"/>
      <c r="RJP186" s="152"/>
      <c r="RJQ186" s="350"/>
      <c r="RJR186" s="321"/>
      <c r="RJS186" s="326"/>
      <c r="RJT186" s="152"/>
      <c r="RJU186" s="152"/>
      <c r="RJV186" s="152"/>
      <c r="RJW186" s="152"/>
      <c r="RJX186" s="350"/>
      <c r="RJY186" s="321"/>
      <c r="RJZ186" s="326"/>
      <c r="RKA186" s="152"/>
      <c r="RKB186" s="152"/>
      <c r="RKC186" s="152"/>
      <c r="RKD186" s="152"/>
      <c r="RKE186" s="350"/>
      <c r="RKF186" s="321"/>
      <c r="RKG186" s="326"/>
      <c r="RKH186" s="152"/>
      <c r="RKI186" s="152"/>
      <c r="RKJ186" s="152"/>
      <c r="RKK186" s="152"/>
      <c r="RKL186" s="350"/>
      <c r="RKM186" s="321"/>
      <c r="RKN186" s="326"/>
      <c r="RKO186" s="152"/>
      <c r="RKP186" s="152"/>
      <c r="RKQ186" s="152"/>
      <c r="RKR186" s="152"/>
      <c r="RKS186" s="350"/>
      <c r="RKT186" s="321"/>
      <c r="RKU186" s="326"/>
      <c r="RKV186" s="152"/>
      <c r="RKW186" s="152"/>
      <c r="RKX186" s="152"/>
      <c r="RKY186" s="152"/>
      <c r="RKZ186" s="350"/>
      <c r="RLA186" s="321"/>
      <c r="RLB186" s="326"/>
      <c r="RLC186" s="152"/>
      <c r="RLD186" s="152"/>
      <c r="RLE186" s="152"/>
      <c r="RLF186" s="152"/>
      <c r="RLG186" s="350"/>
      <c r="RLH186" s="321"/>
      <c r="RLI186" s="326"/>
      <c r="RLJ186" s="152"/>
      <c r="RLK186" s="152"/>
      <c r="RLL186" s="152"/>
      <c r="RLM186" s="152"/>
      <c r="RLN186" s="350"/>
      <c r="RLO186" s="321"/>
      <c r="RLP186" s="326"/>
      <c r="RLQ186" s="152"/>
      <c r="RLR186" s="152"/>
      <c r="RLS186" s="152"/>
      <c r="RLT186" s="152"/>
      <c r="RLU186" s="350"/>
      <c r="RLV186" s="321"/>
      <c r="RLW186" s="326"/>
      <c r="RLX186" s="152"/>
      <c r="RLY186" s="152"/>
      <c r="RLZ186" s="152"/>
      <c r="RMA186" s="152"/>
      <c r="RMB186" s="350"/>
      <c r="RMC186" s="321"/>
      <c r="RMD186" s="326"/>
      <c r="RME186" s="152"/>
      <c r="RMF186" s="152"/>
      <c r="RMG186" s="152"/>
      <c r="RMH186" s="152"/>
      <c r="RMI186" s="350"/>
      <c r="RMJ186" s="321"/>
      <c r="RMK186" s="326"/>
      <c r="RML186" s="152"/>
      <c r="RMM186" s="152"/>
      <c r="RMN186" s="152"/>
      <c r="RMO186" s="152"/>
      <c r="RMP186" s="350"/>
      <c r="RMQ186" s="321"/>
      <c r="RMR186" s="326"/>
      <c r="RMS186" s="152"/>
      <c r="RMT186" s="152"/>
      <c r="RMU186" s="152"/>
      <c r="RMV186" s="152"/>
      <c r="RMW186" s="350"/>
      <c r="RMX186" s="321"/>
      <c r="RMY186" s="326"/>
      <c r="RMZ186" s="152"/>
      <c r="RNA186" s="152"/>
      <c r="RNB186" s="152"/>
      <c r="RNC186" s="152"/>
      <c r="RND186" s="350"/>
      <c r="RNE186" s="321"/>
      <c r="RNF186" s="326"/>
      <c r="RNG186" s="152"/>
      <c r="RNH186" s="152"/>
      <c r="RNI186" s="152"/>
      <c r="RNJ186" s="152"/>
      <c r="RNK186" s="350"/>
      <c r="RNL186" s="321"/>
      <c r="RNM186" s="326"/>
      <c r="RNN186" s="152"/>
      <c r="RNO186" s="152"/>
      <c r="RNP186" s="152"/>
      <c r="RNQ186" s="152"/>
      <c r="RNR186" s="350"/>
      <c r="RNS186" s="321"/>
      <c r="RNT186" s="326"/>
      <c r="RNU186" s="152"/>
      <c r="RNV186" s="152"/>
      <c r="RNW186" s="152"/>
      <c r="RNX186" s="152"/>
      <c r="RNY186" s="350"/>
      <c r="RNZ186" s="321"/>
      <c r="ROA186" s="326"/>
      <c r="ROB186" s="152"/>
      <c r="ROC186" s="152"/>
      <c r="ROD186" s="152"/>
      <c r="ROE186" s="152"/>
      <c r="ROF186" s="350"/>
      <c r="ROG186" s="321"/>
      <c r="ROH186" s="326"/>
      <c r="ROI186" s="152"/>
      <c r="ROJ186" s="152"/>
      <c r="ROK186" s="152"/>
      <c r="ROL186" s="152"/>
      <c r="ROM186" s="350"/>
      <c r="RON186" s="321"/>
      <c r="ROO186" s="326"/>
      <c r="ROP186" s="152"/>
      <c r="ROQ186" s="152"/>
      <c r="ROR186" s="152"/>
      <c r="ROS186" s="152"/>
      <c r="ROT186" s="350"/>
      <c r="ROU186" s="321"/>
      <c r="ROV186" s="326"/>
      <c r="ROW186" s="152"/>
      <c r="ROX186" s="152"/>
      <c r="ROY186" s="152"/>
      <c r="ROZ186" s="152"/>
      <c r="RPA186" s="350"/>
      <c r="RPB186" s="321"/>
      <c r="RPC186" s="326"/>
      <c r="RPD186" s="152"/>
      <c r="RPE186" s="152"/>
      <c r="RPF186" s="152"/>
      <c r="RPG186" s="152"/>
      <c r="RPH186" s="350"/>
      <c r="RPI186" s="321"/>
      <c r="RPJ186" s="326"/>
      <c r="RPK186" s="152"/>
      <c r="RPL186" s="152"/>
      <c r="RPM186" s="152"/>
      <c r="RPN186" s="152"/>
      <c r="RPO186" s="350"/>
      <c r="RPP186" s="321"/>
      <c r="RPQ186" s="326"/>
      <c r="RPR186" s="152"/>
      <c r="RPS186" s="152"/>
      <c r="RPT186" s="152"/>
      <c r="RPU186" s="152"/>
      <c r="RPV186" s="350"/>
      <c r="RPW186" s="321"/>
      <c r="RPX186" s="326"/>
      <c r="RPY186" s="152"/>
      <c r="RPZ186" s="152"/>
      <c r="RQA186" s="152"/>
      <c r="RQB186" s="152"/>
      <c r="RQC186" s="350"/>
      <c r="RQD186" s="321"/>
      <c r="RQE186" s="326"/>
      <c r="RQF186" s="152"/>
      <c r="RQG186" s="152"/>
      <c r="RQH186" s="152"/>
      <c r="RQI186" s="152"/>
      <c r="RQJ186" s="350"/>
      <c r="RQK186" s="321"/>
      <c r="RQL186" s="326"/>
      <c r="RQM186" s="152"/>
      <c r="RQN186" s="152"/>
      <c r="RQO186" s="152"/>
      <c r="RQP186" s="152"/>
      <c r="RQQ186" s="350"/>
      <c r="RQR186" s="321"/>
      <c r="RQS186" s="326"/>
      <c r="RQT186" s="152"/>
      <c r="RQU186" s="152"/>
      <c r="RQV186" s="152"/>
      <c r="RQW186" s="152"/>
      <c r="RQX186" s="350"/>
      <c r="RQY186" s="321"/>
      <c r="RQZ186" s="326"/>
      <c r="RRA186" s="152"/>
      <c r="RRB186" s="152"/>
      <c r="RRC186" s="152"/>
      <c r="RRD186" s="152"/>
      <c r="RRE186" s="350"/>
      <c r="RRF186" s="321"/>
      <c r="RRG186" s="326"/>
      <c r="RRH186" s="152"/>
      <c r="RRI186" s="152"/>
      <c r="RRJ186" s="152"/>
      <c r="RRK186" s="152"/>
      <c r="RRL186" s="350"/>
      <c r="RRM186" s="321"/>
      <c r="RRN186" s="326"/>
      <c r="RRO186" s="152"/>
      <c r="RRP186" s="152"/>
      <c r="RRQ186" s="152"/>
      <c r="RRR186" s="152"/>
      <c r="RRS186" s="350"/>
      <c r="RRT186" s="321"/>
      <c r="RRU186" s="326"/>
      <c r="RRV186" s="152"/>
      <c r="RRW186" s="152"/>
      <c r="RRX186" s="152"/>
      <c r="RRY186" s="152"/>
      <c r="RRZ186" s="350"/>
      <c r="RSA186" s="321"/>
      <c r="RSB186" s="326"/>
      <c r="RSC186" s="152"/>
      <c r="RSD186" s="152"/>
      <c r="RSE186" s="152"/>
      <c r="RSF186" s="152"/>
      <c r="RSG186" s="350"/>
      <c r="RSH186" s="321"/>
      <c r="RSI186" s="326"/>
      <c r="RSJ186" s="152"/>
      <c r="RSK186" s="152"/>
      <c r="RSL186" s="152"/>
      <c r="RSM186" s="152"/>
      <c r="RSN186" s="350"/>
      <c r="RSO186" s="321"/>
      <c r="RSP186" s="326"/>
      <c r="RSQ186" s="152"/>
      <c r="RSR186" s="152"/>
      <c r="RSS186" s="152"/>
      <c r="RST186" s="152"/>
      <c r="RSU186" s="350"/>
      <c r="RSV186" s="321"/>
      <c r="RSW186" s="326"/>
      <c r="RSX186" s="152"/>
      <c r="RSY186" s="152"/>
      <c r="RSZ186" s="152"/>
      <c r="RTA186" s="152"/>
      <c r="RTB186" s="350"/>
      <c r="RTC186" s="321"/>
      <c r="RTD186" s="326"/>
      <c r="RTE186" s="152"/>
      <c r="RTF186" s="152"/>
      <c r="RTG186" s="152"/>
      <c r="RTH186" s="152"/>
      <c r="RTI186" s="350"/>
      <c r="RTJ186" s="321"/>
      <c r="RTK186" s="326"/>
      <c r="RTL186" s="152"/>
      <c r="RTM186" s="152"/>
      <c r="RTN186" s="152"/>
      <c r="RTO186" s="152"/>
      <c r="RTP186" s="350"/>
      <c r="RTQ186" s="321"/>
      <c r="RTR186" s="326"/>
      <c r="RTS186" s="152"/>
      <c r="RTT186" s="152"/>
      <c r="RTU186" s="152"/>
      <c r="RTV186" s="152"/>
      <c r="RTW186" s="350"/>
      <c r="RTX186" s="321"/>
      <c r="RTY186" s="326"/>
      <c r="RTZ186" s="152"/>
      <c r="RUA186" s="152"/>
      <c r="RUB186" s="152"/>
      <c r="RUC186" s="152"/>
      <c r="RUD186" s="350"/>
      <c r="RUE186" s="321"/>
      <c r="RUF186" s="326"/>
      <c r="RUG186" s="152"/>
      <c r="RUH186" s="152"/>
      <c r="RUI186" s="152"/>
      <c r="RUJ186" s="152"/>
      <c r="RUK186" s="350"/>
      <c r="RUL186" s="321"/>
      <c r="RUM186" s="326"/>
      <c r="RUN186" s="152"/>
      <c r="RUO186" s="152"/>
      <c r="RUP186" s="152"/>
      <c r="RUQ186" s="152"/>
      <c r="RUR186" s="350"/>
      <c r="RUS186" s="321"/>
      <c r="RUT186" s="326"/>
      <c r="RUU186" s="152"/>
      <c r="RUV186" s="152"/>
      <c r="RUW186" s="152"/>
      <c r="RUX186" s="152"/>
      <c r="RUY186" s="350"/>
      <c r="RUZ186" s="321"/>
      <c r="RVA186" s="326"/>
      <c r="RVB186" s="152"/>
      <c r="RVC186" s="152"/>
      <c r="RVD186" s="152"/>
      <c r="RVE186" s="152"/>
      <c r="RVF186" s="350"/>
      <c r="RVG186" s="321"/>
      <c r="RVH186" s="326"/>
      <c r="RVI186" s="152"/>
      <c r="RVJ186" s="152"/>
      <c r="RVK186" s="152"/>
      <c r="RVL186" s="152"/>
      <c r="RVM186" s="350"/>
      <c r="RVN186" s="321"/>
      <c r="RVO186" s="326"/>
      <c r="RVP186" s="152"/>
      <c r="RVQ186" s="152"/>
      <c r="RVR186" s="152"/>
      <c r="RVS186" s="152"/>
      <c r="RVT186" s="350"/>
      <c r="RVU186" s="321"/>
      <c r="RVV186" s="326"/>
      <c r="RVW186" s="152"/>
      <c r="RVX186" s="152"/>
      <c r="RVY186" s="152"/>
      <c r="RVZ186" s="152"/>
      <c r="RWA186" s="350"/>
      <c r="RWB186" s="321"/>
      <c r="RWC186" s="326"/>
      <c r="RWD186" s="152"/>
      <c r="RWE186" s="152"/>
      <c r="RWF186" s="152"/>
      <c r="RWG186" s="152"/>
      <c r="RWH186" s="350"/>
      <c r="RWI186" s="321"/>
      <c r="RWJ186" s="326"/>
      <c r="RWK186" s="152"/>
      <c r="RWL186" s="152"/>
      <c r="RWM186" s="152"/>
      <c r="RWN186" s="152"/>
      <c r="RWO186" s="350"/>
      <c r="RWP186" s="321"/>
      <c r="RWQ186" s="326"/>
      <c r="RWR186" s="152"/>
      <c r="RWS186" s="152"/>
      <c r="RWT186" s="152"/>
      <c r="RWU186" s="152"/>
      <c r="RWV186" s="350"/>
      <c r="RWW186" s="321"/>
      <c r="RWX186" s="326"/>
      <c r="RWY186" s="152"/>
      <c r="RWZ186" s="152"/>
      <c r="RXA186" s="152"/>
      <c r="RXB186" s="152"/>
      <c r="RXC186" s="350"/>
      <c r="RXD186" s="321"/>
      <c r="RXE186" s="326"/>
      <c r="RXF186" s="152"/>
      <c r="RXG186" s="152"/>
      <c r="RXH186" s="152"/>
      <c r="RXI186" s="152"/>
      <c r="RXJ186" s="350"/>
      <c r="RXK186" s="321"/>
      <c r="RXL186" s="326"/>
      <c r="RXM186" s="152"/>
      <c r="RXN186" s="152"/>
      <c r="RXO186" s="152"/>
      <c r="RXP186" s="152"/>
      <c r="RXQ186" s="350"/>
      <c r="RXR186" s="321"/>
      <c r="RXS186" s="326"/>
      <c r="RXT186" s="152"/>
      <c r="RXU186" s="152"/>
      <c r="RXV186" s="152"/>
      <c r="RXW186" s="152"/>
      <c r="RXX186" s="350"/>
      <c r="RXY186" s="321"/>
      <c r="RXZ186" s="326"/>
      <c r="RYA186" s="152"/>
      <c r="RYB186" s="152"/>
      <c r="RYC186" s="152"/>
      <c r="RYD186" s="152"/>
      <c r="RYE186" s="350"/>
      <c r="RYF186" s="321"/>
      <c r="RYG186" s="326"/>
      <c r="RYH186" s="152"/>
      <c r="RYI186" s="152"/>
      <c r="RYJ186" s="152"/>
      <c r="RYK186" s="152"/>
      <c r="RYL186" s="350"/>
      <c r="RYM186" s="321"/>
      <c r="RYN186" s="326"/>
      <c r="RYO186" s="152"/>
      <c r="RYP186" s="152"/>
      <c r="RYQ186" s="152"/>
      <c r="RYR186" s="152"/>
      <c r="RYS186" s="350"/>
      <c r="RYT186" s="321"/>
      <c r="RYU186" s="326"/>
      <c r="RYV186" s="152"/>
      <c r="RYW186" s="152"/>
      <c r="RYX186" s="152"/>
      <c r="RYY186" s="152"/>
      <c r="RYZ186" s="350"/>
      <c r="RZA186" s="321"/>
      <c r="RZB186" s="326"/>
      <c r="RZC186" s="152"/>
      <c r="RZD186" s="152"/>
      <c r="RZE186" s="152"/>
      <c r="RZF186" s="152"/>
      <c r="RZG186" s="350"/>
      <c r="RZH186" s="321"/>
      <c r="RZI186" s="326"/>
      <c r="RZJ186" s="152"/>
      <c r="RZK186" s="152"/>
      <c r="RZL186" s="152"/>
      <c r="RZM186" s="152"/>
      <c r="RZN186" s="350"/>
      <c r="RZO186" s="321"/>
      <c r="RZP186" s="326"/>
      <c r="RZQ186" s="152"/>
      <c r="RZR186" s="152"/>
      <c r="RZS186" s="152"/>
      <c r="RZT186" s="152"/>
      <c r="RZU186" s="350"/>
      <c r="RZV186" s="321"/>
      <c r="RZW186" s="326"/>
      <c r="RZX186" s="152"/>
      <c r="RZY186" s="152"/>
      <c r="RZZ186" s="152"/>
      <c r="SAA186" s="152"/>
      <c r="SAB186" s="350"/>
      <c r="SAC186" s="321"/>
      <c r="SAD186" s="326"/>
      <c r="SAE186" s="152"/>
      <c r="SAF186" s="152"/>
      <c r="SAG186" s="152"/>
      <c r="SAH186" s="152"/>
      <c r="SAI186" s="350"/>
      <c r="SAJ186" s="321"/>
      <c r="SAK186" s="326"/>
      <c r="SAL186" s="152"/>
      <c r="SAM186" s="152"/>
      <c r="SAN186" s="152"/>
      <c r="SAO186" s="152"/>
      <c r="SAP186" s="350"/>
      <c r="SAQ186" s="321"/>
      <c r="SAR186" s="326"/>
      <c r="SAS186" s="152"/>
      <c r="SAT186" s="152"/>
      <c r="SAU186" s="152"/>
      <c r="SAV186" s="152"/>
      <c r="SAW186" s="350"/>
      <c r="SAX186" s="321"/>
      <c r="SAY186" s="326"/>
      <c r="SAZ186" s="152"/>
      <c r="SBA186" s="152"/>
      <c r="SBB186" s="152"/>
      <c r="SBC186" s="152"/>
      <c r="SBD186" s="350"/>
      <c r="SBE186" s="321"/>
      <c r="SBF186" s="326"/>
      <c r="SBG186" s="152"/>
      <c r="SBH186" s="152"/>
      <c r="SBI186" s="152"/>
      <c r="SBJ186" s="152"/>
      <c r="SBK186" s="350"/>
      <c r="SBL186" s="321"/>
      <c r="SBM186" s="326"/>
      <c r="SBN186" s="152"/>
      <c r="SBO186" s="152"/>
      <c r="SBP186" s="152"/>
      <c r="SBQ186" s="152"/>
      <c r="SBR186" s="350"/>
      <c r="SBS186" s="321"/>
      <c r="SBT186" s="326"/>
      <c r="SBU186" s="152"/>
      <c r="SBV186" s="152"/>
      <c r="SBW186" s="152"/>
      <c r="SBX186" s="152"/>
      <c r="SBY186" s="350"/>
      <c r="SBZ186" s="321"/>
      <c r="SCA186" s="326"/>
      <c r="SCB186" s="152"/>
      <c r="SCC186" s="152"/>
      <c r="SCD186" s="152"/>
      <c r="SCE186" s="152"/>
      <c r="SCF186" s="350"/>
      <c r="SCG186" s="321"/>
      <c r="SCH186" s="326"/>
      <c r="SCI186" s="152"/>
      <c r="SCJ186" s="152"/>
      <c r="SCK186" s="152"/>
      <c r="SCL186" s="152"/>
      <c r="SCM186" s="350"/>
      <c r="SCN186" s="321"/>
      <c r="SCO186" s="326"/>
      <c r="SCP186" s="152"/>
      <c r="SCQ186" s="152"/>
      <c r="SCR186" s="152"/>
      <c r="SCS186" s="152"/>
      <c r="SCT186" s="350"/>
      <c r="SCU186" s="321"/>
      <c r="SCV186" s="326"/>
      <c r="SCW186" s="152"/>
      <c r="SCX186" s="152"/>
      <c r="SCY186" s="152"/>
      <c r="SCZ186" s="152"/>
      <c r="SDA186" s="350"/>
      <c r="SDB186" s="321"/>
      <c r="SDC186" s="326"/>
      <c r="SDD186" s="152"/>
      <c r="SDE186" s="152"/>
      <c r="SDF186" s="152"/>
      <c r="SDG186" s="152"/>
      <c r="SDH186" s="350"/>
      <c r="SDI186" s="321"/>
      <c r="SDJ186" s="326"/>
      <c r="SDK186" s="152"/>
      <c r="SDL186" s="152"/>
      <c r="SDM186" s="152"/>
      <c r="SDN186" s="152"/>
      <c r="SDO186" s="350"/>
      <c r="SDP186" s="321"/>
      <c r="SDQ186" s="326"/>
      <c r="SDR186" s="152"/>
      <c r="SDS186" s="152"/>
      <c r="SDT186" s="152"/>
      <c r="SDU186" s="152"/>
      <c r="SDV186" s="350"/>
      <c r="SDW186" s="321"/>
      <c r="SDX186" s="326"/>
      <c r="SDY186" s="152"/>
      <c r="SDZ186" s="152"/>
      <c r="SEA186" s="152"/>
      <c r="SEB186" s="152"/>
      <c r="SEC186" s="350"/>
      <c r="SED186" s="321"/>
      <c r="SEE186" s="326"/>
      <c r="SEF186" s="152"/>
      <c r="SEG186" s="152"/>
      <c r="SEH186" s="152"/>
      <c r="SEI186" s="152"/>
      <c r="SEJ186" s="350"/>
      <c r="SEK186" s="321"/>
      <c r="SEL186" s="326"/>
      <c r="SEM186" s="152"/>
      <c r="SEN186" s="152"/>
      <c r="SEO186" s="152"/>
      <c r="SEP186" s="152"/>
      <c r="SEQ186" s="350"/>
      <c r="SER186" s="321"/>
      <c r="SES186" s="326"/>
      <c r="SET186" s="152"/>
      <c r="SEU186" s="152"/>
      <c r="SEV186" s="152"/>
      <c r="SEW186" s="152"/>
      <c r="SEX186" s="350"/>
      <c r="SEY186" s="321"/>
      <c r="SEZ186" s="326"/>
      <c r="SFA186" s="152"/>
      <c r="SFB186" s="152"/>
      <c r="SFC186" s="152"/>
      <c r="SFD186" s="152"/>
      <c r="SFE186" s="350"/>
      <c r="SFF186" s="321"/>
      <c r="SFG186" s="326"/>
      <c r="SFH186" s="152"/>
      <c r="SFI186" s="152"/>
      <c r="SFJ186" s="152"/>
      <c r="SFK186" s="152"/>
      <c r="SFL186" s="350"/>
      <c r="SFM186" s="321"/>
      <c r="SFN186" s="326"/>
      <c r="SFO186" s="152"/>
      <c r="SFP186" s="152"/>
      <c r="SFQ186" s="152"/>
      <c r="SFR186" s="152"/>
      <c r="SFS186" s="350"/>
      <c r="SFT186" s="321"/>
      <c r="SFU186" s="326"/>
      <c r="SFV186" s="152"/>
      <c r="SFW186" s="152"/>
      <c r="SFX186" s="152"/>
      <c r="SFY186" s="152"/>
      <c r="SFZ186" s="350"/>
      <c r="SGA186" s="321"/>
      <c r="SGB186" s="326"/>
      <c r="SGC186" s="152"/>
      <c r="SGD186" s="152"/>
      <c r="SGE186" s="152"/>
      <c r="SGF186" s="152"/>
      <c r="SGG186" s="350"/>
      <c r="SGH186" s="321"/>
      <c r="SGI186" s="326"/>
      <c r="SGJ186" s="152"/>
      <c r="SGK186" s="152"/>
      <c r="SGL186" s="152"/>
      <c r="SGM186" s="152"/>
      <c r="SGN186" s="350"/>
      <c r="SGO186" s="321"/>
      <c r="SGP186" s="326"/>
      <c r="SGQ186" s="152"/>
      <c r="SGR186" s="152"/>
      <c r="SGS186" s="152"/>
      <c r="SGT186" s="152"/>
      <c r="SGU186" s="350"/>
      <c r="SGV186" s="321"/>
      <c r="SGW186" s="326"/>
      <c r="SGX186" s="152"/>
      <c r="SGY186" s="152"/>
      <c r="SGZ186" s="152"/>
      <c r="SHA186" s="152"/>
      <c r="SHB186" s="350"/>
      <c r="SHC186" s="321"/>
      <c r="SHD186" s="326"/>
      <c r="SHE186" s="152"/>
      <c r="SHF186" s="152"/>
      <c r="SHG186" s="152"/>
      <c r="SHH186" s="152"/>
      <c r="SHI186" s="350"/>
      <c r="SHJ186" s="321"/>
      <c r="SHK186" s="326"/>
      <c r="SHL186" s="152"/>
      <c r="SHM186" s="152"/>
      <c r="SHN186" s="152"/>
      <c r="SHO186" s="152"/>
      <c r="SHP186" s="350"/>
      <c r="SHQ186" s="321"/>
      <c r="SHR186" s="326"/>
      <c r="SHS186" s="152"/>
      <c r="SHT186" s="152"/>
      <c r="SHU186" s="152"/>
      <c r="SHV186" s="152"/>
      <c r="SHW186" s="350"/>
      <c r="SHX186" s="321"/>
      <c r="SHY186" s="326"/>
      <c r="SHZ186" s="152"/>
      <c r="SIA186" s="152"/>
      <c r="SIB186" s="152"/>
      <c r="SIC186" s="152"/>
      <c r="SID186" s="350"/>
      <c r="SIE186" s="321"/>
      <c r="SIF186" s="326"/>
      <c r="SIG186" s="152"/>
      <c r="SIH186" s="152"/>
      <c r="SII186" s="152"/>
      <c r="SIJ186" s="152"/>
      <c r="SIK186" s="350"/>
      <c r="SIL186" s="321"/>
      <c r="SIM186" s="326"/>
      <c r="SIN186" s="152"/>
      <c r="SIO186" s="152"/>
      <c r="SIP186" s="152"/>
      <c r="SIQ186" s="152"/>
      <c r="SIR186" s="350"/>
      <c r="SIS186" s="321"/>
      <c r="SIT186" s="326"/>
      <c r="SIU186" s="152"/>
      <c r="SIV186" s="152"/>
      <c r="SIW186" s="152"/>
      <c r="SIX186" s="152"/>
      <c r="SIY186" s="350"/>
      <c r="SIZ186" s="321"/>
      <c r="SJA186" s="326"/>
      <c r="SJB186" s="152"/>
      <c r="SJC186" s="152"/>
      <c r="SJD186" s="152"/>
      <c r="SJE186" s="152"/>
      <c r="SJF186" s="350"/>
      <c r="SJG186" s="321"/>
      <c r="SJH186" s="326"/>
      <c r="SJI186" s="152"/>
      <c r="SJJ186" s="152"/>
      <c r="SJK186" s="152"/>
      <c r="SJL186" s="152"/>
      <c r="SJM186" s="350"/>
      <c r="SJN186" s="321"/>
      <c r="SJO186" s="326"/>
      <c r="SJP186" s="152"/>
      <c r="SJQ186" s="152"/>
      <c r="SJR186" s="152"/>
      <c r="SJS186" s="152"/>
      <c r="SJT186" s="350"/>
      <c r="SJU186" s="321"/>
      <c r="SJV186" s="326"/>
      <c r="SJW186" s="152"/>
      <c r="SJX186" s="152"/>
      <c r="SJY186" s="152"/>
      <c r="SJZ186" s="152"/>
      <c r="SKA186" s="350"/>
      <c r="SKB186" s="321"/>
      <c r="SKC186" s="326"/>
      <c r="SKD186" s="152"/>
      <c r="SKE186" s="152"/>
      <c r="SKF186" s="152"/>
      <c r="SKG186" s="152"/>
      <c r="SKH186" s="350"/>
      <c r="SKI186" s="321"/>
      <c r="SKJ186" s="326"/>
      <c r="SKK186" s="152"/>
      <c r="SKL186" s="152"/>
      <c r="SKM186" s="152"/>
      <c r="SKN186" s="152"/>
      <c r="SKO186" s="350"/>
      <c r="SKP186" s="321"/>
      <c r="SKQ186" s="326"/>
      <c r="SKR186" s="152"/>
      <c r="SKS186" s="152"/>
      <c r="SKT186" s="152"/>
      <c r="SKU186" s="152"/>
      <c r="SKV186" s="350"/>
      <c r="SKW186" s="321"/>
      <c r="SKX186" s="326"/>
      <c r="SKY186" s="152"/>
      <c r="SKZ186" s="152"/>
      <c r="SLA186" s="152"/>
      <c r="SLB186" s="152"/>
      <c r="SLC186" s="350"/>
      <c r="SLD186" s="321"/>
      <c r="SLE186" s="326"/>
      <c r="SLF186" s="152"/>
      <c r="SLG186" s="152"/>
      <c r="SLH186" s="152"/>
      <c r="SLI186" s="152"/>
      <c r="SLJ186" s="350"/>
      <c r="SLK186" s="321"/>
      <c r="SLL186" s="326"/>
      <c r="SLM186" s="152"/>
      <c r="SLN186" s="152"/>
      <c r="SLO186" s="152"/>
      <c r="SLP186" s="152"/>
      <c r="SLQ186" s="350"/>
      <c r="SLR186" s="321"/>
      <c r="SLS186" s="326"/>
      <c r="SLT186" s="152"/>
      <c r="SLU186" s="152"/>
      <c r="SLV186" s="152"/>
      <c r="SLW186" s="152"/>
      <c r="SLX186" s="350"/>
      <c r="SLY186" s="321"/>
      <c r="SLZ186" s="326"/>
      <c r="SMA186" s="152"/>
      <c r="SMB186" s="152"/>
      <c r="SMC186" s="152"/>
      <c r="SMD186" s="152"/>
      <c r="SME186" s="350"/>
      <c r="SMF186" s="321"/>
      <c r="SMG186" s="326"/>
      <c r="SMH186" s="152"/>
      <c r="SMI186" s="152"/>
      <c r="SMJ186" s="152"/>
      <c r="SMK186" s="152"/>
      <c r="SML186" s="350"/>
      <c r="SMM186" s="321"/>
      <c r="SMN186" s="326"/>
      <c r="SMO186" s="152"/>
      <c r="SMP186" s="152"/>
      <c r="SMQ186" s="152"/>
      <c r="SMR186" s="152"/>
      <c r="SMS186" s="350"/>
      <c r="SMT186" s="321"/>
      <c r="SMU186" s="326"/>
      <c r="SMV186" s="152"/>
      <c r="SMW186" s="152"/>
      <c r="SMX186" s="152"/>
      <c r="SMY186" s="152"/>
      <c r="SMZ186" s="350"/>
      <c r="SNA186" s="321"/>
      <c r="SNB186" s="326"/>
      <c r="SNC186" s="152"/>
      <c r="SND186" s="152"/>
      <c r="SNE186" s="152"/>
      <c r="SNF186" s="152"/>
      <c r="SNG186" s="350"/>
      <c r="SNH186" s="321"/>
      <c r="SNI186" s="326"/>
      <c r="SNJ186" s="152"/>
      <c r="SNK186" s="152"/>
      <c r="SNL186" s="152"/>
      <c r="SNM186" s="152"/>
      <c r="SNN186" s="350"/>
      <c r="SNO186" s="321"/>
      <c r="SNP186" s="326"/>
      <c r="SNQ186" s="152"/>
      <c r="SNR186" s="152"/>
      <c r="SNS186" s="152"/>
      <c r="SNT186" s="152"/>
      <c r="SNU186" s="350"/>
      <c r="SNV186" s="321"/>
      <c r="SNW186" s="326"/>
      <c r="SNX186" s="152"/>
      <c r="SNY186" s="152"/>
      <c r="SNZ186" s="152"/>
      <c r="SOA186" s="152"/>
      <c r="SOB186" s="350"/>
      <c r="SOC186" s="321"/>
      <c r="SOD186" s="326"/>
      <c r="SOE186" s="152"/>
      <c r="SOF186" s="152"/>
      <c r="SOG186" s="152"/>
      <c r="SOH186" s="152"/>
      <c r="SOI186" s="350"/>
      <c r="SOJ186" s="321"/>
      <c r="SOK186" s="326"/>
      <c r="SOL186" s="152"/>
      <c r="SOM186" s="152"/>
      <c r="SON186" s="152"/>
      <c r="SOO186" s="152"/>
      <c r="SOP186" s="350"/>
      <c r="SOQ186" s="321"/>
      <c r="SOR186" s="326"/>
      <c r="SOS186" s="152"/>
      <c r="SOT186" s="152"/>
      <c r="SOU186" s="152"/>
      <c r="SOV186" s="152"/>
      <c r="SOW186" s="350"/>
      <c r="SOX186" s="321"/>
      <c r="SOY186" s="326"/>
      <c r="SOZ186" s="152"/>
      <c r="SPA186" s="152"/>
      <c r="SPB186" s="152"/>
      <c r="SPC186" s="152"/>
      <c r="SPD186" s="350"/>
      <c r="SPE186" s="321"/>
      <c r="SPF186" s="326"/>
      <c r="SPG186" s="152"/>
      <c r="SPH186" s="152"/>
      <c r="SPI186" s="152"/>
      <c r="SPJ186" s="152"/>
      <c r="SPK186" s="350"/>
      <c r="SPL186" s="321"/>
      <c r="SPM186" s="326"/>
      <c r="SPN186" s="152"/>
      <c r="SPO186" s="152"/>
      <c r="SPP186" s="152"/>
      <c r="SPQ186" s="152"/>
      <c r="SPR186" s="350"/>
      <c r="SPS186" s="321"/>
      <c r="SPT186" s="326"/>
      <c r="SPU186" s="152"/>
      <c r="SPV186" s="152"/>
      <c r="SPW186" s="152"/>
      <c r="SPX186" s="152"/>
      <c r="SPY186" s="350"/>
      <c r="SPZ186" s="321"/>
      <c r="SQA186" s="326"/>
      <c r="SQB186" s="152"/>
      <c r="SQC186" s="152"/>
      <c r="SQD186" s="152"/>
      <c r="SQE186" s="152"/>
      <c r="SQF186" s="350"/>
      <c r="SQG186" s="321"/>
      <c r="SQH186" s="326"/>
      <c r="SQI186" s="152"/>
      <c r="SQJ186" s="152"/>
      <c r="SQK186" s="152"/>
      <c r="SQL186" s="152"/>
      <c r="SQM186" s="350"/>
      <c r="SQN186" s="321"/>
      <c r="SQO186" s="326"/>
      <c r="SQP186" s="152"/>
      <c r="SQQ186" s="152"/>
      <c r="SQR186" s="152"/>
      <c r="SQS186" s="152"/>
      <c r="SQT186" s="350"/>
      <c r="SQU186" s="321"/>
      <c r="SQV186" s="326"/>
      <c r="SQW186" s="152"/>
      <c r="SQX186" s="152"/>
      <c r="SQY186" s="152"/>
      <c r="SQZ186" s="152"/>
      <c r="SRA186" s="350"/>
      <c r="SRB186" s="321"/>
      <c r="SRC186" s="326"/>
      <c r="SRD186" s="152"/>
      <c r="SRE186" s="152"/>
      <c r="SRF186" s="152"/>
      <c r="SRG186" s="152"/>
      <c r="SRH186" s="350"/>
      <c r="SRI186" s="321"/>
      <c r="SRJ186" s="326"/>
      <c r="SRK186" s="152"/>
      <c r="SRL186" s="152"/>
      <c r="SRM186" s="152"/>
      <c r="SRN186" s="152"/>
      <c r="SRO186" s="350"/>
      <c r="SRP186" s="321"/>
      <c r="SRQ186" s="326"/>
      <c r="SRR186" s="152"/>
      <c r="SRS186" s="152"/>
      <c r="SRT186" s="152"/>
      <c r="SRU186" s="152"/>
      <c r="SRV186" s="350"/>
      <c r="SRW186" s="321"/>
      <c r="SRX186" s="326"/>
      <c r="SRY186" s="152"/>
      <c r="SRZ186" s="152"/>
      <c r="SSA186" s="152"/>
      <c r="SSB186" s="152"/>
      <c r="SSC186" s="350"/>
      <c r="SSD186" s="321"/>
      <c r="SSE186" s="326"/>
      <c r="SSF186" s="152"/>
      <c r="SSG186" s="152"/>
      <c r="SSH186" s="152"/>
      <c r="SSI186" s="152"/>
      <c r="SSJ186" s="350"/>
      <c r="SSK186" s="321"/>
      <c r="SSL186" s="326"/>
      <c r="SSM186" s="152"/>
      <c r="SSN186" s="152"/>
      <c r="SSO186" s="152"/>
      <c r="SSP186" s="152"/>
      <c r="SSQ186" s="350"/>
      <c r="SSR186" s="321"/>
      <c r="SSS186" s="326"/>
      <c r="SST186" s="152"/>
      <c r="SSU186" s="152"/>
      <c r="SSV186" s="152"/>
      <c r="SSW186" s="152"/>
      <c r="SSX186" s="350"/>
      <c r="SSY186" s="321"/>
      <c r="SSZ186" s="326"/>
      <c r="STA186" s="152"/>
      <c r="STB186" s="152"/>
      <c r="STC186" s="152"/>
      <c r="STD186" s="152"/>
      <c r="STE186" s="350"/>
      <c r="STF186" s="321"/>
      <c r="STG186" s="326"/>
      <c r="STH186" s="152"/>
      <c r="STI186" s="152"/>
      <c r="STJ186" s="152"/>
      <c r="STK186" s="152"/>
      <c r="STL186" s="350"/>
      <c r="STM186" s="321"/>
      <c r="STN186" s="326"/>
      <c r="STO186" s="152"/>
      <c r="STP186" s="152"/>
      <c r="STQ186" s="152"/>
      <c r="STR186" s="152"/>
      <c r="STS186" s="350"/>
      <c r="STT186" s="321"/>
      <c r="STU186" s="326"/>
      <c r="STV186" s="152"/>
      <c r="STW186" s="152"/>
      <c r="STX186" s="152"/>
      <c r="STY186" s="152"/>
      <c r="STZ186" s="350"/>
      <c r="SUA186" s="321"/>
      <c r="SUB186" s="326"/>
      <c r="SUC186" s="152"/>
      <c r="SUD186" s="152"/>
      <c r="SUE186" s="152"/>
      <c r="SUF186" s="152"/>
      <c r="SUG186" s="350"/>
      <c r="SUH186" s="321"/>
      <c r="SUI186" s="326"/>
      <c r="SUJ186" s="152"/>
      <c r="SUK186" s="152"/>
      <c r="SUL186" s="152"/>
      <c r="SUM186" s="152"/>
      <c r="SUN186" s="350"/>
      <c r="SUO186" s="321"/>
      <c r="SUP186" s="326"/>
      <c r="SUQ186" s="152"/>
      <c r="SUR186" s="152"/>
      <c r="SUS186" s="152"/>
      <c r="SUT186" s="152"/>
      <c r="SUU186" s="350"/>
      <c r="SUV186" s="321"/>
      <c r="SUW186" s="326"/>
      <c r="SUX186" s="152"/>
      <c r="SUY186" s="152"/>
      <c r="SUZ186" s="152"/>
      <c r="SVA186" s="152"/>
      <c r="SVB186" s="350"/>
      <c r="SVC186" s="321"/>
      <c r="SVD186" s="326"/>
      <c r="SVE186" s="152"/>
      <c r="SVF186" s="152"/>
      <c r="SVG186" s="152"/>
      <c r="SVH186" s="152"/>
      <c r="SVI186" s="350"/>
      <c r="SVJ186" s="321"/>
      <c r="SVK186" s="326"/>
      <c r="SVL186" s="152"/>
      <c r="SVM186" s="152"/>
      <c r="SVN186" s="152"/>
      <c r="SVO186" s="152"/>
      <c r="SVP186" s="350"/>
      <c r="SVQ186" s="321"/>
      <c r="SVR186" s="326"/>
      <c r="SVS186" s="152"/>
      <c r="SVT186" s="152"/>
      <c r="SVU186" s="152"/>
      <c r="SVV186" s="152"/>
      <c r="SVW186" s="350"/>
      <c r="SVX186" s="321"/>
      <c r="SVY186" s="326"/>
      <c r="SVZ186" s="152"/>
      <c r="SWA186" s="152"/>
      <c r="SWB186" s="152"/>
      <c r="SWC186" s="152"/>
      <c r="SWD186" s="350"/>
      <c r="SWE186" s="321"/>
      <c r="SWF186" s="326"/>
      <c r="SWG186" s="152"/>
      <c r="SWH186" s="152"/>
      <c r="SWI186" s="152"/>
      <c r="SWJ186" s="152"/>
      <c r="SWK186" s="350"/>
      <c r="SWL186" s="321"/>
      <c r="SWM186" s="326"/>
      <c r="SWN186" s="152"/>
      <c r="SWO186" s="152"/>
      <c r="SWP186" s="152"/>
      <c r="SWQ186" s="152"/>
      <c r="SWR186" s="350"/>
      <c r="SWS186" s="321"/>
      <c r="SWT186" s="326"/>
      <c r="SWU186" s="152"/>
      <c r="SWV186" s="152"/>
      <c r="SWW186" s="152"/>
      <c r="SWX186" s="152"/>
      <c r="SWY186" s="350"/>
      <c r="SWZ186" s="321"/>
      <c r="SXA186" s="326"/>
      <c r="SXB186" s="152"/>
      <c r="SXC186" s="152"/>
      <c r="SXD186" s="152"/>
      <c r="SXE186" s="152"/>
      <c r="SXF186" s="350"/>
      <c r="SXG186" s="321"/>
      <c r="SXH186" s="326"/>
      <c r="SXI186" s="152"/>
      <c r="SXJ186" s="152"/>
      <c r="SXK186" s="152"/>
      <c r="SXL186" s="152"/>
      <c r="SXM186" s="350"/>
      <c r="SXN186" s="321"/>
      <c r="SXO186" s="326"/>
      <c r="SXP186" s="152"/>
      <c r="SXQ186" s="152"/>
      <c r="SXR186" s="152"/>
      <c r="SXS186" s="152"/>
      <c r="SXT186" s="350"/>
      <c r="SXU186" s="321"/>
      <c r="SXV186" s="326"/>
      <c r="SXW186" s="152"/>
      <c r="SXX186" s="152"/>
      <c r="SXY186" s="152"/>
      <c r="SXZ186" s="152"/>
      <c r="SYA186" s="350"/>
      <c r="SYB186" s="321"/>
      <c r="SYC186" s="326"/>
      <c r="SYD186" s="152"/>
      <c r="SYE186" s="152"/>
      <c r="SYF186" s="152"/>
      <c r="SYG186" s="152"/>
      <c r="SYH186" s="350"/>
      <c r="SYI186" s="321"/>
      <c r="SYJ186" s="326"/>
      <c r="SYK186" s="152"/>
      <c r="SYL186" s="152"/>
      <c r="SYM186" s="152"/>
      <c r="SYN186" s="152"/>
      <c r="SYO186" s="350"/>
      <c r="SYP186" s="321"/>
      <c r="SYQ186" s="326"/>
      <c r="SYR186" s="152"/>
      <c r="SYS186" s="152"/>
      <c r="SYT186" s="152"/>
      <c r="SYU186" s="152"/>
      <c r="SYV186" s="350"/>
      <c r="SYW186" s="321"/>
      <c r="SYX186" s="326"/>
      <c r="SYY186" s="152"/>
      <c r="SYZ186" s="152"/>
      <c r="SZA186" s="152"/>
      <c r="SZB186" s="152"/>
      <c r="SZC186" s="350"/>
      <c r="SZD186" s="321"/>
      <c r="SZE186" s="326"/>
      <c r="SZF186" s="152"/>
      <c r="SZG186" s="152"/>
      <c r="SZH186" s="152"/>
      <c r="SZI186" s="152"/>
      <c r="SZJ186" s="350"/>
      <c r="SZK186" s="321"/>
      <c r="SZL186" s="326"/>
      <c r="SZM186" s="152"/>
      <c r="SZN186" s="152"/>
      <c r="SZO186" s="152"/>
      <c r="SZP186" s="152"/>
      <c r="SZQ186" s="350"/>
      <c r="SZR186" s="321"/>
      <c r="SZS186" s="326"/>
      <c r="SZT186" s="152"/>
      <c r="SZU186" s="152"/>
      <c r="SZV186" s="152"/>
      <c r="SZW186" s="152"/>
      <c r="SZX186" s="350"/>
      <c r="SZY186" s="321"/>
      <c r="SZZ186" s="326"/>
      <c r="TAA186" s="152"/>
      <c r="TAB186" s="152"/>
      <c r="TAC186" s="152"/>
      <c r="TAD186" s="152"/>
      <c r="TAE186" s="350"/>
      <c r="TAF186" s="321"/>
      <c r="TAG186" s="326"/>
      <c r="TAH186" s="152"/>
      <c r="TAI186" s="152"/>
      <c r="TAJ186" s="152"/>
      <c r="TAK186" s="152"/>
      <c r="TAL186" s="350"/>
      <c r="TAM186" s="321"/>
      <c r="TAN186" s="326"/>
      <c r="TAO186" s="152"/>
      <c r="TAP186" s="152"/>
      <c r="TAQ186" s="152"/>
      <c r="TAR186" s="152"/>
      <c r="TAS186" s="350"/>
      <c r="TAT186" s="321"/>
      <c r="TAU186" s="326"/>
      <c r="TAV186" s="152"/>
      <c r="TAW186" s="152"/>
      <c r="TAX186" s="152"/>
      <c r="TAY186" s="152"/>
      <c r="TAZ186" s="350"/>
      <c r="TBA186" s="321"/>
      <c r="TBB186" s="326"/>
      <c r="TBC186" s="152"/>
      <c r="TBD186" s="152"/>
      <c r="TBE186" s="152"/>
      <c r="TBF186" s="152"/>
      <c r="TBG186" s="350"/>
      <c r="TBH186" s="321"/>
      <c r="TBI186" s="326"/>
      <c r="TBJ186" s="152"/>
      <c r="TBK186" s="152"/>
      <c r="TBL186" s="152"/>
      <c r="TBM186" s="152"/>
      <c r="TBN186" s="350"/>
      <c r="TBO186" s="321"/>
      <c r="TBP186" s="326"/>
      <c r="TBQ186" s="152"/>
      <c r="TBR186" s="152"/>
      <c r="TBS186" s="152"/>
      <c r="TBT186" s="152"/>
      <c r="TBU186" s="350"/>
      <c r="TBV186" s="321"/>
      <c r="TBW186" s="326"/>
      <c r="TBX186" s="152"/>
      <c r="TBY186" s="152"/>
      <c r="TBZ186" s="152"/>
      <c r="TCA186" s="152"/>
      <c r="TCB186" s="350"/>
      <c r="TCC186" s="321"/>
      <c r="TCD186" s="326"/>
      <c r="TCE186" s="152"/>
      <c r="TCF186" s="152"/>
      <c r="TCG186" s="152"/>
      <c r="TCH186" s="152"/>
      <c r="TCI186" s="350"/>
      <c r="TCJ186" s="321"/>
      <c r="TCK186" s="326"/>
      <c r="TCL186" s="152"/>
      <c r="TCM186" s="152"/>
      <c r="TCN186" s="152"/>
      <c r="TCO186" s="152"/>
      <c r="TCP186" s="350"/>
      <c r="TCQ186" s="321"/>
      <c r="TCR186" s="326"/>
      <c r="TCS186" s="152"/>
      <c r="TCT186" s="152"/>
      <c r="TCU186" s="152"/>
      <c r="TCV186" s="152"/>
      <c r="TCW186" s="350"/>
      <c r="TCX186" s="321"/>
      <c r="TCY186" s="326"/>
      <c r="TCZ186" s="152"/>
      <c r="TDA186" s="152"/>
      <c r="TDB186" s="152"/>
      <c r="TDC186" s="152"/>
      <c r="TDD186" s="350"/>
      <c r="TDE186" s="321"/>
      <c r="TDF186" s="326"/>
      <c r="TDG186" s="152"/>
      <c r="TDH186" s="152"/>
      <c r="TDI186" s="152"/>
      <c r="TDJ186" s="152"/>
      <c r="TDK186" s="350"/>
      <c r="TDL186" s="321"/>
      <c r="TDM186" s="326"/>
      <c r="TDN186" s="152"/>
      <c r="TDO186" s="152"/>
      <c r="TDP186" s="152"/>
      <c r="TDQ186" s="152"/>
      <c r="TDR186" s="350"/>
      <c r="TDS186" s="321"/>
      <c r="TDT186" s="326"/>
      <c r="TDU186" s="152"/>
      <c r="TDV186" s="152"/>
      <c r="TDW186" s="152"/>
      <c r="TDX186" s="152"/>
      <c r="TDY186" s="350"/>
      <c r="TDZ186" s="321"/>
      <c r="TEA186" s="326"/>
      <c r="TEB186" s="152"/>
      <c r="TEC186" s="152"/>
      <c r="TED186" s="152"/>
      <c r="TEE186" s="152"/>
      <c r="TEF186" s="350"/>
      <c r="TEG186" s="321"/>
      <c r="TEH186" s="326"/>
      <c r="TEI186" s="152"/>
      <c r="TEJ186" s="152"/>
      <c r="TEK186" s="152"/>
      <c r="TEL186" s="152"/>
      <c r="TEM186" s="350"/>
      <c r="TEN186" s="321"/>
      <c r="TEO186" s="326"/>
      <c r="TEP186" s="152"/>
      <c r="TEQ186" s="152"/>
      <c r="TER186" s="152"/>
      <c r="TES186" s="152"/>
      <c r="TET186" s="350"/>
      <c r="TEU186" s="321"/>
      <c r="TEV186" s="326"/>
      <c r="TEW186" s="152"/>
      <c r="TEX186" s="152"/>
      <c r="TEY186" s="152"/>
      <c r="TEZ186" s="152"/>
      <c r="TFA186" s="350"/>
      <c r="TFB186" s="321"/>
      <c r="TFC186" s="326"/>
      <c r="TFD186" s="152"/>
      <c r="TFE186" s="152"/>
      <c r="TFF186" s="152"/>
      <c r="TFG186" s="152"/>
      <c r="TFH186" s="350"/>
      <c r="TFI186" s="321"/>
      <c r="TFJ186" s="326"/>
      <c r="TFK186" s="152"/>
      <c r="TFL186" s="152"/>
      <c r="TFM186" s="152"/>
      <c r="TFN186" s="152"/>
      <c r="TFO186" s="350"/>
      <c r="TFP186" s="321"/>
      <c r="TFQ186" s="326"/>
      <c r="TFR186" s="152"/>
      <c r="TFS186" s="152"/>
      <c r="TFT186" s="152"/>
      <c r="TFU186" s="152"/>
      <c r="TFV186" s="350"/>
      <c r="TFW186" s="321"/>
      <c r="TFX186" s="326"/>
      <c r="TFY186" s="152"/>
      <c r="TFZ186" s="152"/>
      <c r="TGA186" s="152"/>
      <c r="TGB186" s="152"/>
      <c r="TGC186" s="350"/>
      <c r="TGD186" s="321"/>
      <c r="TGE186" s="326"/>
      <c r="TGF186" s="152"/>
      <c r="TGG186" s="152"/>
      <c r="TGH186" s="152"/>
      <c r="TGI186" s="152"/>
      <c r="TGJ186" s="350"/>
      <c r="TGK186" s="321"/>
      <c r="TGL186" s="326"/>
      <c r="TGM186" s="152"/>
      <c r="TGN186" s="152"/>
      <c r="TGO186" s="152"/>
      <c r="TGP186" s="152"/>
      <c r="TGQ186" s="350"/>
      <c r="TGR186" s="321"/>
      <c r="TGS186" s="326"/>
      <c r="TGT186" s="152"/>
      <c r="TGU186" s="152"/>
      <c r="TGV186" s="152"/>
      <c r="TGW186" s="152"/>
      <c r="TGX186" s="350"/>
      <c r="TGY186" s="321"/>
      <c r="TGZ186" s="326"/>
      <c r="THA186" s="152"/>
      <c r="THB186" s="152"/>
      <c r="THC186" s="152"/>
      <c r="THD186" s="152"/>
      <c r="THE186" s="350"/>
      <c r="THF186" s="321"/>
      <c r="THG186" s="326"/>
      <c r="THH186" s="152"/>
      <c r="THI186" s="152"/>
      <c r="THJ186" s="152"/>
      <c r="THK186" s="152"/>
      <c r="THL186" s="350"/>
      <c r="THM186" s="321"/>
      <c r="THN186" s="326"/>
      <c r="THO186" s="152"/>
      <c r="THP186" s="152"/>
      <c r="THQ186" s="152"/>
      <c r="THR186" s="152"/>
      <c r="THS186" s="350"/>
      <c r="THT186" s="321"/>
      <c r="THU186" s="326"/>
      <c r="THV186" s="152"/>
      <c r="THW186" s="152"/>
      <c r="THX186" s="152"/>
      <c r="THY186" s="152"/>
      <c r="THZ186" s="350"/>
      <c r="TIA186" s="321"/>
      <c r="TIB186" s="326"/>
      <c r="TIC186" s="152"/>
      <c r="TID186" s="152"/>
      <c r="TIE186" s="152"/>
      <c r="TIF186" s="152"/>
      <c r="TIG186" s="350"/>
      <c r="TIH186" s="321"/>
      <c r="TII186" s="326"/>
      <c r="TIJ186" s="152"/>
      <c r="TIK186" s="152"/>
      <c r="TIL186" s="152"/>
      <c r="TIM186" s="152"/>
      <c r="TIN186" s="350"/>
      <c r="TIO186" s="321"/>
      <c r="TIP186" s="326"/>
      <c r="TIQ186" s="152"/>
      <c r="TIR186" s="152"/>
      <c r="TIS186" s="152"/>
      <c r="TIT186" s="152"/>
      <c r="TIU186" s="350"/>
      <c r="TIV186" s="321"/>
      <c r="TIW186" s="326"/>
      <c r="TIX186" s="152"/>
      <c r="TIY186" s="152"/>
      <c r="TIZ186" s="152"/>
      <c r="TJA186" s="152"/>
      <c r="TJB186" s="350"/>
      <c r="TJC186" s="321"/>
      <c r="TJD186" s="326"/>
      <c r="TJE186" s="152"/>
      <c r="TJF186" s="152"/>
      <c r="TJG186" s="152"/>
      <c r="TJH186" s="152"/>
      <c r="TJI186" s="350"/>
      <c r="TJJ186" s="321"/>
      <c r="TJK186" s="326"/>
      <c r="TJL186" s="152"/>
      <c r="TJM186" s="152"/>
      <c r="TJN186" s="152"/>
      <c r="TJO186" s="152"/>
      <c r="TJP186" s="350"/>
      <c r="TJQ186" s="321"/>
      <c r="TJR186" s="326"/>
      <c r="TJS186" s="152"/>
      <c r="TJT186" s="152"/>
      <c r="TJU186" s="152"/>
      <c r="TJV186" s="152"/>
      <c r="TJW186" s="350"/>
      <c r="TJX186" s="321"/>
      <c r="TJY186" s="326"/>
      <c r="TJZ186" s="152"/>
      <c r="TKA186" s="152"/>
      <c r="TKB186" s="152"/>
      <c r="TKC186" s="152"/>
      <c r="TKD186" s="350"/>
      <c r="TKE186" s="321"/>
      <c r="TKF186" s="326"/>
      <c r="TKG186" s="152"/>
      <c r="TKH186" s="152"/>
      <c r="TKI186" s="152"/>
      <c r="TKJ186" s="152"/>
      <c r="TKK186" s="350"/>
      <c r="TKL186" s="321"/>
      <c r="TKM186" s="326"/>
      <c r="TKN186" s="152"/>
      <c r="TKO186" s="152"/>
      <c r="TKP186" s="152"/>
      <c r="TKQ186" s="152"/>
      <c r="TKR186" s="350"/>
      <c r="TKS186" s="321"/>
      <c r="TKT186" s="326"/>
      <c r="TKU186" s="152"/>
      <c r="TKV186" s="152"/>
      <c r="TKW186" s="152"/>
      <c r="TKX186" s="152"/>
      <c r="TKY186" s="350"/>
      <c r="TKZ186" s="321"/>
      <c r="TLA186" s="326"/>
      <c r="TLB186" s="152"/>
      <c r="TLC186" s="152"/>
      <c r="TLD186" s="152"/>
      <c r="TLE186" s="152"/>
      <c r="TLF186" s="350"/>
      <c r="TLG186" s="321"/>
      <c r="TLH186" s="326"/>
      <c r="TLI186" s="152"/>
      <c r="TLJ186" s="152"/>
      <c r="TLK186" s="152"/>
      <c r="TLL186" s="152"/>
      <c r="TLM186" s="350"/>
      <c r="TLN186" s="321"/>
      <c r="TLO186" s="326"/>
      <c r="TLP186" s="152"/>
      <c r="TLQ186" s="152"/>
      <c r="TLR186" s="152"/>
      <c r="TLS186" s="152"/>
      <c r="TLT186" s="350"/>
      <c r="TLU186" s="321"/>
      <c r="TLV186" s="326"/>
      <c r="TLW186" s="152"/>
      <c r="TLX186" s="152"/>
      <c r="TLY186" s="152"/>
      <c r="TLZ186" s="152"/>
      <c r="TMA186" s="350"/>
      <c r="TMB186" s="321"/>
      <c r="TMC186" s="326"/>
      <c r="TMD186" s="152"/>
      <c r="TME186" s="152"/>
      <c r="TMF186" s="152"/>
      <c r="TMG186" s="152"/>
      <c r="TMH186" s="350"/>
      <c r="TMI186" s="321"/>
      <c r="TMJ186" s="326"/>
      <c r="TMK186" s="152"/>
      <c r="TML186" s="152"/>
      <c r="TMM186" s="152"/>
      <c r="TMN186" s="152"/>
      <c r="TMO186" s="350"/>
      <c r="TMP186" s="321"/>
      <c r="TMQ186" s="326"/>
      <c r="TMR186" s="152"/>
      <c r="TMS186" s="152"/>
      <c r="TMT186" s="152"/>
      <c r="TMU186" s="152"/>
      <c r="TMV186" s="350"/>
      <c r="TMW186" s="321"/>
      <c r="TMX186" s="326"/>
      <c r="TMY186" s="152"/>
      <c r="TMZ186" s="152"/>
      <c r="TNA186" s="152"/>
      <c r="TNB186" s="152"/>
      <c r="TNC186" s="350"/>
      <c r="TND186" s="321"/>
      <c r="TNE186" s="326"/>
      <c r="TNF186" s="152"/>
      <c r="TNG186" s="152"/>
      <c r="TNH186" s="152"/>
      <c r="TNI186" s="152"/>
      <c r="TNJ186" s="350"/>
      <c r="TNK186" s="321"/>
      <c r="TNL186" s="326"/>
      <c r="TNM186" s="152"/>
      <c r="TNN186" s="152"/>
      <c r="TNO186" s="152"/>
      <c r="TNP186" s="152"/>
      <c r="TNQ186" s="350"/>
      <c r="TNR186" s="321"/>
      <c r="TNS186" s="326"/>
      <c r="TNT186" s="152"/>
      <c r="TNU186" s="152"/>
      <c r="TNV186" s="152"/>
      <c r="TNW186" s="152"/>
      <c r="TNX186" s="350"/>
      <c r="TNY186" s="321"/>
      <c r="TNZ186" s="326"/>
      <c r="TOA186" s="152"/>
      <c r="TOB186" s="152"/>
      <c r="TOC186" s="152"/>
      <c r="TOD186" s="152"/>
      <c r="TOE186" s="350"/>
      <c r="TOF186" s="321"/>
      <c r="TOG186" s="326"/>
      <c r="TOH186" s="152"/>
      <c r="TOI186" s="152"/>
      <c r="TOJ186" s="152"/>
      <c r="TOK186" s="152"/>
      <c r="TOL186" s="350"/>
      <c r="TOM186" s="321"/>
      <c r="TON186" s="326"/>
      <c r="TOO186" s="152"/>
      <c r="TOP186" s="152"/>
      <c r="TOQ186" s="152"/>
      <c r="TOR186" s="152"/>
      <c r="TOS186" s="350"/>
      <c r="TOT186" s="321"/>
      <c r="TOU186" s="326"/>
      <c r="TOV186" s="152"/>
      <c r="TOW186" s="152"/>
      <c r="TOX186" s="152"/>
      <c r="TOY186" s="152"/>
      <c r="TOZ186" s="350"/>
      <c r="TPA186" s="321"/>
      <c r="TPB186" s="326"/>
      <c r="TPC186" s="152"/>
      <c r="TPD186" s="152"/>
      <c r="TPE186" s="152"/>
      <c r="TPF186" s="152"/>
      <c r="TPG186" s="350"/>
      <c r="TPH186" s="321"/>
      <c r="TPI186" s="326"/>
      <c r="TPJ186" s="152"/>
      <c r="TPK186" s="152"/>
      <c r="TPL186" s="152"/>
      <c r="TPM186" s="152"/>
      <c r="TPN186" s="350"/>
      <c r="TPO186" s="321"/>
      <c r="TPP186" s="326"/>
      <c r="TPQ186" s="152"/>
      <c r="TPR186" s="152"/>
      <c r="TPS186" s="152"/>
      <c r="TPT186" s="152"/>
      <c r="TPU186" s="350"/>
      <c r="TPV186" s="321"/>
      <c r="TPW186" s="326"/>
      <c r="TPX186" s="152"/>
      <c r="TPY186" s="152"/>
      <c r="TPZ186" s="152"/>
      <c r="TQA186" s="152"/>
      <c r="TQB186" s="350"/>
      <c r="TQC186" s="321"/>
      <c r="TQD186" s="326"/>
      <c r="TQE186" s="152"/>
      <c r="TQF186" s="152"/>
      <c r="TQG186" s="152"/>
      <c r="TQH186" s="152"/>
      <c r="TQI186" s="350"/>
      <c r="TQJ186" s="321"/>
      <c r="TQK186" s="326"/>
      <c r="TQL186" s="152"/>
      <c r="TQM186" s="152"/>
      <c r="TQN186" s="152"/>
      <c r="TQO186" s="152"/>
      <c r="TQP186" s="350"/>
      <c r="TQQ186" s="321"/>
      <c r="TQR186" s="326"/>
      <c r="TQS186" s="152"/>
      <c r="TQT186" s="152"/>
      <c r="TQU186" s="152"/>
      <c r="TQV186" s="152"/>
      <c r="TQW186" s="350"/>
      <c r="TQX186" s="321"/>
      <c r="TQY186" s="326"/>
      <c r="TQZ186" s="152"/>
      <c r="TRA186" s="152"/>
      <c r="TRB186" s="152"/>
      <c r="TRC186" s="152"/>
      <c r="TRD186" s="350"/>
      <c r="TRE186" s="321"/>
      <c r="TRF186" s="326"/>
      <c r="TRG186" s="152"/>
      <c r="TRH186" s="152"/>
      <c r="TRI186" s="152"/>
      <c r="TRJ186" s="152"/>
      <c r="TRK186" s="350"/>
      <c r="TRL186" s="321"/>
      <c r="TRM186" s="326"/>
      <c r="TRN186" s="152"/>
      <c r="TRO186" s="152"/>
      <c r="TRP186" s="152"/>
      <c r="TRQ186" s="152"/>
      <c r="TRR186" s="350"/>
      <c r="TRS186" s="321"/>
      <c r="TRT186" s="326"/>
      <c r="TRU186" s="152"/>
      <c r="TRV186" s="152"/>
      <c r="TRW186" s="152"/>
      <c r="TRX186" s="152"/>
      <c r="TRY186" s="350"/>
      <c r="TRZ186" s="321"/>
      <c r="TSA186" s="326"/>
      <c r="TSB186" s="152"/>
      <c r="TSC186" s="152"/>
      <c r="TSD186" s="152"/>
      <c r="TSE186" s="152"/>
      <c r="TSF186" s="350"/>
      <c r="TSG186" s="321"/>
      <c r="TSH186" s="326"/>
      <c r="TSI186" s="152"/>
      <c r="TSJ186" s="152"/>
      <c r="TSK186" s="152"/>
      <c r="TSL186" s="152"/>
      <c r="TSM186" s="350"/>
      <c r="TSN186" s="321"/>
      <c r="TSO186" s="326"/>
      <c r="TSP186" s="152"/>
      <c r="TSQ186" s="152"/>
      <c r="TSR186" s="152"/>
      <c r="TSS186" s="152"/>
      <c r="TST186" s="350"/>
      <c r="TSU186" s="321"/>
      <c r="TSV186" s="326"/>
      <c r="TSW186" s="152"/>
      <c r="TSX186" s="152"/>
      <c r="TSY186" s="152"/>
      <c r="TSZ186" s="152"/>
      <c r="TTA186" s="350"/>
      <c r="TTB186" s="321"/>
      <c r="TTC186" s="326"/>
      <c r="TTD186" s="152"/>
      <c r="TTE186" s="152"/>
      <c r="TTF186" s="152"/>
      <c r="TTG186" s="152"/>
      <c r="TTH186" s="350"/>
      <c r="TTI186" s="321"/>
      <c r="TTJ186" s="326"/>
      <c r="TTK186" s="152"/>
      <c r="TTL186" s="152"/>
      <c r="TTM186" s="152"/>
      <c r="TTN186" s="152"/>
      <c r="TTO186" s="350"/>
      <c r="TTP186" s="321"/>
      <c r="TTQ186" s="326"/>
      <c r="TTR186" s="152"/>
      <c r="TTS186" s="152"/>
      <c r="TTT186" s="152"/>
      <c r="TTU186" s="152"/>
      <c r="TTV186" s="350"/>
      <c r="TTW186" s="321"/>
      <c r="TTX186" s="326"/>
      <c r="TTY186" s="152"/>
      <c r="TTZ186" s="152"/>
      <c r="TUA186" s="152"/>
      <c r="TUB186" s="152"/>
      <c r="TUC186" s="350"/>
      <c r="TUD186" s="321"/>
      <c r="TUE186" s="326"/>
      <c r="TUF186" s="152"/>
      <c r="TUG186" s="152"/>
      <c r="TUH186" s="152"/>
      <c r="TUI186" s="152"/>
      <c r="TUJ186" s="350"/>
      <c r="TUK186" s="321"/>
      <c r="TUL186" s="326"/>
      <c r="TUM186" s="152"/>
      <c r="TUN186" s="152"/>
      <c r="TUO186" s="152"/>
      <c r="TUP186" s="152"/>
      <c r="TUQ186" s="350"/>
      <c r="TUR186" s="321"/>
      <c r="TUS186" s="326"/>
      <c r="TUT186" s="152"/>
      <c r="TUU186" s="152"/>
      <c r="TUV186" s="152"/>
      <c r="TUW186" s="152"/>
      <c r="TUX186" s="350"/>
      <c r="TUY186" s="321"/>
      <c r="TUZ186" s="326"/>
      <c r="TVA186" s="152"/>
      <c r="TVB186" s="152"/>
      <c r="TVC186" s="152"/>
      <c r="TVD186" s="152"/>
      <c r="TVE186" s="350"/>
      <c r="TVF186" s="321"/>
      <c r="TVG186" s="326"/>
      <c r="TVH186" s="152"/>
      <c r="TVI186" s="152"/>
      <c r="TVJ186" s="152"/>
      <c r="TVK186" s="152"/>
      <c r="TVL186" s="350"/>
      <c r="TVM186" s="321"/>
      <c r="TVN186" s="326"/>
      <c r="TVO186" s="152"/>
      <c r="TVP186" s="152"/>
      <c r="TVQ186" s="152"/>
      <c r="TVR186" s="152"/>
      <c r="TVS186" s="350"/>
      <c r="TVT186" s="321"/>
      <c r="TVU186" s="326"/>
      <c r="TVV186" s="152"/>
      <c r="TVW186" s="152"/>
      <c r="TVX186" s="152"/>
      <c r="TVY186" s="152"/>
      <c r="TVZ186" s="350"/>
      <c r="TWA186" s="321"/>
      <c r="TWB186" s="326"/>
      <c r="TWC186" s="152"/>
      <c r="TWD186" s="152"/>
      <c r="TWE186" s="152"/>
      <c r="TWF186" s="152"/>
      <c r="TWG186" s="350"/>
      <c r="TWH186" s="321"/>
      <c r="TWI186" s="326"/>
      <c r="TWJ186" s="152"/>
      <c r="TWK186" s="152"/>
      <c r="TWL186" s="152"/>
      <c r="TWM186" s="152"/>
      <c r="TWN186" s="350"/>
      <c r="TWO186" s="321"/>
      <c r="TWP186" s="326"/>
      <c r="TWQ186" s="152"/>
      <c r="TWR186" s="152"/>
      <c r="TWS186" s="152"/>
      <c r="TWT186" s="152"/>
      <c r="TWU186" s="350"/>
      <c r="TWV186" s="321"/>
      <c r="TWW186" s="326"/>
      <c r="TWX186" s="152"/>
      <c r="TWY186" s="152"/>
      <c r="TWZ186" s="152"/>
      <c r="TXA186" s="152"/>
      <c r="TXB186" s="350"/>
      <c r="TXC186" s="321"/>
      <c r="TXD186" s="326"/>
      <c r="TXE186" s="152"/>
      <c r="TXF186" s="152"/>
      <c r="TXG186" s="152"/>
      <c r="TXH186" s="152"/>
      <c r="TXI186" s="350"/>
      <c r="TXJ186" s="321"/>
      <c r="TXK186" s="326"/>
      <c r="TXL186" s="152"/>
      <c r="TXM186" s="152"/>
      <c r="TXN186" s="152"/>
      <c r="TXO186" s="152"/>
      <c r="TXP186" s="350"/>
      <c r="TXQ186" s="321"/>
      <c r="TXR186" s="326"/>
      <c r="TXS186" s="152"/>
      <c r="TXT186" s="152"/>
      <c r="TXU186" s="152"/>
      <c r="TXV186" s="152"/>
      <c r="TXW186" s="350"/>
      <c r="TXX186" s="321"/>
      <c r="TXY186" s="326"/>
      <c r="TXZ186" s="152"/>
      <c r="TYA186" s="152"/>
      <c r="TYB186" s="152"/>
      <c r="TYC186" s="152"/>
      <c r="TYD186" s="350"/>
      <c r="TYE186" s="321"/>
      <c r="TYF186" s="326"/>
      <c r="TYG186" s="152"/>
      <c r="TYH186" s="152"/>
      <c r="TYI186" s="152"/>
      <c r="TYJ186" s="152"/>
      <c r="TYK186" s="350"/>
      <c r="TYL186" s="321"/>
      <c r="TYM186" s="326"/>
      <c r="TYN186" s="152"/>
      <c r="TYO186" s="152"/>
      <c r="TYP186" s="152"/>
      <c r="TYQ186" s="152"/>
      <c r="TYR186" s="350"/>
      <c r="TYS186" s="321"/>
      <c r="TYT186" s="326"/>
      <c r="TYU186" s="152"/>
      <c r="TYV186" s="152"/>
      <c r="TYW186" s="152"/>
      <c r="TYX186" s="152"/>
      <c r="TYY186" s="350"/>
      <c r="TYZ186" s="321"/>
      <c r="TZA186" s="326"/>
      <c r="TZB186" s="152"/>
      <c r="TZC186" s="152"/>
      <c r="TZD186" s="152"/>
      <c r="TZE186" s="152"/>
      <c r="TZF186" s="350"/>
      <c r="TZG186" s="321"/>
      <c r="TZH186" s="326"/>
      <c r="TZI186" s="152"/>
      <c r="TZJ186" s="152"/>
      <c r="TZK186" s="152"/>
      <c r="TZL186" s="152"/>
      <c r="TZM186" s="350"/>
      <c r="TZN186" s="321"/>
      <c r="TZO186" s="326"/>
      <c r="TZP186" s="152"/>
      <c r="TZQ186" s="152"/>
      <c r="TZR186" s="152"/>
      <c r="TZS186" s="152"/>
      <c r="TZT186" s="350"/>
      <c r="TZU186" s="321"/>
      <c r="TZV186" s="326"/>
      <c r="TZW186" s="152"/>
      <c r="TZX186" s="152"/>
      <c r="TZY186" s="152"/>
      <c r="TZZ186" s="152"/>
      <c r="UAA186" s="350"/>
      <c r="UAB186" s="321"/>
      <c r="UAC186" s="326"/>
      <c r="UAD186" s="152"/>
      <c r="UAE186" s="152"/>
      <c r="UAF186" s="152"/>
      <c r="UAG186" s="152"/>
      <c r="UAH186" s="350"/>
      <c r="UAI186" s="321"/>
      <c r="UAJ186" s="326"/>
      <c r="UAK186" s="152"/>
      <c r="UAL186" s="152"/>
      <c r="UAM186" s="152"/>
      <c r="UAN186" s="152"/>
      <c r="UAO186" s="350"/>
      <c r="UAP186" s="321"/>
      <c r="UAQ186" s="326"/>
      <c r="UAR186" s="152"/>
      <c r="UAS186" s="152"/>
      <c r="UAT186" s="152"/>
      <c r="UAU186" s="152"/>
      <c r="UAV186" s="350"/>
      <c r="UAW186" s="321"/>
      <c r="UAX186" s="326"/>
      <c r="UAY186" s="152"/>
      <c r="UAZ186" s="152"/>
      <c r="UBA186" s="152"/>
      <c r="UBB186" s="152"/>
      <c r="UBC186" s="350"/>
      <c r="UBD186" s="321"/>
      <c r="UBE186" s="326"/>
      <c r="UBF186" s="152"/>
      <c r="UBG186" s="152"/>
      <c r="UBH186" s="152"/>
      <c r="UBI186" s="152"/>
      <c r="UBJ186" s="350"/>
      <c r="UBK186" s="321"/>
      <c r="UBL186" s="326"/>
      <c r="UBM186" s="152"/>
      <c r="UBN186" s="152"/>
      <c r="UBO186" s="152"/>
      <c r="UBP186" s="152"/>
      <c r="UBQ186" s="350"/>
      <c r="UBR186" s="321"/>
      <c r="UBS186" s="326"/>
      <c r="UBT186" s="152"/>
      <c r="UBU186" s="152"/>
      <c r="UBV186" s="152"/>
      <c r="UBW186" s="152"/>
      <c r="UBX186" s="350"/>
      <c r="UBY186" s="321"/>
      <c r="UBZ186" s="326"/>
      <c r="UCA186" s="152"/>
      <c r="UCB186" s="152"/>
      <c r="UCC186" s="152"/>
      <c r="UCD186" s="152"/>
      <c r="UCE186" s="350"/>
      <c r="UCF186" s="321"/>
      <c r="UCG186" s="326"/>
      <c r="UCH186" s="152"/>
      <c r="UCI186" s="152"/>
      <c r="UCJ186" s="152"/>
      <c r="UCK186" s="152"/>
      <c r="UCL186" s="350"/>
      <c r="UCM186" s="321"/>
      <c r="UCN186" s="326"/>
      <c r="UCO186" s="152"/>
      <c r="UCP186" s="152"/>
      <c r="UCQ186" s="152"/>
      <c r="UCR186" s="152"/>
      <c r="UCS186" s="350"/>
      <c r="UCT186" s="321"/>
      <c r="UCU186" s="326"/>
      <c r="UCV186" s="152"/>
      <c r="UCW186" s="152"/>
      <c r="UCX186" s="152"/>
      <c r="UCY186" s="152"/>
      <c r="UCZ186" s="350"/>
      <c r="UDA186" s="321"/>
      <c r="UDB186" s="326"/>
      <c r="UDC186" s="152"/>
      <c r="UDD186" s="152"/>
      <c r="UDE186" s="152"/>
      <c r="UDF186" s="152"/>
      <c r="UDG186" s="350"/>
      <c r="UDH186" s="321"/>
      <c r="UDI186" s="326"/>
      <c r="UDJ186" s="152"/>
      <c r="UDK186" s="152"/>
      <c r="UDL186" s="152"/>
      <c r="UDM186" s="152"/>
      <c r="UDN186" s="350"/>
      <c r="UDO186" s="321"/>
      <c r="UDP186" s="326"/>
      <c r="UDQ186" s="152"/>
      <c r="UDR186" s="152"/>
      <c r="UDS186" s="152"/>
      <c r="UDT186" s="152"/>
      <c r="UDU186" s="350"/>
      <c r="UDV186" s="321"/>
      <c r="UDW186" s="326"/>
      <c r="UDX186" s="152"/>
      <c r="UDY186" s="152"/>
      <c r="UDZ186" s="152"/>
      <c r="UEA186" s="152"/>
      <c r="UEB186" s="350"/>
      <c r="UEC186" s="321"/>
      <c r="UED186" s="326"/>
      <c r="UEE186" s="152"/>
      <c r="UEF186" s="152"/>
      <c r="UEG186" s="152"/>
      <c r="UEH186" s="152"/>
      <c r="UEI186" s="350"/>
      <c r="UEJ186" s="321"/>
      <c r="UEK186" s="326"/>
      <c r="UEL186" s="152"/>
      <c r="UEM186" s="152"/>
      <c r="UEN186" s="152"/>
      <c r="UEO186" s="152"/>
      <c r="UEP186" s="350"/>
      <c r="UEQ186" s="321"/>
      <c r="UER186" s="326"/>
      <c r="UES186" s="152"/>
      <c r="UET186" s="152"/>
      <c r="UEU186" s="152"/>
      <c r="UEV186" s="152"/>
      <c r="UEW186" s="350"/>
      <c r="UEX186" s="321"/>
      <c r="UEY186" s="326"/>
      <c r="UEZ186" s="152"/>
      <c r="UFA186" s="152"/>
      <c r="UFB186" s="152"/>
      <c r="UFC186" s="152"/>
      <c r="UFD186" s="350"/>
      <c r="UFE186" s="321"/>
      <c r="UFF186" s="326"/>
      <c r="UFG186" s="152"/>
      <c r="UFH186" s="152"/>
      <c r="UFI186" s="152"/>
      <c r="UFJ186" s="152"/>
      <c r="UFK186" s="350"/>
      <c r="UFL186" s="321"/>
      <c r="UFM186" s="326"/>
      <c r="UFN186" s="152"/>
      <c r="UFO186" s="152"/>
      <c r="UFP186" s="152"/>
      <c r="UFQ186" s="152"/>
      <c r="UFR186" s="350"/>
      <c r="UFS186" s="321"/>
      <c r="UFT186" s="326"/>
      <c r="UFU186" s="152"/>
      <c r="UFV186" s="152"/>
      <c r="UFW186" s="152"/>
      <c r="UFX186" s="152"/>
      <c r="UFY186" s="350"/>
      <c r="UFZ186" s="321"/>
      <c r="UGA186" s="326"/>
      <c r="UGB186" s="152"/>
      <c r="UGC186" s="152"/>
      <c r="UGD186" s="152"/>
      <c r="UGE186" s="152"/>
      <c r="UGF186" s="350"/>
      <c r="UGG186" s="321"/>
      <c r="UGH186" s="326"/>
      <c r="UGI186" s="152"/>
      <c r="UGJ186" s="152"/>
      <c r="UGK186" s="152"/>
      <c r="UGL186" s="152"/>
      <c r="UGM186" s="350"/>
      <c r="UGN186" s="321"/>
      <c r="UGO186" s="326"/>
      <c r="UGP186" s="152"/>
      <c r="UGQ186" s="152"/>
      <c r="UGR186" s="152"/>
      <c r="UGS186" s="152"/>
      <c r="UGT186" s="350"/>
      <c r="UGU186" s="321"/>
      <c r="UGV186" s="326"/>
      <c r="UGW186" s="152"/>
      <c r="UGX186" s="152"/>
      <c r="UGY186" s="152"/>
      <c r="UGZ186" s="152"/>
      <c r="UHA186" s="350"/>
      <c r="UHB186" s="321"/>
      <c r="UHC186" s="326"/>
      <c r="UHD186" s="152"/>
      <c r="UHE186" s="152"/>
      <c r="UHF186" s="152"/>
      <c r="UHG186" s="152"/>
      <c r="UHH186" s="350"/>
      <c r="UHI186" s="321"/>
      <c r="UHJ186" s="326"/>
      <c r="UHK186" s="152"/>
      <c r="UHL186" s="152"/>
      <c r="UHM186" s="152"/>
      <c r="UHN186" s="152"/>
      <c r="UHO186" s="350"/>
      <c r="UHP186" s="321"/>
      <c r="UHQ186" s="326"/>
      <c r="UHR186" s="152"/>
      <c r="UHS186" s="152"/>
      <c r="UHT186" s="152"/>
      <c r="UHU186" s="152"/>
      <c r="UHV186" s="350"/>
      <c r="UHW186" s="321"/>
      <c r="UHX186" s="326"/>
      <c r="UHY186" s="152"/>
      <c r="UHZ186" s="152"/>
      <c r="UIA186" s="152"/>
      <c r="UIB186" s="152"/>
      <c r="UIC186" s="350"/>
      <c r="UID186" s="321"/>
      <c r="UIE186" s="326"/>
      <c r="UIF186" s="152"/>
      <c r="UIG186" s="152"/>
      <c r="UIH186" s="152"/>
      <c r="UII186" s="152"/>
      <c r="UIJ186" s="350"/>
      <c r="UIK186" s="321"/>
      <c r="UIL186" s="326"/>
      <c r="UIM186" s="152"/>
      <c r="UIN186" s="152"/>
      <c r="UIO186" s="152"/>
      <c r="UIP186" s="152"/>
      <c r="UIQ186" s="350"/>
      <c r="UIR186" s="321"/>
      <c r="UIS186" s="326"/>
      <c r="UIT186" s="152"/>
      <c r="UIU186" s="152"/>
      <c r="UIV186" s="152"/>
      <c r="UIW186" s="152"/>
      <c r="UIX186" s="350"/>
      <c r="UIY186" s="321"/>
      <c r="UIZ186" s="326"/>
      <c r="UJA186" s="152"/>
      <c r="UJB186" s="152"/>
      <c r="UJC186" s="152"/>
      <c r="UJD186" s="152"/>
      <c r="UJE186" s="350"/>
      <c r="UJF186" s="321"/>
      <c r="UJG186" s="326"/>
      <c r="UJH186" s="152"/>
      <c r="UJI186" s="152"/>
      <c r="UJJ186" s="152"/>
      <c r="UJK186" s="152"/>
      <c r="UJL186" s="350"/>
      <c r="UJM186" s="321"/>
      <c r="UJN186" s="326"/>
      <c r="UJO186" s="152"/>
      <c r="UJP186" s="152"/>
      <c r="UJQ186" s="152"/>
      <c r="UJR186" s="152"/>
      <c r="UJS186" s="350"/>
      <c r="UJT186" s="321"/>
      <c r="UJU186" s="326"/>
      <c r="UJV186" s="152"/>
      <c r="UJW186" s="152"/>
      <c r="UJX186" s="152"/>
      <c r="UJY186" s="152"/>
      <c r="UJZ186" s="350"/>
      <c r="UKA186" s="321"/>
      <c r="UKB186" s="326"/>
      <c r="UKC186" s="152"/>
      <c r="UKD186" s="152"/>
      <c r="UKE186" s="152"/>
      <c r="UKF186" s="152"/>
      <c r="UKG186" s="350"/>
      <c r="UKH186" s="321"/>
      <c r="UKI186" s="326"/>
      <c r="UKJ186" s="152"/>
      <c r="UKK186" s="152"/>
      <c r="UKL186" s="152"/>
      <c r="UKM186" s="152"/>
      <c r="UKN186" s="350"/>
      <c r="UKO186" s="321"/>
      <c r="UKP186" s="326"/>
      <c r="UKQ186" s="152"/>
      <c r="UKR186" s="152"/>
      <c r="UKS186" s="152"/>
      <c r="UKT186" s="152"/>
      <c r="UKU186" s="350"/>
      <c r="UKV186" s="321"/>
      <c r="UKW186" s="326"/>
      <c r="UKX186" s="152"/>
      <c r="UKY186" s="152"/>
      <c r="UKZ186" s="152"/>
      <c r="ULA186" s="152"/>
      <c r="ULB186" s="350"/>
      <c r="ULC186" s="321"/>
      <c r="ULD186" s="326"/>
      <c r="ULE186" s="152"/>
      <c r="ULF186" s="152"/>
      <c r="ULG186" s="152"/>
      <c r="ULH186" s="152"/>
      <c r="ULI186" s="350"/>
      <c r="ULJ186" s="321"/>
      <c r="ULK186" s="326"/>
      <c r="ULL186" s="152"/>
      <c r="ULM186" s="152"/>
      <c r="ULN186" s="152"/>
      <c r="ULO186" s="152"/>
      <c r="ULP186" s="350"/>
      <c r="ULQ186" s="321"/>
      <c r="ULR186" s="326"/>
      <c r="ULS186" s="152"/>
      <c r="ULT186" s="152"/>
      <c r="ULU186" s="152"/>
      <c r="ULV186" s="152"/>
      <c r="ULW186" s="350"/>
      <c r="ULX186" s="321"/>
      <c r="ULY186" s="326"/>
      <c r="ULZ186" s="152"/>
      <c r="UMA186" s="152"/>
      <c r="UMB186" s="152"/>
      <c r="UMC186" s="152"/>
      <c r="UMD186" s="350"/>
      <c r="UME186" s="321"/>
      <c r="UMF186" s="326"/>
      <c r="UMG186" s="152"/>
      <c r="UMH186" s="152"/>
      <c r="UMI186" s="152"/>
      <c r="UMJ186" s="152"/>
      <c r="UMK186" s="350"/>
      <c r="UML186" s="321"/>
      <c r="UMM186" s="326"/>
      <c r="UMN186" s="152"/>
      <c r="UMO186" s="152"/>
      <c r="UMP186" s="152"/>
      <c r="UMQ186" s="152"/>
      <c r="UMR186" s="350"/>
      <c r="UMS186" s="321"/>
      <c r="UMT186" s="326"/>
      <c r="UMU186" s="152"/>
      <c r="UMV186" s="152"/>
      <c r="UMW186" s="152"/>
      <c r="UMX186" s="152"/>
      <c r="UMY186" s="350"/>
      <c r="UMZ186" s="321"/>
      <c r="UNA186" s="326"/>
      <c r="UNB186" s="152"/>
      <c r="UNC186" s="152"/>
      <c r="UND186" s="152"/>
      <c r="UNE186" s="152"/>
      <c r="UNF186" s="350"/>
      <c r="UNG186" s="321"/>
      <c r="UNH186" s="326"/>
      <c r="UNI186" s="152"/>
      <c r="UNJ186" s="152"/>
      <c r="UNK186" s="152"/>
      <c r="UNL186" s="152"/>
      <c r="UNM186" s="350"/>
      <c r="UNN186" s="321"/>
      <c r="UNO186" s="326"/>
      <c r="UNP186" s="152"/>
      <c r="UNQ186" s="152"/>
      <c r="UNR186" s="152"/>
      <c r="UNS186" s="152"/>
      <c r="UNT186" s="350"/>
      <c r="UNU186" s="321"/>
      <c r="UNV186" s="326"/>
      <c r="UNW186" s="152"/>
      <c r="UNX186" s="152"/>
      <c r="UNY186" s="152"/>
      <c r="UNZ186" s="152"/>
      <c r="UOA186" s="350"/>
      <c r="UOB186" s="321"/>
      <c r="UOC186" s="326"/>
      <c r="UOD186" s="152"/>
      <c r="UOE186" s="152"/>
      <c r="UOF186" s="152"/>
      <c r="UOG186" s="152"/>
      <c r="UOH186" s="350"/>
      <c r="UOI186" s="321"/>
      <c r="UOJ186" s="326"/>
      <c r="UOK186" s="152"/>
      <c r="UOL186" s="152"/>
      <c r="UOM186" s="152"/>
      <c r="UON186" s="152"/>
      <c r="UOO186" s="350"/>
      <c r="UOP186" s="321"/>
      <c r="UOQ186" s="326"/>
      <c r="UOR186" s="152"/>
      <c r="UOS186" s="152"/>
      <c r="UOT186" s="152"/>
      <c r="UOU186" s="152"/>
      <c r="UOV186" s="350"/>
      <c r="UOW186" s="321"/>
      <c r="UOX186" s="326"/>
      <c r="UOY186" s="152"/>
      <c r="UOZ186" s="152"/>
      <c r="UPA186" s="152"/>
      <c r="UPB186" s="152"/>
      <c r="UPC186" s="350"/>
      <c r="UPD186" s="321"/>
      <c r="UPE186" s="326"/>
      <c r="UPF186" s="152"/>
      <c r="UPG186" s="152"/>
      <c r="UPH186" s="152"/>
      <c r="UPI186" s="152"/>
      <c r="UPJ186" s="350"/>
      <c r="UPK186" s="321"/>
      <c r="UPL186" s="326"/>
      <c r="UPM186" s="152"/>
      <c r="UPN186" s="152"/>
      <c r="UPO186" s="152"/>
      <c r="UPP186" s="152"/>
      <c r="UPQ186" s="350"/>
      <c r="UPR186" s="321"/>
      <c r="UPS186" s="326"/>
      <c r="UPT186" s="152"/>
      <c r="UPU186" s="152"/>
      <c r="UPV186" s="152"/>
      <c r="UPW186" s="152"/>
      <c r="UPX186" s="350"/>
      <c r="UPY186" s="321"/>
      <c r="UPZ186" s="326"/>
      <c r="UQA186" s="152"/>
      <c r="UQB186" s="152"/>
      <c r="UQC186" s="152"/>
      <c r="UQD186" s="152"/>
      <c r="UQE186" s="350"/>
      <c r="UQF186" s="321"/>
      <c r="UQG186" s="326"/>
      <c r="UQH186" s="152"/>
      <c r="UQI186" s="152"/>
      <c r="UQJ186" s="152"/>
      <c r="UQK186" s="152"/>
      <c r="UQL186" s="350"/>
      <c r="UQM186" s="321"/>
      <c r="UQN186" s="326"/>
      <c r="UQO186" s="152"/>
      <c r="UQP186" s="152"/>
      <c r="UQQ186" s="152"/>
      <c r="UQR186" s="152"/>
      <c r="UQS186" s="350"/>
      <c r="UQT186" s="321"/>
      <c r="UQU186" s="326"/>
      <c r="UQV186" s="152"/>
      <c r="UQW186" s="152"/>
      <c r="UQX186" s="152"/>
      <c r="UQY186" s="152"/>
      <c r="UQZ186" s="350"/>
      <c r="URA186" s="321"/>
      <c r="URB186" s="326"/>
      <c r="URC186" s="152"/>
      <c r="URD186" s="152"/>
      <c r="URE186" s="152"/>
      <c r="URF186" s="152"/>
      <c r="URG186" s="350"/>
      <c r="URH186" s="321"/>
      <c r="URI186" s="326"/>
      <c r="URJ186" s="152"/>
      <c r="URK186" s="152"/>
      <c r="URL186" s="152"/>
      <c r="URM186" s="152"/>
      <c r="URN186" s="350"/>
      <c r="URO186" s="321"/>
      <c r="URP186" s="326"/>
      <c r="URQ186" s="152"/>
      <c r="URR186" s="152"/>
      <c r="URS186" s="152"/>
      <c r="URT186" s="152"/>
      <c r="URU186" s="350"/>
      <c r="URV186" s="321"/>
      <c r="URW186" s="326"/>
      <c r="URX186" s="152"/>
      <c r="URY186" s="152"/>
      <c r="URZ186" s="152"/>
      <c r="USA186" s="152"/>
      <c r="USB186" s="350"/>
      <c r="USC186" s="321"/>
      <c r="USD186" s="326"/>
      <c r="USE186" s="152"/>
      <c r="USF186" s="152"/>
      <c r="USG186" s="152"/>
      <c r="USH186" s="152"/>
      <c r="USI186" s="350"/>
      <c r="USJ186" s="321"/>
      <c r="USK186" s="326"/>
      <c r="USL186" s="152"/>
      <c r="USM186" s="152"/>
      <c r="USN186" s="152"/>
      <c r="USO186" s="152"/>
      <c r="USP186" s="350"/>
      <c r="USQ186" s="321"/>
      <c r="USR186" s="326"/>
      <c r="USS186" s="152"/>
      <c r="UST186" s="152"/>
      <c r="USU186" s="152"/>
      <c r="USV186" s="152"/>
      <c r="USW186" s="350"/>
      <c r="USX186" s="321"/>
      <c r="USY186" s="326"/>
      <c r="USZ186" s="152"/>
      <c r="UTA186" s="152"/>
      <c r="UTB186" s="152"/>
      <c r="UTC186" s="152"/>
      <c r="UTD186" s="350"/>
      <c r="UTE186" s="321"/>
      <c r="UTF186" s="326"/>
      <c r="UTG186" s="152"/>
      <c r="UTH186" s="152"/>
      <c r="UTI186" s="152"/>
      <c r="UTJ186" s="152"/>
      <c r="UTK186" s="350"/>
      <c r="UTL186" s="321"/>
      <c r="UTM186" s="326"/>
      <c r="UTN186" s="152"/>
      <c r="UTO186" s="152"/>
      <c r="UTP186" s="152"/>
      <c r="UTQ186" s="152"/>
      <c r="UTR186" s="350"/>
      <c r="UTS186" s="321"/>
      <c r="UTT186" s="326"/>
      <c r="UTU186" s="152"/>
      <c r="UTV186" s="152"/>
      <c r="UTW186" s="152"/>
      <c r="UTX186" s="152"/>
      <c r="UTY186" s="350"/>
      <c r="UTZ186" s="321"/>
      <c r="UUA186" s="326"/>
      <c r="UUB186" s="152"/>
      <c r="UUC186" s="152"/>
      <c r="UUD186" s="152"/>
      <c r="UUE186" s="152"/>
      <c r="UUF186" s="350"/>
      <c r="UUG186" s="321"/>
      <c r="UUH186" s="326"/>
      <c r="UUI186" s="152"/>
      <c r="UUJ186" s="152"/>
      <c r="UUK186" s="152"/>
      <c r="UUL186" s="152"/>
      <c r="UUM186" s="350"/>
      <c r="UUN186" s="321"/>
      <c r="UUO186" s="326"/>
      <c r="UUP186" s="152"/>
      <c r="UUQ186" s="152"/>
      <c r="UUR186" s="152"/>
      <c r="UUS186" s="152"/>
      <c r="UUT186" s="350"/>
      <c r="UUU186" s="321"/>
      <c r="UUV186" s="326"/>
      <c r="UUW186" s="152"/>
      <c r="UUX186" s="152"/>
      <c r="UUY186" s="152"/>
      <c r="UUZ186" s="152"/>
      <c r="UVA186" s="350"/>
      <c r="UVB186" s="321"/>
      <c r="UVC186" s="326"/>
      <c r="UVD186" s="152"/>
      <c r="UVE186" s="152"/>
      <c r="UVF186" s="152"/>
      <c r="UVG186" s="152"/>
      <c r="UVH186" s="350"/>
      <c r="UVI186" s="321"/>
      <c r="UVJ186" s="326"/>
      <c r="UVK186" s="152"/>
      <c r="UVL186" s="152"/>
      <c r="UVM186" s="152"/>
      <c r="UVN186" s="152"/>
      <c r="UVO186" s="350"/>
      <c r="UVP186" s="321"/>
      <c r="UVQ186" s="326"/>
      <c r="UVR186" s="152"/>
      <c r="UVS186" s="152"/>
      <c r="UVT186" s="152"/>
      <c r="UVU186" s="152"/>
      <c r="UVV186" s="350"/>
      <c r="UVW186" s="321"/>
      <c r="UVX186" s="326"/>
      <c r="UVY186" s="152"/>
      <c r="UVZ186" s="152"/>
      <c r="UWA186" s="152"/>
      <c r="UWB186" s="152"/>
      <c r="UWC186" s="350"/>
      <c r="UWD186" s="321"/>
      <c r="UWE186" s="326"/>
      <c r="UWF186" s="152"/>
      <c r="UWG186" s="152"/>
      <c r="UWH186" s="152"/>
      <c r="UWI186" s="152"/>
      <c r="UWJ186" s="350"/>
      <c r="UWK186" s="321"/>
      <c r="UWL186" s="326"/>
      <c r="UWM186" s="152"/>
      <c r="UWN186" s="152"/>
      <c r="UWO186" s="152"/>
      <c r="UWP186" s="152"/>
      <c r="UWQ186" s="350"/>
      <c r="UWR186" s="321"/>
      <c r="UWS186" s="326"/>
      <c r="UWT186" s="152"/>
      <c r="UWU186" s="152"/>
      <c r="UWV186" s="152"/>
      <c r="UWW186" s="152"/>
      <c r="UWX186" s="350"/>
      <c r="UWY186" s="321"/>
      <c r="UWZ186" s="326"/>
      <c r="UXA186" s="152"/>
      <c r="UXB186" s="152"/>
      <c r="UXC186" s="152"/>
      <c r="UXD186" s="152"/>
      <c r="UXE186" s="350"/>
      <c r="UXF186" s="321"/>
      <c r="UXG186" s="326"/>
      <c r="UXH186" s="152"/>
      <c r="UXI186" s="152"/>
      <c r="UXJ186" s="152"/>
      <c r="UXK186" s="152"/>
      <c r="UXL186" s="350"/>
      <c r="UXM186" s="321"/>
      <c r="UXN186" s="326"/>
      <c r="UXO186" s="152"/>
      <c r="UXP186" s="152"/>
      <c r="UXQ186" s="152"/>
      <c r="UXR186" s="152"/>
      <c r="UXS186" s="350"/>
      <c r="UXT186" s="321"/>
      <c r="UXU186" s="326"/>
      <c r="UXV186" s="152"/>
      <c r="UXW186" s="152"/>
      <c r="UXX186" s="152"/>
      <c r="UXY186" s="152"/>
      <c r="UXZ186" s="350"/>
      <c r="UYA186" s="321"/>
      <c r="UYB186" s="326"/>
      <c r="UYC186" s="152"/>
      <c r="UYD186" s="152"/>
      <c r="UYE186" s="152"/>
      <c r="UYF186" s="152"/>
      <c r="UYG186" s="350"/>
      <c r="UYH186" s="321"/>
      <c r="UYI186" s="326"/>
      <c r="UYJ186" s="152"/>
      <c r="UYK186" s="152"/>
      <c r="UYL186" s="152"/>
      <c r="UYM186" s="152"/>
      <c r="UYN186" s="350"/>
      <c r="UYO186" s="321"/>
      <c r="UYP186" s="326"/>
      <c r="UYQ186" s="152"/>
      <c r="UYR186" s="152"/>
      <c r="UYS186" s="152"/>
      <c r="UYT186" s="152"/>
      <c r="UYU186" s="350"/>
      <c r="UYV186" s="321"/>
      <c r="UYW186" s="326"/>
      <c r="UYX186" s="152"/>
      <c r="UYY186" s="152"/>
      <c r="UYZ186" s="152"/>
      <c r="UZA186" s="152"/>
      <c r="UZB186" s="350"/>
      <c r="UZC186" s="321"/>
      <c r="UZD186" s="326"/>
      <c r="UZE186" s="152"/>
      <c r="UZF186" s="152"/>
      <c r="UZG186" s="152"/>
      <c r="UZH186" s="152"/>
      <c r="UZI186" s="350"/>
      <c r="UZJ186" s="321"/>
      <c r="UZK186" s="326"/>
      <c r="UZL186" s="152"/>
      <c r="UZM186" s="152"/>
      <c r="UZN186" s="152"/>
      <c r="UZO186" s="152"/>
      <c r="UZP186" s="350"/>
      <c r="UZQ186" s="321"/>
      <c r="UZR186" s="326"/>
      <c r="UZS186" s="152"/>
      <c r="UZT186" s="152"/>
      <c r="UZU186" s="152"/>
      <c r="UZV186" s="152"/>
      <c r="UZW186" s="350"/>
      <c r="UZX186" s="321"/>
      <c r="UZY186" s="326"/>
      <c r="UZZ186" s="152"/>
      <c r="VAA186" s="152"/>
      <c r="VAB186" s="152"/>
      <c r="VAC186" s="152"/>
      <c r="VAD186" s="350"/>
      <c r="VAE186" s="321"/>
      <c r="VAF186" s="326"/>
      <c r="VAG186" s="152"/>
      <c r="VAH186" s="152"/>
      <c r="VAI186" s="152"/>
      <c r="VAJ186" s="152"/>
      <c r="VAK186" s="350"/>
      <c r="VAL186" s="321"/>
      <c r="VAM186" s="326"/>
      <c r="VAN186" s="152"/>
      <c r="VAO186" s="152"/>
      <c r="VAP186" s="152"/>
      <c r="VAQ186" s="152"/>
      <c r="VAR186" s="350"/>
      <c r="VAS186" s="321"/>
      <c r="VAT186" s="326"/>
      <c r="VAU186" s="152"/>
      <c r="VAV186" s="152"/>
      <c r="VAW186" s="152"/>
      <c r="VAX186" s="152"/>
      <c r="VAY186" s="350"/>
      <c r="VAZ186" s="321"/>
      <c r="VBA186" s="326"/>
      <c r="VBB186" s="152"/>
      <c r="VBC186" s="152"/>
      <c r="VBD186" s="152"/>
      <c r="VBE186" s="152"/>
      <c r="VBF186" s="350"/>
      <c r="VBG186" s="321"/>
      <c r="VBH186" s="326"/>
      <c r="VBI186" s="152"/>
      <c r="VBJ186" s="152"/>
      <c r="VBK186" s="152"/>
      <c r="VBL186" s="152"/>
      <c r="VBM186" s="350"/>
      <c r="VBN186" s="321"/>
      <c r="VBO186" s="326"/>
      <c r="VBP186" s="152"/>
      <c r="VBQ186" s="152"/>
      <c r="VBR186" s="152"/>
      <c r="VBS186" s="152"/>
      <c r="VBT186" s="350"/>
      <c r="VBU186" s="321"/>
      <c r="VBV186" s="326"/>
      <c r="VBW186" s="152"/>
      <c r="VBX186" s="152"/>
      <c r="VBY186" s="152"/>
      <c r="VBZ186" s="152"/>
      <c r="VCA186" s="350"/>
      <c r="VCB186" s="321"/>
      <c r="VCC186" s="326"/>
      <c r="VCD186" s="152"/>
      <c r="VCE186" s="152"/>
      <c r="VCF186" s="152"/>
      <c r="VCG186" s="152"/>
      <c r="VCH186" s="350"/>
      <c r="VCI186" s="321"/>
      <c r="VCJ186" s="326"/>
      <c r="VCK186" s="152"/>
      <c r="VCL186" s="152"/>
      <c r="VCM186" s="152"/>
      <c r="VCN186" s="152"/>
      <c r="VCO186" s="350"/>
      <c r="VCP186" s="321"/>
      <c r="VCQ186" s="326"/>
      <c r="VCR186" s="152"/>
      <c r="VCS186" s="152"/>
      <c r="VCT186" s="152"/>
      <c r="VCU186" s="152"/>
      <c r="VCV186" s="350"/>
      <c r="VCW186" s="321"/>
      <c r="VCX186" s="326"/>
      <c r="VCY186" s="152"/>
      <c r="VCZ186" s="152"/>
      <c r="VDA186" s="152"/>
      <c r="VDB186" s="152"/>
      <c r="VDC186" s="350"/>
      <c r="VDD186" s="321"/>
      <c r="VDE186" s="326"/>
      <c r="VDF186" s="152"/>
      <c r="VDG186" s="152"/>
      <c r="VDH186" s="152"/>
      <c r="VDI186" s="152"/>
      <c r="VDJ186" s="350"/>
      <c r="VDK186" s="321"/>
      <c r="VDL186" s="326"/>
      <c r="VDM186" s="152"/>
      <c r="VDN186" s="152"/>
      <c r="VDO186" s="152"/>
      <c r="VDP186" s="152"/>
      <c r="VDQ186" s="350"/>
      <c r="VDR186" s="321"/>
      <c r="VDS186" s="326"/>
      <c r="VDT186" s="152"/>
      <c r="VDU186" s="152"/>
      <c r="VDV186" s="152"/>
      <c r="VDW186" s="152"/>
      <c r="VDX186" s="350"/>
      <c r="VDY186" s="321"/>
      <c r="VDZ186" s="326"/>
      <c r="VEA186" s="152"/>
      <c r="VEB186" s="152"/>
      <c r="VEC186" s="152"/>
      <c r="VED186" s="152"/>
      <c r="VEE186" s="350"/>
      <c r="VEF186" s="321"/>
      <c r="VEG186" s="326"/>
      <c r="VEH186" s="152"/>
      <c r="VEI186" s="152"/>
      <c r="VEJ186" s="152"/>
      <c r="VEK186" s="152"/>
      <c r="VEL186" s="350"/>
      <c r="VEM186" s="321"/>
      <c r="VEN186" s="326"/>
      <c r="VEO186" s="152"/>
      <c r="VEP186" s="152"/>
      <c r="VEQ186" s="152"/>
      <c r="VER186" s="152"/>
      <c r="VES186" s="350"/>
      <c r="VET186" s="321"/>
      <c r="VEU186" s="326"/>
      <c r="VEV186" s="152"/>
      <c r="VEW186" s="152"/>
      <c r="VEX186" s="152"/>
      <c r="VEY186" s="152"/>
      <c r="VEZ186" s="350"/>
      <c r="VFA186" s="321"/>
      <c r="VFB186" s="326"/>
      <c r="VFC186" s="152"/>
      <c r="VFD186" s="152"/>
      <c r="VFE186" s="152"/>
      <c r="VFF186" s="152"/>
      <c r="VFG186" s="350"/>
      <c r="VFH186" s="321"/>
      <c r="VFI186" s="326"/>
      <c r="VFJ186" s="152"/>
      <c r="VFK186" s="152"/>
      <c r="VFL186" s="152"/>
      <c r="VFM186" s="152"/>
      <c r="VFN186" s="350"/>
      <c r="VFO186" s="321"/>
      <c r="VFP186" s="326"/>
      <c r="VFQ186" s="152"/>
      <c r="VFR186" s="152"/>
      <c r="VFS186" s="152"/>
      <c r="VFT186" s="152"/>
      <c r="VFU186" s="350"/>
      <c r="VFV186" s="321"/>
      <c r="VFW186" s="326"/>
      <c r="VFX186" s="152"/>
      <c r="VFY186" s="152"/>
      <c r="VFZ186" s="152"/>
      <c r="VGA186" s="152"/>
      <c r="VGB186" s="350"/>
      <c r="VGC186" s="321"/>
      <c r="VGD186" s="326"/>
      <c r="VGE186" s="152"/>
      <c r="VGF186" s="152"/>
      <c r="VGG186" s="152"/>
      <c r="VGH186" s="152"/>
      <c r="VGI186" s="350"/>
      <c r="VGJ186" s="321"/>
      <c r="VGK186" s="326"/>
      <c r="VGL186" s="152"/>
      <c r="VGM186" s="152"/>
      <c r="VGN186" s="152"/>
      <c r="VGO186" s="152"/>
      <c r="VGP186" s="350"/>
      <c r="VGQ186" s="321"/>
      <c r="VGR186" s="326"/>
      <c r="VGS186" s="152"/>
      <c r="VGT186" s="152"/>
      <c r="VGU186" s="152"/>
      <c r="VGV186" s="152"/>
      <c r="VGW186" s="350"/>
      <c r="VGX186" s="321"/>
      <c r="VGY186" s="326"/>
      <c r="VGZ186" s="152"/>
      <c r="VHA186" s="152"/>
      <c r="VHB186" s="152"/>
      <c r="VHC186" s="152"/>
      <c r="VHD186" s="350"/>
      <c r="VHE186" s="321"/>
      <c r="VHF186" s="326"/>
      <c r="VHG186" s="152"/>
      <c r="VHH186" s="152"/>
      <c r="VHI186" s="152"/>
      <c r="VHJ186" s="152"/>
      <c r="VHK186" s="350"/>
      <c r="VHL186" s="321"/>
      <c r="VHM186" s="326"/>
      <c r="VHN186" s="152"/>
      <c r="VHO186" s="152"/>
      <c r="VHP186" s="152"/>
      <c r="VHQ186" s="152"/>
      <c r="VHR186" s="350"/>
      <c r="VHS186" s="321"/>
      <c r="VHT186" s="326"/>
      <c r="VHU186" s="152"/>
      <c r="VHV186" s="152"/>
      <c r="VHW186" s="152"/>
      <c r="VHX186" s="152"/>
      <c r="VHY186" s="350"/>
      <c r="VHZ186" s="321"/>
      <c r="VIA186" s="326"/>
      <c r="VIB186" s="152"/>
      <c r="VIC186" s="152"/>
      <c r="VID186" s="152"/>
      <c r="VIE186" s="152"/>
      <c r="VIF186" s="350"/>
      <c r="VIG186" s="321"/>
      <c r="VIH186" s="326"/>
      <c r="VII186" s="152"/>
      <c r="VIJ186" s="152"/>
      <c r="VIK186" s="152"/>
      <c r="VIL186" s="152"/>
      <c r="VIM186" s="350"/>
      <c r="VIN186" s="321"/>
      <c r="VIO186" s="326"/>
      <c r="VIP186" s="152"/>
      <c r="VIQ186" s="152"/>
      <c r="VIR186" s="152"/>
      <c r="VIS186" s="152"/>
      <c r="VIT186" s="350"/>
      <c r="VIU186" s="321"/>
      <c r="VIV186" s="326"/>
      <c r="VIW186" s="152"/>
      <c r="VIX186" s="152"/>
      <c r="VIY186" s="152"/>
      <c r="VIZ186" s="152"/>
      <c r="VJA186" s="350"/>
      <c r="VJB186" s="321"/>
      <c r="VJC186" s="326"/>
      <c r="VJD186" s="152"/>
      <c r="VJE186" s="152"/>
      <c r="VJF186" s="152"/>
      <c r="VJG186" s="152"/>
      <c r="VJH186" s="350"/>
      <c r="VJI186" s="321"/>
      <c r="VJJ186" s="326"/>
      <c r="VJK186" s="152"/>
      <c r="VJL186" s="152"/>
      <c r="VJM186" s="152"/>
      <c r="VJN186" s="152"/>
      <c r="VJO186" s="350"/>
      <c r="VJP186" s="321"/>
      <c r="VJQ186" s="326"/>
      <c r="VJR186" s="152"/>
      <c r="VJS186" s="152"/>
      <c r="VJT186" s="152"/>
      <c r="VJU186" s="152"/>
      <c r="VJV186" s="350"/>
      <c r="VJW186" s="321"/>
      <c r="VJX186" s="326"/>
      <c r="VJY186" s="152"/>
      <c r="VJZ186" s="152"/>
      <c r="VKA186" s="152"/>
      <c r="VKB186" s="152"/>
      <c r="VKC186" s="350"/>
      <c r="VKD186" s="321"/>
      <c r="VKE186" s="326"/>
      <c r="VKF186" s="152"/>
      <c r="VKG186" s="152"/>
      <c r="VKH186" s="152"/>
      <c r="VKI186" s="152"/>
      <c r="VKJ186" s="350"/>
      <c r="VKK186" s="321"/>
      <c r="VKL186" s="326"/>
      <c r="VKM186" s="152"/>
      <c r="VKN186" s="152"/>
      <c r="VKO186" s="152"/>
      <c r="VKP186" s="152"/>
      <c r="VKQ186" s="350"/>
      <c r="VKR186" s="321"/>
      <c r="VKS186" s="326"/>
      <c r="VKT186" s="152"/>
      <c r="VKU186" s="152"/>
      <c r="VKV186" s="152"/>
      <c r="VKW186" s="152"/>
      <c r="VKX186" s="350"/>
      <c r="VKY186" s="321"/>
      <c r="VKZ186" s="326"/>
      <c r="VLA186" s="152"/>
      <c r="VLB186" s="152"/>
      <c r="VLC186" s="152"/>
      <c r="VLD186" s="152"/>
      <c r="VLE186" s="350"/>
      <c r="VLF186" s="321"/>
      <c r="VLG186" s="326"/>
      <c r="VLH186" s="152"/>
      <c r="VLI186" s="152"/>
      <c r="VLJ186" s="152"/>
      <c r="VLK186" s="152"/>
      <c r="VLL186" s="350"/>
      <c r="VLM186" s="321"/>
      <c r="VLN186" s="326"/>
      <c r="VLO186" s="152"/>
      <c r="VLP186" s="152"/>
      <c r="VLQ186" s="152"/>
      <c r="VLR186" s="152"/>
      <c r="VLS186" s="350"/>
      <c r="VLT186" s="321"/>
      <c r="VLU186" s="326"/>
      <c r="VLV186" s="152"/>
      <c r="VLW186" s="152"/>
      <c r="VLX186" s="152"/>
      <c r="VLY186" s="152"/>
      <c r="VLZ186" s="350"/>
      <c r="VMA186" s="321"/>
      <c r="VMB186" s="326"/>
      <c r="VMC186" s="152"/>
      <c r="VMD186" s="152"/>
      <c r="VME186" s="152"/>
      <c r="VMF186" s="152"/>
      <c r="VMG186" s="350"/>
      <c r="VMH186" s="321"/>
      <c r="VMI186" s="326"/>
      <c r="VMJ186" s="152"/>
      <c r="VMK186" s="152"/>
      <c r="VML186" s="152"/>
      <c r="VMM186" s="152"/>
      <c r="VMN186" s="350"/>
      <c r="VMO186" s="321"/>
      <c r="VMP186" s="326"/>
      <c r="VMQ186" s="152"/>
      <c r="VMR186" s="152"/>
      <c r="VMS186" s="152"/>
      <c r="VMT186" s="152"/>
      <c r="VMU186" s="350"/>
      <c r="VMV186" s="321"/>
      <c r="VMW186" s="326"/>
      <c r="VMX186" s="152"/>
      <c r="VMY186" s="152"/>
      <c r="VMZ186" s="152"/>
      <c r="VNA186" s="152"/>
      <c r="VNB186" s="350"/>
      <c r="VNC186" s="321"/>
      <c r="VND186" s="326"/>
      <c r="VNE186" s="152"/>
      <c r="VNF186" s="152"/>
      <c r="VNG186" s="152"/>
      <c r="VNH186" s="152"/>
      <c r="VNI186" s="350"/>
      <c r="VNJ186" s="321"/>
      <c r="VNK186" s="326"/>
      <c r="VNL186" s="152"/>
      <c r="VNM186" s="152"/>
      <c r="VNN186" s="152"/>
      <c r="VNO186" s="152"/>
      <c r="VNP186" s="350"/>
      <c r="VNQ186" s="321"/>
      <c r="VNR186" s="326"/>
      <c r="VNS186" s="152"/>
      <c r="VNT186" s="152"/>
      <c r="VNU186" s="152"/>
      <c r="VNV186" s="152"/>
      <c r="VNW186" s="350"/>
      <c r="VNX186" s="321"/>
      <c r="VNY186" s="326"/>
      <c r="VNZ186" s="152"/>
      <c r="VOA186" s="152"/>
      <c r="VOB186" s="152"/>
      <c r="VOC186" s="152"/>
      <c r="VOD186" s="350"/>
      <c r="VOE186" s="321"/>
      <c r="VOF186" s="326"/>
      <c r="VOG186" s="152"/>
      <c r="VOH186" s="152"/>
      <c r="VOI186" s="152"/>
      <c r="VOJ186" s="152"/>
      <c r="VOK186" s="350"/>
      <c r="VOL186" s="321"/>
      <c r="VOM186" s="326"/>
      <c r="VON186" s="152"/>
      <c r="VOO186" s="152"/>
      <c r="VOP186" s="152"/>
      <c r="VOQ186" s="152"/>
      <c r="VOR186" s="350"/>
      <c r="VOS186" s="321"/>
      <c r="VOT186" s="326"/>
      <c r="VOU186" s="152"/>
      <c r="VOV186" s="152"/>
      <c r="VOW186" s="152"/>
      <c r="VOX186" s="152"/>
      <c r="VOY186" s="350"/>
      <c r="VOZ186" s="321"/>
      <c r="VPA186" s="326"/>
      <c r="VPB186" s="152"/>
      <c r="VPC186" s="152"/>
      <c r="VPD186" s="152"/>
      <c r="VPE186" s="152"/>
      <c r="VPF186" s="350"/>
      <c r="VPG186" s="321"/>
      <c r="VPH186" s="326"/>
      <c r="VPI186" s="152"/>
      <c r="VPJ186" s="152"/>
      <c r="VPK186" s="152"/>
      <c r="VPL186" s="152"/>
      <c r="VPM186" s="350"/>
      <c r="VPN186" s="321"/>
      <c r="VPO186" s="326"/>
      <c r="VPP186" s="152"/>
      <c r="VPQ186" s="152"/>
      <c r="VPR186" s="152"/>
      <c r="VPS186" s="152"/>
      <c r="VPT186" s="350"/>
      <c r="VPU186" s="321"/>
      <c r="VPV186" s="326"/>
      <c r="VPW186" s="152"/>
      <c r="VPX186" s="152"/>
      <c r="VPY186" s="152"/>
      <c r="VPZ186" s="152"/>
      <c r="VQA186" s="350"/>
      <c r="VQB186" s="321"/>
      <c r="VQC186" s="326"/>
      <c r="VQD186" s="152"/>
      <c r="VQE186" s="152"/>
      <c r="VQF186" s="152"/>
      <c r="VQG186" s="152"/>
      <c r="VQH186" s="350"/>
      <c r="VQI186" s="321"/>
      <c r="VQJ186" s="326"/>
      <c r="VQK186" s="152"/>
      <c r="VQL186" s="152"/>
      <c r="VQM186" s="152"/>
      <c r="VQN186" s="152"/>
      <c r="VQO186" s="350"/>
      <c r="VQP186" s="321"/>
      <c r="VQQ186" s="326"/>
      <c r="VQR186" s="152"/>
      <c r="VQS186" s="152"/>
      <c r="VQT186" s="152"/>
      <c r="VQU186" s="152"/>
      <c r="VQV186" s="350"/>
      <c r="VQW186" s="321"/>
      <c r="VQX186" s="326"/>
      <c r="VQY186" s="152"/>
      <c r="VQZ186" s="152"/>
      <c r="VRA186" s="152"/>
      <c r="VRB186" s="152"/>
      <c r="VRC186" s="350"/>
      <c r="VRD186" s="321"/>
      <c r="VRE186" s="326"/>
      <c r="VRF186" s="152"/>
      <c r="VRG186" s="152"/>
      <c r="VRH186" s="152"/>
      <c r="VRI186" s="152"/>
      <c r="VRJ186" s="350"/>
      <c r="VRK186" s="321"/>
      <c r="VRL186" s="326"/>
      <c r="VRM186" s="152"/>
      <c r="VRN186" s="152"/>
      <c r="VRO186" s="152"/>
      <c r="VRP186" s="152"/>
      <c r="VRQ186" s="350"/>
      <c r="VRR186" s="321"/>
      <c r="VRS186" s="326"/>
      <c r="VRT186" s="152"/>
      <c r="VRU186" s="152"/>
      <c r="VRV186" s="152"/>
      <c r="VRW186" s="152"/>
      <c r="VRX186" s="350"/>
      <c r="VRY186" s="321"/>
      <c r="VRZ186" s="326"/>
      <c r="VSA186" s="152"/>
      <c r="VSB186" s="152"/>
      <c r="VSC186" s="152"/>
      <c r="VSD186" s="152"/>
      <c r="VSE186" s="350"/>
      <c r="VSF186" s="321"/>
      <c r="VSG186" s="326"/>
      <c r="VSH186" s="152"/>
      <c r="VSI186" s="152"/>
      <c r="VSJ186" s="152"/>
      <c r="VSK186" s="152"/>
      <c r="VSL186" s="350"/>
      <c r="VSM186" s="321"/>
      <c r="VSN186" s="326"/>
      <c r="VSO186" s="152"/>
      <c r="VSP186" s="152"/>
      <c r="VSQ186" s="152"/>
      <c r="VSR186" s="152"/>
      <c r="VSS186" s="350"/>
      <c r="VST186" s="321"/>
      <c r="VSU186" s="326"/>
      <c r="VSV186" s="152"/>
      <c r="VSW186" s="152"/>
      <c r="VSX186" s="152"/>
      <c r="VSY186" s="152"/>
      <c r="VSZ186" s="350"/>
      <c r="VTA186" s="321"/>
      <c r="VTB186" s="326"/>
      <c r="VTC186" s="152"/>
      <c r="VTD186" s="152"/>
      <c r="VTE186" s="152"/>
      <c r="VTF186" s="152"/>
      <c r="VTG186" s="350"/>
      <c r="VTH186" s="321"/>
      <c r="VTI186" s="326"/>
      <c r="VTJ186" s="152"/>
      <c r="VTK186" s="152"/>
      <c r="VTL186" s="152"/>
      <c r="VTM186" s="152"/>
      <c r="VTN186" s="350"/>
      <c r="VTO186" s="321"/>
      <c r="VTP186" s="326"/>
      <c r="VTQ186" s="152"/>
      <c r="VTR186" s="152"/>
      <c r="VTS186" s="152"/>
      <c r="VTT186" s="152"/>
      <c r="VTU186" s="350"/>
      <c r="VTV186" s="321"/>
      <c r="VTW186" s="326"/>
      <c r="VTX186" s="152"/>
      <c r="VTY186" s="152"/>
      <c r="VTZ186" s="152"/>
      <c r="VUA186" s="152"/>
      <c r="VUB186" s="350"/>
      <c r="VUC186" s="321"/>
      <c r="VUD186" s="326"/>
      <c r="VUE186" s="152"/>
      <c r="VUF186" s="152"/>
      <c r="VUG186" s="152"/>
      <c r="VUH186" s="152"/>
      <c r="VUI186" s="350"/>
      <c r="VUJ186" s="321"/>
      <c r="VUK186" s="326"/>
      <c r="VUL186" s="152"/>
      <c r="VUM186" s="152"/>
      <c r="VUN186" s="152"/>
      <c r="VUO186" s="152"/>
      <c r="VUP186" s="350"/>
      <c r="VUQ186" s="321"/>
      <c r="VUR186" s="326"/>
      <c r="VUS186" s="152"/>
      <c r="VUT186" s="152"/>
      <c r="VUU186" s="152"/>
      <c r="VUV186" s="152"/>
      <c r="VUW186" s="350"/>
      <c r="VUX186" s="321"/>
      <c r="VUY186" s="326"/>
      <c r="VUZ186" s="152"/>
      <c r="VVA186" s="152"/>
      <c r="VVB186" s="152"/>
      <c r="VVC186" s="152"/>
      <c r="VVD186" s="350"/>
      <c r="VVE186" s="321"/>
      <c r="VVF186" s="326"/>
      <c r="VVG186" s="152"/>
      <c r="VVH186" s="152"/>
      <c r="VVI186" s="152"/>
      <c r="VVJ186" s="152"/>
      <c r="VVK186" s="350"/>
      <c r="VVL186" s="321"/>
      <c r="VVM186" s="326"/>
      <c r="VVN186" s="152"/>
      <c r="VVO186" s="152"/>
      <c r="VVP186" s="152"/>
      <c r="VVQ186" s="152"/>
      <c r="VVR186" s="350"/>
      <c r="VVS186" s="321"/>
      <c r="VVT186" s="326"/>
      <c r="VVU186" s="152"/>
      <c r="VVV186" s="152"/>
      <c r="VVW186" s="152"/>
      <c r="VVX186" s="152"/>
      <c r="VVY186" s="350"/>
      <c r="VVZ186" s="321"/>
      <c r="VWA186" s="326"/>
      <c r="VWB186" s="152"/>
      <c r="VWC186" s="152"/>
      <c r="VWD186" s="152"/>
      <c r="VWE186" s="152"/>
      <c r="VWF186" s="350"/>
      <c r="VWG186" s="321"/>
      <c r="VWH186" s="326"/>
      <c r="VWI186" s="152"/>
      <c r="VWJ186" s="152"/>
      <c r="VWK186" s="152"/>
      <c r="VWL186" s="152"/>
      <c r="VWM186" s="350"/>
      <c r="VWN186" s="321"/>
      <c r="VWO186" s="326"/>
      <c r="VWP186" s="152"/>
      <c r="VWQ186" s="152"/>
      <c r="VWR186" s="152"/>
      <c r="VWS186" s="152"/>
      <c r="VWT186" s="350"/>
      <c r="VWU186" s="321"/>
      <c r="VWV186" s="326"/>
      <c r="VWW186" s="152"/>
      <c r="VWX186" s="152"/>
      <c r="VWY186" s="152"/>
      <c r="VWZ186" s="152"/>
      <c r="VXA186" s="350"/>
      <c r="VXB186" s="321"/>
      <c r="VXC186" s="326"/>
      <c r="VXD186" s="152"/>
      <c r="VXE186" s="152"/>
      <c r="VXF186" s="152"/>
      <c r="VXG186" s="152"/>
      <c r="VXH186" s="350"/>
      <c r="VXI186" s="321"/>
      <c r="VXJ186" s="326"/>
      <c r="VXK186" s="152"/>
      <c r="VXL186" s="152"/>
      <c r="VXM186" s="152"/>
      <c r="VXN186" s="152"/>
      <c r="VXO186" s="350"/>
      <c r="VXP186" s="321"/>
      <c r="VXQ186" s="326"/>
      <c r="VXR186" s="152"/>
      <c r="VXS186" s="152"/>
      <c r="VXT186" s="152"/>
      <c r="VXU186" s="152"/>
      <c r="VXV186" s="350"/>
      <c r="VXW186" s="321"/>
      <c r="VXX186" s="326"/>
      <c r="VXY186" s="152"/>
      <c r="VXZ186" s="152"/>
      <c r="VYA186" s="152"/>
      <c r="VYB186" s="152"/>
      <c r="VYC186" s="350"/>
      <c r="VYD186" s="321"/>
      <c r="VYE186" s="326"/>
      <c r="VYF186" s="152"/>
      <c r="VYG186" s="152"/>
      <c r="VYH186" s="152"/>
      <c r="VYI186" s="152"/>
      <c r="VYJ186" s="350"/>
      <c r="VYK186" s="321"/>
      <c r="VYL186" s="326"/>
      <c r="VYM186" s="152"/>
      <c r="VYN186" s="152"/>
      <c r="VYO186" s="152"/>
      <c r="VYP186" s="152"/>
      <c r="VYQ186" s="350"/>
      <c r="VYR186" s="321"/>
      <c r="VYS186" s="326"/>
      <c r="VYT186" s="152"/>
      <c r="VYU186" s="152"/>
      <c r="VYV186" s="152"/>
      <c r="VYW186" s="152"/>
      <c r="VYX186" s="350"/>
      <c r="VYY186" s="321"/>
      <c r="VYZ186" s="326"/>
      <c r="VZA186" s="152"/>
      <c r="VZB186" s="152"/>
      <c r="VZC186" s="152"/>
      <c r="VZD186" s="152"/>
      <c r="VZE186" s="350"/>
      <c r="VZF186" s="321"/>
      <c r="VZG186" s="326"/>
      <c r="VZH186" s="152"/>
      <c r="VZI186" s="152"/>
      <c r="VZJ186" s="152"/>
      <c r="VZK186" s="152"/>
      <c r="VZL186" s="350"/>
      <c r="VZM186" s="321"/>
      <c r="VZN186" s="326"/>
      <c r="VZO186" s="152"/>
      <c r="VZP186" s="152"/>
      <c r="VZQ186" s="152"/>
      <c r="VZR186" s="152"/>
      <c r="VZS186" s="350"/>
      <c r="VZT186" s="321"/>
      <c r="VZU186" s="326"/>
      <c r="VZV186" s="152"/>
      <c r="VZW186" s="152"/>
      <c r="VZX186" s="152"/>
      <c r="VZY186" s="152"/>
      <c r="VZZ186" s="350"/>
      <c r="WAA186" s="321"/>
      <c r="WAB186" s="326"/>
      <c r="WAC186" s="152"/>
      <c r="WAD186" s="152"/>
      <c r="WAE186" s="152"/>
      <c r="WAF186" s="152"/>
      <c r="WAG186" s="350"/>
      <c r="WAH186" s="321"/>
      <c r="WAI186" s="326"/>
      <c r="WAJ186" s="152"/>
      <c r="WAK186" s="152"/>
      <c r="WAL186" s="152"/>
      <c r="WAM186" s="152"/>
      <c r="WAN186" s="350"/>
      <c r="WAO186" s="321"/>
      <c r="WAP186" s="326"/>
      <c r="WAQ186" s="152"/>
      <c r="WAR186" s="152"/>
      <c r="WAS186" s="152"/>
      <c r="WAT186" s="152"/>
      <c r="WAU186" s="350"/>
      <c r="WAV186" s="321"/>
      <c r="WAW186" s="326"/>
      <c r="WAX186" s="152"/>
      <c r="WAY186" s="152"/>
      <c r="WAZ186" s="152"/>
      <c r="WBA186" s="152"/>
      <c r="WBB186" s="350"/>
      <c r="WBC186" s="321"/>
      <c r="WBD186" s="326"/>
      <c r="WBE186" s="152"/>
      <c r="WBF186" s="152"/>
      <c r="WBG186" s="152"/>
      <c r="WBH186" s="152"/>
      <c r="WBI186" s="350"/>
      <c r="WBJ186" s="321"/>
      <c r="WBK186" s="326"/>
      <c r="WBL186" s="152"/>
      <c r="WBM186" s="152"/>
      <c r="WBN186" s="152"/>
      <c r="WBO186" s="152"/>
      <c r="WBP186" s="350"/>
      <c r="WBQ186" s="321"/>
      <c r="WBR186" s="326"/>
      <c r="WBS186" s="152"/>
      <c r="WBT186" s="152"/>
      <c r="WBU186" s="152"/>
      <c r="WBV186" s="152"/>
      <c r="WBW186" s="350"/>
      <c r="WBX186" s="321"/>
      <c r="WBY186" s="326"/>
      <c r="WBZ186" s="152"/>
      <c r="WCA186" s="152"/>
      <c r="WCB186" s="152"/>
      <c r="WCC186" s="152"/>
      <c r="WCD186" s="350"/>
      <c r="WCE186" s="321"/>
      <c r="WCF186" s="326"/>
      <c r="WCG186" s="152"/>
      <c r="WCH186" s="152"/>
      <c r="WCI186" s="152"/>
      <c r="WCJ186" s="152"/>
      <c r="WCK186" s="350"/>
      <c r="WCL186" s="321"/>
      <c r="WCM186" s="326"/>
      <c r="WCN186" s="152"/>
      <c r="WCO186" s="152"/>
      <c r="WCP186" s="152"/>
      <c r="WCQ186" s="152"/>
      <c r="WCR186" s="350"/>
      <c r="WCS186" s="321"/>
      <c r="WCT186" s="326"/>
      <c r="WCU186" s="152"/>
      <c r="WCV186" s="152"/>
      <c r="WCW186" s="152"/>
      <c r="WCX186" s="152"/>
      <c r="WCY186" s="350"/>
      <c r="WCZ186" s="321"/>
      <c r="WDA186" s="326"/>
      <c r="WDB186" s="152"/>
      <c r="WDC186" s="152"/>
      <c r="WDD186" s="152"/>
      <c r="WDE186" s="152"/>
      <c r="WDF186" s="350"/>
      <c r="WDG186" s="321"/>
      <c r="WDH186" s="326"/>
      <c r="WDI186" s="152"/>
      <c r="WDJ186" s="152"/>
      <c r="WDK186" s="152"/>
      <c r="WDL186" s="152"/>
      <c r="WDM186" s="350"/>
      <c r="WDN186" s="321"/>
      <c r="WDO186" s="326"/>
      <c r="WDP186" s="152"/>
      <c r="WDQ186" s="152"/>
      <c r="WDR186" s="152"/>
      <c r="WDS186" s="152"/>
      <c r="WDT186" s="350"/>
      <c r="WDU186" s="321"/>
      <c r="WDV186" s="326"/>
      <c r="WDW186" s="152"/>
      <c r="WDX186" s="152"/>
      <c r="WDY186" s="152"/>
      <c r="WDZ186" s="152"/>
      <c r="WEA186" s="350"/>
      <c r="WEB186" s="321"/>
      <c r="WEC186" s="326"/>
      <c r="WED186" s="152"/>
      <c r="WEE186" s="152"/>
      <c r="WEF186" s="152"/>
      <c r="WEG186" s="152"/>
      <c r="WEH186" s="350"/>
      <c r="WEI186" s="321"/>
      <c r="WEJ186" s="326"/>
      <c r="WEK186" s="152"/>
      <c r="WEL186" s="152"/>
      <c r="WEM186" s="152"/>
      <c r="WEN186" s="152"/>
      <c r="WEO186" s="350"/>
      <c r="WEP186" s="321"/>
      <c r="WEQ186" s="326"/>
      <c r="WER186" s="152"/>
      <c r="WES186" s="152"/>
      <c r="WET186" s="152"/>
      <c r="WEU186" s="152"/>
      <c r="WEV186" s="350"/>
      <c r="WEW186" s="321"/>
      <c r="WEX186" s="326"/>
      <c r="WEY186" s="152"/>
      <c r="WEZ186" s="152"/>
      <c r="WFA186" s="152"/>
      <c r="WFB186" s="152"/>
      <c r="WFC186" s="350"/>
      <c r="WFD186" s="321"/>
      <c r="WFE186" s="326"/>
      <c r="WFF186" s="152"/>
      <c r="WFG186" s="152"/>
      <c r="WFH186" s="152"/>
      <c r="WFI186" s="152"/>
      <c r="WFJ186" s="350"/>
      <c r="WFK186" s="321"/>
      <c r="WFL186" s="326"/>
      <c r="WFM186" s="152"/>
      <c r="WFN186" s="152"/>
      <c r="WFO186" s="152"/>
      <c r="WFP186" s="152"/>
      <c r="WFQ186" s="350"/>
      <c r="WFR186" s="321"/>
      <c r="WFS186" s="326"/>
      <c r="WFT186" s="152"/>
      <c r="WFU186" s="152"/>
      <c r="WFV186" s="152"/>
      <c r="WFW186" s="152"/>
      <c r="WFX186" s="350"/>
      <c r="WFY186" s="321"/>
      <c r="WFZ186" s="326"/>
      <c r="WGA186" s="152"/>
      <c r="WGB186" s="152"/>
      <c r="WGC186" s="152"/>
      <c r="WGD186" s="152"/>
      <c r="WGE186" s="350"/>
      <c r="WGF186" s="321"/>
      <c r="WGG186" s="326"/>
      <c r="WGH186" s="152"/>
      <c r="WGI186" s="152"/>
      <c r="WGJ186" s="152"/>
      <c r="WGK186" s="152"/>
      <c r="WGL186" s="350"/>
      <c r="WGM186" s="321"/>
      <c r="WGN186" s="326"/>
      <c r="WGO186" s="152"/>
      <c r="WGP186" s="152"/>
      <c r="WGQ186" s="152"/>
      <c r="WGR186" s="152"/>
      <c r="WGS186" s="350"/>
      <c r="WGT186" s="321"/>
      <c r="WGU186" s="326"/>
      <c r="WGV186" s="152"/>
      <c r="WGW186" s="152"/>
      <c r="WGX186" s="152"/>
      <c r="WGY186" s="152"/>
      <c r="WGZ186" s="350"/>
      <c r="WHA186" s="321"/>
      <c r="WHB186" s="326"/>
      <c r="WHC186" s="152"/>
      <c r="WHD186" s="152"/>
      <c r="WHE186" s="152"/>
      <c r="WHF186" s="152"/>
      <c r="WHG186" s="350"/>
      <c r="WHH186" s="321"/>
      <c r="WHI186" s="326"/>
      <c r="WHJ186" s="152"/>
      <c r="WHK186" s="152"/>
      <c r="WHL186" s="152"/>
      <c r="WHM186" s="152"/>
      <c r="WHN186" s="350"/>
      <c r="WHO186" s="321"/>
      <c r="WHP186" s="326"/>
      <c r="WHQ186" s="152"/>
      <c r="WHR186" s="152"/>
      <c r="WHS186" s="152"/>
      <c r="WHT186" s="152"/>
      <c r="WHU186" s="350"/>
      <c r="WHV186" s="321"/>
      <c r="WHW186" s="326"/>
      <c r="WHX186" s="152"/>
      <c r="WHY186" s="152"/>
      <c r="WHZ186" s="152"/>
      <c r="WIA186" s="152"/>
      <c r="WIB186" s="350"/>
      <c r="WIC186" s="321"/>
      <c r="WID186" s="326"/>
      <c r="WIE186" s="152"/>
      <c r="WIF186" s="152"/>
      <c r="WIG186" s="152"/>
      <c r="WIH186" s="152"/>
      <c r="WII186" s="350"/>
      <c r="WIJ186" s="321"/>
      <c r="WIK186" s="326"/>
      <c r="WIL186" s="152"/>
      <c r="WIM186" s="152"/>
      <c r="WIN186" s="152"/>
      <c r="WIO186" s="152"/>
      <c r="WIP186" s="350"/>
      <c r="WIQ186" s="321"/>
      <c r="WIR186" s="326"/>
      <c r="WIS186" s="152"/>
      <c r="WIT186" s="152"/>
      <c r="WIU186" s="152"/>
      <c r="WIV186" s="152"/>
      <c r="WIW186" s="350"/>
      <c r="WIX186" s="321"/>
      <c r="WIY186" s="326"/>
      <c r="WIZ186" s="152"/>
      <c r="WJA186" s="152"/>
      <c r="WJB186" s="152"/>
      <c r="WJC186" s="152"/>
      <c r="WJD186" s="350"/>
      <c r="WJE186" s="321"/>
      <c r="WJF186" s="326"/>
      <c r="WJG186" s="152"/>
      <c r="WJH186" s="152"/>
      <c r="WJI186" s="152"/>
      <c r="WJJ186" s="152"/>
      <c r="WJK186" s="350"/>
      <c r="WJL186" s="321"/>
      <c r="WJM186" s="326"/>
      <c r="WJN186" s="152"/>
      <c r="WJO186" s="152"/>
      <c r="WJP186" s="152"/>
      <c r="WJQ186" s="152"/>
      <c r="WJR186" s="350"/>
      <c r="WJS186" s="321"/>
      <c r="WJT186" s="326"/>
      <c r="WJU186" s="152"/>
      <c r="WJV186" s="152"/>
      <c r="WJW186" s="152"/>
      <c r="WJX186" s="152"/>
      <c r="WJY186" s="350"/>
      <c r="WJZ186" s="321"/>
      <c r="WKA186" s="326"/>
      <c r="WKB186" s="152"/>
      <c r="WKC186" s="152"/>
      <c r="WKD186" s="152"/>
      <c r="WKE186" s="152"/>
      <c r="WKF186" s="350"/>
      <c r="WKG186" s="321"/>
      <c r="WKH186" s="326"/>
      <c r="WKI186" s="152"/>
      <c r="WKJ186" s="152"/>
      <c r="WKK186" s="152"/>
      <c r="WKL186" s="152"/>
      <c r="WKM186" s="350"/>
      <c r="WKN186" s="321"/>
      <c r="WKO186" s="326"/>
      <c r="WKP186" s="152"/>
      <c r="WKQ186" s="152"/>
      <c r="WKR186" s="152"/>
      <c r="WKS186" s="152"/>
      <c r="WKT186" s="350"/>
      <c r="WKU186" s="321"/>
      <c r="WKV186" s="326"/>
      <c r="WKW186" s="152"/>
      <c r="WKX186" s="152"/>
      <c r="WKY186" s="152"/>
      <c r="WKZ186" s="152"/>
      <c r="WLA186" s="350"/>
      <c r="WLB186" s="321"/>
      <c r="WLC186" s="326"/>
      <c r="WLD186" s="152"/>
      <c r="WLE186" s="152"/>
      <c r="WLF186" s="152"/>
      <c r="WLG186" s="152"/>
      <c r="WLH186" s="350"/>
      <c r="WLI186" s="321"/>
      <c r="WLJ186" s="326"/>
      <c r="WLK186" s="152"/>
      <c r="WLL186" s="152"/>
      <c r="WLM186" s="152"/>
      <c r="WLN186" s="152"/>
      <c r="WLO186" s="350"/>
      <c r="WLP186" s="321"/>
      <c r="WLQ186" s="326"/>
      <c r="WLR186" s="152"/>
      <c r="WLS186" s="152"/>
      <c r="WLT186" s="152"/>
      <c r="WLU186" s="152"/>
      <c r="WLV186" s="350"/>
      <c r="WLW186" s="321"/>
      <c r="WLX186" s="326"/>
      <c r="WLY186" s="152"/>
      <c r="WLZ186" s="152"/>
      <c r="WMA186" s="152"/>
      <c r="WMB186" s="152"/>
      <c r="WMC186" s="350"/>
      <c r="WMD186" s="321"/>
      <c r="WME186" s="326"/>
      <c r="WMF186" s="152"/>
      <c r="WMG186" s="152"/>
      <c r="WMH186" s="152"/>
      <c r="WMI186" s="152"/>
      <c r="WMJ186" s="350"/>
      <c r="WMK186" s="321"/>
      <c r="WML186" s="326"/>
      <c r="WMM186" s="152"/>
      <c r="WMN186" s="152"/>
      <c r="WMO186" s="152"/>
      <c r="WMP186" s="152"/>
      <c r="WMQ186" s="350"/>
      <c r="WMR186" s="321"/>
      <c r="WMS186" s="326"/>
      <c r="WMT186" s="152"/>
      <c r="WMU186" s="152"/>
      <c r="WMV186" s="152"/>
      <c r="WMW186" s="152"/>
      <c r="WMX186" s="350"/>
      <c r="WMY186" s="321"/>
      <c r="WMZ186" s="326"/>
      <c r="WNA186" s="152"/>
      <c r="WNB186" s="152"/>
      <c r="WNC186" s="152"/>
      <c r="WND186" s="152"/>
      <c r="WNE186" s="350"/>
      <c r="WNF186" s="321"/>
      <c r="WNG186" s="326"/>
      <c r="WNH186" s="152"/>
      <c r="WNI186" s="152"/>
      <c r="WNJ186" s="152"/>
      <c r="WNK186" s="152"/>
      <c r="WNL186" s="350"/>
      <c r="WNM186" s="321"/>
      <c r="WNN186" s="326"/>
      <c r="WNO186" s="152"/>
      <c r="WNP186" s="152"/>
      <c r="WNQ186" s="152"/>
      <c r="WNR186" s="152"/>
      <c r="WNS186" s="350"/>
      <c r="WNT186" s="321"/>
      <c r="WNU186" s="326"/>
      <c r="WNV186" s="152"/>
      <c r="WNW186" s="152"/>
      <c r="WNX186" s="152"/>
      <c r="WNY186" s="152"/>
      <c r="WNZ186" s="350"/>
      <c r="WOA186" s="321"/>
      <c r="WOB186" s="326"/>
      <c r="WOC186" s="152"/>
      <c r="WOD186" s="152"/>
      <c r="WOE186" s="152"/>
      <c r="WOF186" s="152"/>
      <c r="WOG186" s="350"/>
      <c r="WOH186" s="321"/>
      <c r="WOI186" s="326"/>
      <c r="WOJ186" s="152"/>
      <c r="WOK186" s="152"/>
      <c r="WOL186" s="152"/>
      <c r="WOM186" s="152"/>
      <c r="WON186" s="350"/>
      <c r="WOO186" s="321"/>
      <c r="WOP186" s="326"/>
      <c r="WOQ186" s="152"/>
      <c r="WOR186" s="152"/>
      <c r="WOS186" s="152"/>
      <c r="WOT186" s="152"/>
      <c r="WOU186" s="350"/>
      <c r="WOV186" s="321"/>
      <c r="WOW186" s="326"/>
      <c r="WOX186" s="152"/>
      <c r="WOY186" s="152"/>
      <c r="WOZ186" s="152"/>
      <c r="WPA186" s="152"/>
      <c r="WPB186" s="350"/>
      <c r="WPC186" s="321"/>
      <c r="WPD186" s="326"/>
      <c r="WPE186" s="152"/>
      <c r="WPF186" s="152"/>
      <c r="WPG186" s="152"/>
      <c r="WPH186" s="152"/>
      <c r="WPI186" s="350"/>
      <c r="WPJ186" s="321"/>
      <c r="WPK186" s="326"/>
      <c r="WPL186" s="152"/>
      <c r="WPM186" s="152"/>
      <c r="WPN186" s="152"/>
      <c r="WPO186" s="152"/>
      <c r="WPP186" s="350"/>
      <c r="WPQ186" s="321"/>
      <c r="WPR186" s="326"/>
      <c r="WPS186" s="152"/>
      <c r="WPT186" s="152"/>
      <c r="WPU186" s="152"/>
      <c r="WPV186" s="152"/>
      <c r="WPW186" s="350"/>
      <c r="WPX186" s="321"/>
      <c r="WPY186" s="326"/>
      <c r="WPZ186" s="152"/>
      <c r="WQA186" s="152"/>
      <c r="WQB186" s="152"/>
      <c r="WQC186" s="152"/>
      <c r="WQD186" s="350"/>
      <c r="WQE186" s="321"/>
      <c r="WQF186" s="326"/>
      <c r="WQG186" s="152"/>
      <c r="WQH186" s="152"/>
      <c r="WQI186" s="152"/>
      <c r="WQJ186" s="152"/>
      <c r="WQK186" s="350"/>
      <c r="WQL186" s="321"/>
      <c r="WQM186" s="326"/>
      <c r="WQN186" s="152"/>
      <c r="WQO186" s="152"/>
      <c r="WQP186" s="152"/>
      <c r="WQQ186" s="152"/>
      <c r="WQR186" s="350"/>
      <c r="WQS186" s="321"/>
      <c r="WQT186" s="326"/>
      <c r="WQU186" s="152"/>
      <c r="WQV186" s="152"/>
      <c r="WQW186" s="152"/>
      <c r="WQX186" s="152"/>
      <c r="WQY186" s="350"/>
      <c r="WQZ186" s="321"/>
      <c r="WRA186" s="326"/>
      <c r="WRB186" s="152"/>
      <c r="WRC186" s="152"/>
      <c r="WRD186" s="152"/>
      <c r="WRE186" s="152"/>
      <c r="WRF186" s="350"/>
      <c r="WRG186" s="321"/>
      <c r="WRH186" s="326"/>
      <c r="WRI186" s="152"/>
      <c r="WRJ186" s="152"/>
      <c r="WRK186" s="152"/>
      <c r="WRL186" s="152"/>
      <c r="WRM186" s="350"/>
      <c r="WRN186" s="321"/>
      <c r="WRO186" s="326"/>
      <c r="WRP186" s="152"/>
      <c r="WRQ186" s="152"/>
      <c r="WRR186" s="152"/>
      <c r="WRS186" s="152"/>
      <c r="WRT186" s="350"/>
      <c r="WRU186" s="321"/>
      <c r="WRV186" s="326"/>
      <c r="WRW186" s="152"/>
      <c r="WRX186" s="152"/>
      <c r="WRY186" s="152"/>
      <c r="WRZ186" s="152"/>
      <c r="WSA186" s="350"/>
      <c r="WSB186" s="321"/>
      <c r="WSC186" s="326"/>
      <c r="WSD186" s="152"/>
      <c r="WSE186" s="152"/>
      <c r="WSF186" s="152"/>
      <c r="WSG186" s="152"/>
      <c r="WSH186" s="350"/>
      <c r="WSI186" s="321"/>
      <c r="WSJ186" s="326"/>
      <c r="WSK186" s="152"/>
      <c r="WSL186" s="152"/>
      <c r="WSM186" s="152"/>
      <c r="WSN186" s="152"/>
      <c r="WSO186" s="350"/>
      <c r="WSP186" s="321"/>
      <c r="WSQ186" s="326"/>
      <c r="WSR186" s="152"/>
      <c r="WSS186" s="152"/>
      <c r="WST186" s="152"/>
      <c r="WSU186" s="152"/>
      <c r="WSV186" s="350"/>
      <c r="WSW186" s="321"/>
      <c r="WSX186" s="326"/>
      <c r="WSY186" s="152"/>
      <c r="WSZ186" s="152"/>
      <c r="WTA186" s="152"/>
      <c r="WTB186" s="152"/>
      <c r="WTC186" s="350"/>
      <c r="WTD186" s="321"/>
      <c r="WTE186" s="326"/>
      <c r="WTF186" s="152"/>
      <c r="WTG186" s="152"/>
      <c r="WTH186" s="152"/>
      <c r="WTI186" s="152"/>
      <c r="WTJ186" s="350"/>
      <c r="WTK186" s="321"/>
      <c r="WTL186" s="326"/>
      <c r="WTM186" s="152"/>
      <c r="WTN186" s="152"/>
      <c r="WTO186" s="152"/>
      <c r="WTP186" s="152"/>
      <c r="WTQ186" s="350"/>
      <c r="WTR186" s="321"/>
      <c r="WTS186" s="326"/>
      <c r="WTT186" s="152"/>
      <c r="WTU186" s="152"/>
      <c r="WTV186" s="152"/>
      <c r="WTW186" s="152"/>
      <c r="WTX186" s="350"/>
      <c r="WTY186" s="321"/>
      <c r="WTZ186" s="326"/>
      <c r="WUA186" s="152"/>
      <c r="WUB186" s="152"/>
      <c r="WUC186" s="152"/>
      <c r="WUD186" s="152"/>
      <c r="WUE186" s="350"/>
      <c r="WUF186" s="321"/>
      <c r="WUG186" s="326"/>
      <c r="WUH186" s="152"/>
      <c r="WUI186" s="152"/>
      <c r="WUJ186" s="152"/>
      <c r="WUK186" s="152"/>
      <c r="WUL186" s="350"/>
      <c r="WUM186" s="321"/>
      <c r="WUN186" s="326"/>
      <c r="WUO186" s="152"/>
      <c r="WUP186" s="152"/>
      <c r="WUQ186" s="152"/>
      <c r="WUR186" s="152"/>
      <c r="WUS186" s="350"/>
      <c r="WUT186" s="321"/>
      <c r="WUU186" s="326"/>
      <c r="WUV186" s="152"/>
      <c r="WUW186" s="152"/>
      <c r="WUX186" s="152"/>
      <c r="WUY186" s="152"/>
      <c r="WUZ186" s="350"/>
      <c r="WVA186" s="321"/>
      <c r="WVB186" s="326"/>
      <c r="WVC186" s="152"/>
      <c r="WVD186" s="152"/>
      <c r="WVE186" s="152"/>
      <c r="WVF186" s="152"/>
      <c r="WVG186" s="350"/>
      <c r="WVH186" s="321"/>
      <c r="WVI186" s="326"/>
      <c r="WVJ186" s="152"/>
      <c r="WVK186" s="152"/>
      <c r="WVL186" s="152"/>
      <c r="WVM186" s="152"/>
      <c r="WVN186" s="350"/>
      <c r="WVO186" s="321"/>
      <c r="WVP186" s="326"/>
      <c r="WVQ186" s="152"/>
      <c r="WVR186" s="152"/>
      <c r="WVS186" s="152"/>
      <c r="WVT186" s="152"/>
      <c r="WVU186" s="350"/>
      <c r="WVV186" s="321"/>
      <c r="WVW186" s="326"/>
      <c r="WVX186" s="152"/>
      <c r="WVY186" s="152"/>
      <c r="WVZ186" s="152"/>
      <c r="WWA186" s="152"/>
      <c r="WWB186" s="350"/>
      <c r="WWC186" s="321"/>
      <c r="WWD186" s="326"/>
      <c r="WWE186" s="152"/>
      <c r="WWF186" s="152"/>
      <c r="WWG186" s="152"/>
      <c r="WWH186" s="152"/>
      <c r="WWI186" s="350"/>
      <c r="WWJ186" s="321"/>
      <c r="WWK186" s="326"/>
      <c r="WWL186" s="152"/>
      <c r="WWM186" s="152"/>
      <c r="WWN186" s="152"/>
      <c r="WWO186" s="152"/>
      <c r="WWP186" s="350"/>
      <c r="WWQ186" s="321"/>
      <c r="WWR186" s="326"/>
      <c r="WWS186" s="152"/>
      <c r="WWT186" s="152"/>
      <c r="WWU186" s="152"/>
      <c r="WWV186" s="152"/>
      <c r="WWW186" s="350"/>
      <c r="WWX186" s="321"/>
      <c r="WWY186" s="326"/>
      <c r="WWZ186" s="152"/>
      <c r="WXA186" s="152"/>
      <c r="WXB186" s="152"/>
      <c r="WXC186" s="152"/>
      <c r="WXD186" s="350"/>
      <c r="WXE186" s="321"/>
      <c r="WXF186" s="326"/>
      <c r="WXG186" s="152"/>
      <c r="WXH186" s="152"/>
      <c r="WXI186" s="152"/>
      <c r="WXJ186" s="152"/>
      <c r="WXK186" s="350"/>
      <c r="WXL186" s="321"/>
      <c r="WXM186" s="326"/>
      <c r="WXN186" s="152"/>
      <c r="WXO186" s="152"/>
      <c r="WXP186" s="152"/>
      <c r="WXQ186" s="152"/>
      <c r="WXR186" s="350"/>
      <c r="WXS186" s="321"/>
      <c r="WXT186" s="326"/>
      <c r="WXU186" s="152"/>
      <c r="WXV186" s="152"/>
      <c r="WXW186" s="152"/>
      <c r="WXX186" s="152"/>
      <c r="WXY186" s="350"/>
      <c r="WXZ186" s="321"/>
      <c r="WYA186" s="326"/>
      <c r="WYB186" s="152"/>
      <c r="WYC186" s="152"/>
      <c r="WYD186" s="152"/>
      <c r="WYE186" s="152"/>
      <c r="WYF186" s="350"/>
      <c r="WYG186" s="321"/>
      <c r="WYH186" s="326"/>
      <c r="WYI186" s="152"/>
      <c r="WYJ186" s="152"/>
      <c r="WYK186" s="152"/>
      <c r="WYL186" s="152"/>
      <c r="WYM186" s="350"/>
      <c r="WYN186" s="321"/>
      <c r="WYO186" s="326"/>
      <c r="WYP186" s="152"/>
      <c r="WYQ186" s="152"/>
      <c r="WYR186" s="152"/>
      <c r="WYS186" s="152"/>
      <c r="WYT186" s="350"/>
      <c r="WYU186" s="321"/>
      <c r="WYV186" s="326"/>
      <c r="WYW186" s="152"/>
      <c r="WYX186" s="152"/>
      <c r="WYY186" s="152"/>
      <c r="WYZ186" s="152"/>
      <c r="WZA186" s="350"/>
      <c r="WZB186" s="321"/>
      <c r="WZC186" s="326"/>
      <c r="WZD186" s="152"/>
      <c r="WZE186" s="152"/>
      <c r="WZF186" s="152"/>
      <c r="WZG186" s="152"/>
      <c r="WZH186" s="350"/>
      <c r="WZI186" s="321"/>
      <c r="WZJ186" s="326"/>
      <c r="WZK186" s="152"/>
      <c r="WZL186" s="152"/>
      <c r="WZM186" s="152"/>
      <c r="WZN186" s="152"/>
      <c r="WZO186" s="350"/>
      <c r="WZP186" s="321"/>
      <c r="WZQ186" s="326"/>
      <c r="WZR186" s="152"/>
      <c r="WZS186" s="152"/>
      <c r="WZT186" s="152"/>
      <c r="WZU186" s="152"/>
      <c r="WZV186" s="350"/>
      <c r="WZW186" s="321"/>
      <c r="WZX186" s="326"/>
      <c r="WZY186" s="152"/>
      <c r="WZZ186" s="152"/>
      <c r="XAA186" s="152"/>
      <c r="XAB186" s="152"/>
      <c r="XAC186" s="350"/>
      <c r="XAD186" s="321"/>
      <c r="XAE186" s="326"/>
      <c r="XAF186" s="152"/>
      <c r="XAG186" s="152"/>
      <c r="XAH186" s="152"/>
      <c r="XAI186" s="152"/>
      <c r="XAJ186" s="350"/>
      <c r="XAK186" s="321"/>
      <c r="XAL186" s="326"/>
      <c r="XAM186" s="152"/>
      <c r="XAN186" s="152"/>
      <c r="XAO186" s="152"/>
      <c r="XAP186" s="152"/>
      <c r="XAQ186" s="350"/>
      <c r="XAR186" s="321"/>
      <c r="XAS186" s="326"/>
      <c r="XAT186" s="152"/>
      <c r="XAU186" s="152"/>
      <c r="XAV186" s="152"/>
      <c r="XAW186" s="152"/>
      <c r="XAX186" s="350"/>
      <c r="XAY186" s="321"/>
      <c r="XAZ186" s="326"/>
      <c r="XBA186" s="152"/>
      <c r="XBB186" s="152"/>
      <c r="XBC186" s="152"/>
      <c r="XBD186" s="152"/>
      <c r="XBE186" s="350"/>
      <c r="XBF186" s="321"/>
      <c r="XBG186" s="326"/>
      <c r="XBH186" s="152"/>
      <c r="XBI186" s="152"/>
      <c r="XBJ186" s="152"/>
      <c r="XBK186" s="152"/>
      <c r="XBL186" s="350"/>
      <c r="XBM186" s="321"/>
      <c r="XBN186" s="326"/>
      <c r="XBO186" s="152"/>
      <c r="XBP186" s="152"/>
      <c r="XBQ186" s="152"/>
      <c r="XBR186" s="152"/>
      <c r="XBS186" s="350"/>
      <c r="XBT186" s="321"/>
      <c r="XBU186" s="326"/>
      <c r="XBV186" s="152"/>
      <c r="XBW186" s="152"/>
      <c r="XBX186" s="152"/>
      <c r="XBY186" s="152"/>
      <c r="XBZ186" s="350"/>
      <c r="XCA186" s="321"/>
      <c r="XCB186" s="326"/>
      <c r="XCC186" s="152"/>
      <c r="XCD186" s="152"/>
      <c r="XCE186" s="152"/>
      <c r="XCF186" s="152"/>
      <c r="XCG186" s="350"/>
      <c r="XCH186" s="321"/>
      <c r="XCI186" s="326"/>
      <c r="XCJ186" s="152"/>
      <c r="XCK186" s="152"/>
      <c r="XCL186" s="152"/>
      <c r="XCM186" s="152"/>
      <c r="XCN186" s="350"/>
      <c r="XCO186" s="321"/>
      <c r="XCP186" s="326"/>
      <c r="XCQ186" s="152"/>
      <c r="XCR186" s="152"/>
      <c r="XCS186" s="152"/>
      <c r="XCT186" s="152"/>
      <c r="XCU186" s="350"/>
      <c r="XCV186" s="321"/>
      <c r="XCW186" s="326"/>
      <c r="XCX186" s="152"/>
      <c r="XCY186" s="152"/>
      <c r="XCZ186" s="152"/>
      <c r="XDA186" s="152"/>
      <c r="XDB186" s="350"/>
      <c r="XDC186" s="321"/>
      <c r="XDD186" s="326"/>
      <c r="XDE186" s="152"/>
      <c r="XDF186" s="152"/>
      <c r="XDG186" s="152"/>
      <c r="XDH186" s="152"/>
      <c r="XDI186" s="350"/>
      <c r="XDJ186" s="321"/>
      <c r="XDK186" s="326"/>
      <c r="XDL186" s="152"/>
      <c r="XDM186" s="152"/>
      <c r="XDN186" s="152"/>
      <c r="XDO186" s="152"/>
      <c r="XDP186" s="350"/>
      <c r="XDQ186" s="321"/>
      <c r="XDR186" s="326"/>
      <c r="XDS186" s="152"/>
      <c r="XDT186" s="152"/>
      <c r="XDU186" s="152"/>
      <c r="XDV186" s="152"/>
      <c r="XDW186" s="350"/>
      <c r="XDX186" s="321"/>
      <c r="XDY186" s="326"/>
      <c r="XDZ186" s="152"/>
      <c r="XEA186" s="152"/>
      <c r="XEB186" s="152"/>
      <c r="XEC186" s="152"/>
      <c r="XED186" s="350"/>
      <c r="XEE186" s="321"/>
      <c r="XEF186" s="326"/>
      <c r="XEG186" s="152"/>
      <c r="XEH186" s="152"/>
      <c r="XEI186" s="152"/>
      <c r="XEJ186" s="152"/>
      <c r="XEK186" s="350"/>
      <c r="XEL186" s="321"/>
      <c r="XEM186" s="326"/>
      <c r="XEN186" s="152"/>
      <c r="XEO186" s="152"/>
      <c r="XEP186" s="152"/>
      <c r="XEQ186" s="152"/>
      <c r="XER186" s="350"/>
      <c r="XES186" s="321"/>
      <c r="XET186" s="326"/>
      <c r="XEU186" s="152"/>
      <c r="XEV186" s="152"/>
      <c r="XEW186" s="152"/>
      <c r="XEX186" s="152"/>
      <c r="XEY186" s="350"/>
      <c r="XEZ186" s="321"/>
      <c r="XFA186" s="326"/>
      <c r="XFB186" s="152"/>
      <c r="XFC186" s="152"/>
      <c r="XFD186" s="152"/>
    </row>
    <row r="187" spans="1:16384" s="155" customFormat="1" ht="14.25" customHeight="1" x14ac:dyDescent="0.2">
      <c r="A187" s="674"/>
      <c r="B187" s="674"/>
      <c r="C187" s="674"/>
      <c r="D187" s="674"/>
      <c r="E187" s="674"/>
      <c r="F187" s="674"/>
      <c r="G187" s="674"/>
      <c r="H187" s="568"/>
      <c r="I187" s="568"/>
    </row>
    <row r="188" spans="1:16384" s="155" customFormat="1" ht="14.25" customHeight="1" x14ac:dyDescent="0.2">
      <c r="A188" s="674"/>
      <c r="B188" s="674"/>
      <c r="C188" s="674"/>
      <c r="D188" s="674"/>
      <c r="E188" s="674"/>
      <c r="F188" s="674"/>
      <c r="G188" s="674"/>
      <c r="H188" s="568"/>
      <c r="I188" s="568"/>
    </row>
    <row r="189" spans="1:16384" s="155" customFormat="1" ht="16.5" customHeight="1" x14ac:dyDescent="0.2">
      <c r="A189" s="365"/>
      <c r="B189" s="365"/>
      <c r="C189" s="365"/>
      <c r="D189" s="365"/>
      <c r="E189" s="365"/>
      <c r="F189" s="365"/>
      <c r="G189" s="365"/>
      <c r="H189" s="501"/>
      <c r="I189" s="501"/>
    </row>
    <row r="190" spans="1:16384" s="390" customFormat="1" ht="16.5" thickBot="1" x14ac:dyDescent="0.3">
      <c r="A190" s="657" t="s">
        <v>156</v>
      </c>
      <c r="B190" s="657"/>
      <c r="C190" s="657"/>
      <c r="D190" s="657"/>
      <c r="E190" s="657"/>
      <c r="F190" s="663">
        <f>SUM(F191,F194,F198,F206,F210,F213,F216,F219)</f>
        <v>2040.2999999999997</v>
      </c>
      <c r="G190" s="663"/>
      <c r="H190" s="389">
        <f>SUM(H194,H198,H206,H213,H210,H216,H219)</f>
        <v>680</v>
      </c>
      <c r="I190" s="389">
        <f>SUM(I194,I198,I206,I213,I210,I216,I219)</f>
        <v>1437</v>
      </c>
    </row>
    <row r="191" spans="1:16384" s="164" customFormat="1" ht="17.25" thickTop="1" thickBot="1" x14ac:dyDescent="0.3">
      <c r="A191" s="652" t="s">
        <v>435</v>
      </c>
      <c r="B191" s="653"/>
      <c r="C191" s="653"/>
      <c r="D191" s="653"/>
      <c r="E191" s="653"/>
      <c r="F191" s="659">
        <v>1300</v>
      </c>
      <c r="G191" s="659"/>
      <c r="H191" s="501">
        <v>0</v>
      </c>
      <c r="I191" s="501">
        <v>0</v>
      </c>
      <c r="J191" s="152"/>
      <c r="K191" s="152"/>
      <c r="L191" s="152"/>
      <c r="M191" s="650"/>
      <c r="N191" s="651"/>
      <c r="O191" s="326"/>
      <c r="P191" s="152"/>
      <c r="Q191" s="152"/>
      <c r="R191" s="152"/>
      <c r="S191" s="152"/>
      <c r="T191" s="650"/>
      <c r="U191" s="651"/>
      <c r="V191" s="326"/>
      <c r="W191" s="152"/>
      <c r="X191" s="152"/>
      <c r="Y191" s="152"/>
      <c r="Z191" s="152"/>
      <c r="AA191" s="650"/>
      <c r="AB191" s="651"/>
      <c r="AC191" s="326"/>
      <c r="AD191" s="152"/>
      <c r="AE191" s="152"/>
      <c r="AF191" s="152"/>
      <c r="AG191" s="152"/>
      <c r="AH191" s="650"/>
      <c r="AI191" s="651"/>
      <c r="AJ191" s="326"/>
      <c r="AK191" s="152"/>
      <c r="AL191" s="152"/>
      <c r="AM191" s="152"/>
      <c r="AN191" s="152"/>
      <c r="AO191" s="650"/>
      <c r="AP191" s="651"/>
      <c r="AQ191" s="326"/>
      <c r="AR191" s="152"/>
      <c r="AS191" s="152"/>
      <c r="AT191" s="152"/>
      <c r="AU191" s="152"/>
      <c r="AV191" s="650"/>
      <c r="AW191" s="651"/>
      <c r="AX191" s="326"/>
      <c r="AY191" s="152"/>
      <c r="AZ191" s="152"/>
      <c r="BA191" s="152"/>
      <c r="BB191" s="152"/>
      <c r="BC191" s="650"/>
      <c r="BD191" s="651"/>
      <c r="BE191" s="326"/>
      <c r="BF191" s="152"/>
      <c r="BG191" s="152"/>
      <c r="BH191" s="152"/>
      <c r="BI191" s="152"/>
      <c r="BJ191" s="650"/>
      <c r="BK191" s="651"/>
      <c r="BL191" s="326"/>
      <c r="BM191" s="152"/>
      <c r="BN191" s="152"/>
      <c r="BO191" s="152"/>
      <c r="BP191" s="152"/>
      <c r="BQ191" s="650"/>
      <c r="BR191" s="651"/>
      <c r="BS191" s="326"/>
      <c r="BT191" s="152"/>
      <c r="BU191" s="152"/>
      <c r="BV191" s="152"/>
      <c r="BW191" s="152"/>
      <c r="BX191" s="650"/>
      <c r="BY191" s="651"/>
      <c r="BZ191" s="326"/>
      <c r="CA191" s="152"/>
      <c r="CB191" s="152"/>
      <c r="CC191" s="152"/>
      <c r="CD191" s="152"/>
      <c r="CE191" s="650"/>
      <c r="CF191" s="651"/>
      <c r="CG191" s="326"/>
      <c r="CH191" s="152"/>
      <c r="CI191" s="152"/>
      <c r="CJ191" s="152"/>
      <c r="CK191" s="152"/>
      <c r="CL191" s="650"/>
      <c r="CM191" s="651"/>
      <c r="CN191" s="326"/>
      <c r="CO191" s="152"/>
      <c r="CP191" s="152"/>
      <c r="CQ191" s="152"/>
      <c r="CR191" s="152"/>
      <c r="CS191" s="650"/>
      <c r="CT191" s="651"/>
      <c r="CU191" s="326"/>
      <c r="CV191" s="152"/>
      <c r="CW191" s="152"/>
      <c r="CX191" s="152"/>
      <c r="CY191" s="152"/>
      <c r="CZ191" s="650"/>
      <c r="DA191" s="651"/>
      <c r="DB191" s="326"/>
      <c r="DC191" s="152"/>
      <c r="DD191" s="152"/>
      <c r="DE191" s="152"/>
      <c r="DF191" s="152"/>
      <c r="DG191" s="650"/>
      <c r="DH191" s="651"/>
      <c r="DI191" s="326"/>
      <c r="DJ191" s="152"/>
      <c r="DK191" s="152"/>
      <c r="DL191" s="152"/>
      <c r="DM191" s="152"/>
      <c r="DN191" s="650"/>
      <c r="DO191" s="651"/>
      <c r="DP191" s="326"/>
      <c r="DQ191" s="152"/>
      <c r="DR191" s="152"/>
      <c r="DS191" s="152"/>
      <c r="DT191" s="152"/>
      <c r="DU191" s="650"/>
      <c r="DV191" s="651"/>
      <c r="DW191" s="326"/>
      <c r="DX191" s="152"/>
      <c r="DY191" s="152"/>
      <c r="DZ191" s="152"/>
      <c r="EA191" s="152"/>
      <c r="EB191" s="650"/>
      <c r="EC191" s="651"/>
      <c r="ED191" s="326"/>
      <c r="EE191" s="152"/>
      <c r="EF191" s="152"/>
      <c r="EG191" s="152"/>
      <c r="EH191" s="152"/>
      <c r="EI191" s="650"/>
      <c r="EJ191" s="651"/>
      <c r="EK191" s="326"/>
      <c r="EL191" s="152"/>
      <c r="EM191" s="152"/>
      <c r="EN191" s="152"/>
      <c r="EO191" s="152"/>
      <c r="EP191" s="650"/>
      <c r="EQ191" s="651"/>
      <c r="ER191" s="326"/>
      <c r="ES191" s="152"/>
      <c r="ET191" s="152"/>
      <c r="EU191" s="152"/>
      <c r="EV191" s="152"/>
      <c r="EW191" s="650"/>
      <c r="EX191" s="651"/>
      <c r="EY191" s="326"/>
      <c r="EZ191" s="152"/>
      <c r="FA191" s="152"/>
      <c r="FB191" s="152"/>
      <c r="FC191" s="152"/>
      <c r="FD191" s="650"/>
      <c r="FE191" s="651"/>
      <c r="FF191" s="326"/>
      <c r="FG191" s="152"/>
      <c r="FH191" s="152"/>
      <c r="FI191" s="152"/>
      <c r="FJ191" s="152"/>
      <c r="FK191" s="650"/>
      <c r="FL191" s="651"/>
      <c r="FM191" s="326"/>
      <c r="FN191" s="152"/>
      <c r="FO191" s="152"/>
      <c r="FP191" s="152"/>
      <c r="FQ191" s="152"/>
      <c r="FR191" s="650"/>
      <c r="FS191" s="651"/>
      <c r="FT191" s="326"/>
      <c r="FU191" s="152"/>
      <c r="FV191" s="152"/>
      <c r="FW191" s="152"/>
      <c r="FX191" s="152"/>
      <c r="FY191" s="650"/>
      <c r="FZ191" s="651"/>
      <c r="GA191" s="326"/>
      <c r="GB191" s="152"/>
      <c r="GC191" s="152"/>
      <c r="GD191" s="152"/>
      <c r="GE191" s="152"/>
      <c r="GF191" s="650"/>
      <c r="GG191" s="651"/>
      <c r="GH191" s="326"/>
      <c r="GI191" s="152"/>
      <c r="GJ191" s="152"/>
      <c r="GK191" s="152"/>
      <c r="GL191" s="152"/>
      <c r="GM191" s="650"/>
      <c r="GN191" s="651"/>
      <c r="GO191" s="326"/>
      <c r="GP191" s="152"/>
      <c r="GQ191" s="152"/>
      <c r="GR191" s="152"/>
      <c r="GS191" s="152"/>
      <c r="GT191" s="650"/>
      <c r="GU191" s="651"/>
      <c r="GV191" s="326"/>
      <c r="GW191" s="152"/>
      <c r="GX191" s="152"/>
      <c r="GY191" s="152"/>
      <c r="GZ191" s="152"/>
      <c r="HA191" s="650"/>
      <c r="HB191" s="651"/>
      <c r="HC191" s="326"/>
      <c r="HD191" s="152"/>
      <c r="HE191" s="152"/>
      <c r="HF191" s="152"/>
      <c r="HG191" s="152"/>
      <c r="HH191" s="650"/>
      <c r="HI191" s="651"/>
      <c r="HJ191" s="326"/>
      <c r="HK191" s="152"/>
      <c r="HL191" s="152"/>
      <c r="HM191" s="152"/>
      <c r="HN191" s="152"/>
      <c r="HO191" s="650"/>
      <c r="HP191" s="651"/>
      <c r="HQ191" s="326"/>
      <c r="HR191" s="152"/>
      <c r="HS191" s="152"/>
      <c r="HT191" s="152"/>
      <c r="HU191" s="152"/>
      <c r="HV191" s="650"/>
      <c r="HW191" s="651"/>
      <c r="HX191" s="326"/>
      <c r="HY191" s="152"/>
      <c r="HZ191" s="152"/>
      <c r="IA191" s="152"/>
      <c r="IB191" s="152"/>
      <c r="IC191" s="650"/>
      <c r="ID191" s="651"/>
      <c r="IE191" s="326"/>
      <c r="IF191" s="152"/>
      <c r="IG191" s="152"/>
      <c r="IH191" s="152"/>
      <c r="II191" s="152"/>
      <c r="IJ191" s="650"/>
      <c r="IK191" s="651"/>
      <c r="IL191" s="326"/>
      <c r="IM191" s="152"/>
      <c r="IN191" s="152"/>
      <c r="IO191" s="152"/>
      <c r="IP191" s="152"/>
      <c r="IQ191" s="650"/>
      <c r="IR191" s="651"/>
      <c r="IS191" s="326"/>
      <c r="IT191" s="152"/>
      <c r="IU191" s="152"/>
      <c r="IV191" s="152"/>
      <c r="IW191" s="152"/>
      <c r="IX191" s="650"/>
      <c r="IY191" s="651"/>
      <c r="IZ191" s="326"/>
      <c r="JA191" s="152"/>
      <c r="JB191" s="152"/>
      <c r="JC191" s="152"/>
      <c r="JD191" s="152"/>
      <c r="JE191" s="650"/>
      <c r="JF191" s="651"/>
      <c r="JG191" s="326"/>
      <c r="JH191" s="152"/>
      <c r="JI191" s="152"/>
      <c r="JJ191" s="152"/>
      <c r="JK191" s="152"/>
      <c r="JL191" s="650"/>
      <c r="JM191" s="651"/>
      <c r="JN191" s="326"/>
      <c r="JO191" s="152"/>
      <c r="JP191" s="152"/>
      <c r="JQ191" s="152"/>
      <c r="JR191" s="152"/>
      <c r="JS191" s="650"/>
      <c r="JT191" s="651"/>
      <c r="JU191" s="326"/>
      <c r="JV191" s="152"/>
      <c r="JW191" s="152"/>
      <c r="JX191" s="152"/>
      <c r="JY191" s="152"/>
      <c r="JZ191" s="650"/>
      <c r="KA191" s="651"/>
      <c r="KB191" s="326"/>
      <c r="KC191" s="152"/>
      <c r="KD191" s="152"/>
      <c r="KE191" s="152"/>
      <c r="KF191" s="152"/>
      <c r="KG191" s="650"/>
      <c r="KH191" s="651"/>
      <c r="KI191" s="326"/>
      <c r="KJ191" s="152"/>
      <c r="KK191" s="152"/>
      <c r="KL191" s="152"/>
      <c r="KM191" s="152"/>
      <c r="KN191" s="650"/>
      <c r="KO191" s="651"/>
      <c r="KP191" s="326"/>
      <c r="KQ191" s="152"/>
      <c r="KR191" s="152"/>
      <c r="KS191" s="152"/>
      <c r="KT191" s="152"/>
      <c r="KU191" s="650"/>
      <c r="KV191" s="651"/>
      <c r="KW191" s="326"/>
      <c r="KX191" s="152"/>
      <c r="KY191" s="152"/>
      <c r="KZ191" s="152"/>
      <c r="LA191" s="152"/>
      <c r="LB191" s="650"/>
      <c r="LC191" s="651"/>
      <c r="LD191" s="326"/>
      <c r="LE191" s="152"/>
      <c r="LF191" s="152"/>
      <c r="LG191" s="152"/>
      <c r="LH191" s="152"/>
      <c r="LI191" s="650"/>
      <c r="LJ191" s="651"/>
      <c r="LK191" s="326"/>
      <c r="LL191" s="152"/>
      <c r="LM191" s="152"/>
      <c r="LN191" s="152"/>
      <c r="LO191" s="152"/>
      <c r="LP191" s="650"/>
      <c r="LQ191" s="651"/>
      <c r="LR191" s="326"/>
      <c r="LS191" s="152"/>
      <c r="LT191" s="152"/>
      <c r="LU191" s="152"/>
      <c r="LV191" s="152"/>
      <c r="LW191" s="650"/>
      <c r="LX191" s="651"/>
      <c r="LY191" s="326"/>
      <c r="LZ191" s="152"/>
      <c r="MA191" s="152"/>
      <c r="MB191" s="152"/>
      <c r="MC191" s="152"/>
      <c r="MD191" s="650"/>
      <c r="ME191" s="651"/>
      <c r="MF191" s="326"/>
      <c r="MG191" s="152"/>
      <c r="MH191" s="152"/>
      <c r="MI191" s="152"/>
      <c r="MJ191" s="152"/>
      <c r="MK191" s="650"/>
      <c r="ML191" s="651"/>
      <c r="MM191" s="326"/>
      <c r="MN191" s="152"/>
      <c r="MO191" s="152"/>
      <c r="MP191" s="152"/>
      <c r="MQ191" s="152"/>
      <c r="MR191" s="650"/>
      <c r="MS191" s="651"/>
      <c r="MT191" s="326"/>
      <c r="MU191" s="152"/>
      <c r="MV191" s="152"/>
      <c r="MW191" s="152"/>
      <c r="MX191" s="152"/>
      <c r="MY191" s="650"/>
      <c r="MZ191" s="651"/>
      <c r="NA191" s="326"/>
      <c r="NB191" s="152"/>
      <c r="NC191" s="152"/>
      <c r="ND191" s="152"/>
      <c r="NE191" s="152"/>
      <c r="NF191" s="650"/>
      <c r="NG191" s="651"/>
      <c r="NH191" s="326"/>
      <c r="NI191" s="152"/>
      <c r="NJ191" s="152"/>
      <c r="NK191" s="152"/>
      <c r="NL191" s="152"/>
      <c r="NM191" s="650"/>
      <c r="NN191" s="651"/>
      <c r="NO191" s="326"/>
      <c r="NP191" s="152"/>
      <c r="NQ191" s="152"/>
      <c r="NR191" s="152"/>
      <c r="NS191" s="152"/>
      <c r="NT191" s="650"/>
      <c r="NU191" s="651"/>
      <c r="NV191" s="326"/>
      <c r="NW191" s="152"/>
      <c r="NX191" s="152"/>
      <c r="NY191" s="152"/>
      <c r="NZ191" s="152"/>
      <c r="OA191" s="650"/>
      <c r="OB191" s="651"/>
      <c r="OC191" s="326"/>
      <c r="OD191" s="152"/>
      <c r="OE191" s="152"/>
      <c r="OF191" s="152"/>
      <c r="OG191" s="152"/>
      <c r="OH191" s="650"/>
      <c r="OI191" s="651"/>
      <c r="OJ191" s="326"/>
      <c r="OK191" s="152"/>
      <c r="OL191" s="152"/>
      <c r="OM191" s="152"/>
      <c r="ON191" s="152"/>
      <c r="OO191" s="650"/>
      <c r="OP191" s="651"/>
      <c r="OQ191" s="326"/>
      <c r="OR191" s="152"/>
      <c r="OS191" s="152"/>
      <c r="OT191" s="152"/>
      <c r="OU191" s="152"/>
      <c r="OV191" s="650"/>
      <c r="OW191" s="651"/>
      <c r="OX191" s="326"/>
      <c r="OY191" s="152"/>
      <c r="OZ191" s="152"/>
      <c r="PA191" s="152"/>
      <c r="PB191" s="152"/>
      <c r="PC191" s="650"/>
      <c r="PD191" s="651"/>
      <c r="PE191" s="326"/>
      <c r="PF191" s="152"/>
      <c r="PG191" s="152"/>
      <c r="PH191" s="152"/>
      <c r="PI191" s="152"/>
      <c r="PJ191" s="650"/>
      <c r="PK191" s="651"/>
      <c r="PL191" s="326"/>
      <c r="PM191" s="152"/>
      <c r="PN191" s="152"/>
      <c r="PO191" s="152"/>
      <c r="PP191" s="152"/>
      <c r="PQ191" s="650"/>
      <c r="PR191" s="651"/>
      <c r="PS191" s="326"/>
      <c r="PT191" s="152"/>
      <c r="PU191" s="152"/>
      <c r="PV191" s="152"/>
      <c r="PW191" s="152"/>
      <c r="PX191" s="650"/>
      <c r="PY191" s="651"/>
      <c r="PZ191" s="326"/>
      <c r="QA191" s="152"/>
      <c r="QB191" s="152"/>
      <c r="QC191" s="152"/>
      <c r="QD191" s="152"/>
      <c r="QE191" s="650"/>
      <c r="QF191" s="651"/>
      <c r="QG191" s="326"/>
      <c r="QH191" s="152"/>
      <c r="QI191" s="152"/>
      <c r="QJ191" s="152"/>
      <c r="QK191" s="152"/>
      <c r="QL191" s="650"/>
      <c r="QM191" s="651"/>
      <c r="QN191" s="326"/>
      <c r="QO191" s="152"/>
      <c r="QP191" s="152"/>
      <c r="QQ191" s="152"/>
      <c r="QR191" s="152"/>
      <c r="QS191" s="650"/>
      <c r="QT191" s="651"/>
      <c r="QU191" s="326"/>
      <c r="QV191" s="152"/>
      <c r="QW191" s="152"/>
      <c r="QX191" s="152"/>
      <c r="QY191" s="152"/>
      <c r="QZ191" s="650"/>
      <c r="RA191" s="651"/>
      <c r="RB191" s="326"/>
      <c r="RC191" s="152"/>
      <c r="RD191" s="152"/>
      <c r="RE191" s="152"/>
      <c r="RF191" s="152"/>
      <c r="RG191" s="650"/>
      <c r="RH191" s="651"/>
      <c r="RI191" s="326"/>
      <c r="RJ191" s="152"/>
      <c r="RK191" s="152"/>
      <c r="RL191" s="152"/>
      <c r="RM191" s="152"/>
      <c r="RN191" s="650"/>
      <c r="RO191" s="651"/>
      <c r="RP191" s="326"/>
      <c r="RQ191" s="152"/>
      <c r="RR191" s="152"/>
      <c r="RS191" s="152"/>
      <c r="RT191" s="152"/>
      <c r="RU191" s="650"/>
      <c r="RV191" s="651"/>
      <c r="RW191" s="326"/>
      <c r="RX191" s="152"/>
      <c r="RY191" s="152"/>
      <c r="RZ191" s="152"/>
      <c r="SA191" s="152"/>
      <c r="SB191" s="650"/>
      <c r="SC191" s="651"/>
      <c r="SD191" s="326"/>
      <c r="SE191" s="152"/>
      <c r="SF191" s="152"/>
      <c r="SG191" s="152"/>
      <c r="SH191" s="152"/>
      <c r="SI191" s="650"/>
      <c r="SJ191" s="651"/>
      <c r="SK191" s="326"/>
      <c r="SL191" s="152"/>
      <c r="SM191" s="152"/>
      <c r="SN191" s="152"/>
      <c r="SO191" s="152"/>
      <c r="SP191" s="650"/>
      <c r="SQ191" s="651"/>
      <c r="SR191" s="326"/>
      <c r="SS191" s="152"/>
      <c r="ST191" s="152"/>
      <c r="SU191" s="152"/>
      <c r="SV191" s="152"/>
      <c r="SW191" s="650"/>
      <c r="SX191" s="651"/>
      <c r="SY191" s="326"/>
      <c r="SZ191" s="152"/>
      <c r="TA191" s="152"/>
      <c r="TB191" s="152"/>
      <c r="TC191" s="152"/>
      <c r="TD191" s="650"/>
      <c r="TE191" s="651"/>
      <c r="TF191" s="326"/>
      <c r="TG191" s="152"/>
      <c r="TH191" s="152"/>
      <c r="TI191" s="152"/>
      <c r="TJ191" s="152"/>
      <c r="TK191" s="650"/>
      <c r="TL191" s="651"/>
      <c r="TM191" s="326"/>
      <c r="TN191" s="152"/>
      <c r="TO191" s="152"/>
      <c r="TP191" s="152"/>
      <c r="TQ191" s="152"/>
      <c r="TR191" s="650"/>
      <c r="TS191" s="651"/>
      <c r="TT191" s="326"/>
      <c r="TU191" s="152"/>
      <c r="TV191" s="152"/>
      <c r="TW191" s="152"/>
      <c r="TX191" s="152"/>
      <c r="TY191" s="650"/>
      <c r="TZ191" s="651"/>
      <c r="UA191" s="326"/>
      <c r="UB191" s="152"/>
      <c r="UC191" s="152"/>
      <c r="UD191" s="152"/>
      <c r="UE191" s="152"/>
      <c r="UF191" s="650"/>
      <c r="UG191" s="651"/>
      <c r="UH191" s="326"/>
      <c r="UI191" s="152"/>
      <c r="UJ191" s="152"/>
      <c r="UK191" s="152"/>
      <c r="UL191" s="152"/>
      <c r="UM191" s="650"/>
      <c r="UN191" s="651"/>
      <c r="UO191" s="326"/>
      <c r="UP191" s="152"/>
      <c r="UQ191" s="152"/>
      <c r="UR191" s="152"/>
      <c r="US191" s="152"/>
      <c r="UT191" s="650"/>
      <c r="UU191" s="651"/>
      <c r="UV191" s="326"/>
      <c r="UW191" s="152"/>
      <c r="UX191" s="152"/>
      <c r="UY191" s="152"/>
      <c r="UZ191" s="152"/>
      <c r="VA191" s="650"/>
      <c r="VB191" s="651"/>
      <c r="VC191" s="326"/>
      <c r="VD191" s="152"/>
      <c r="VE191" s="152"/>
      <c r="VF191" s="152"/>
      <c r="VG191" s="152"/>
      <c r="VH191" s="650"/>
      <c r="VI191" s="651"/>
      <c r="VJ191" s="326"/>
      <c r="VK191" s="152"/>
      <c r="VL191" s="152"/>
      <c r="VM191" s="152"/>
      <c r="VN191" s="152"/>
      <c r="VO191" s="650"/>
      <c r="VP191" s="651"/>
      <c r="VQ191" s="326"/>
      <c r="VR191" s="152"/>
      <c r="VS191" s="152"/>
      <c r="VT191" s="152"/>
      <c r="VU191" s="152"/>
      <c r="VV191" s="650"/>
      <c r="VW191" s="651"/>
      <c r="VX191" s="326"/>
      <c r="VY191" s="152"/>
      <c r="VZ191" s="152"/>
      <c r="WA191" s="152"/>
      <c r="WB191" s="152"/>
      <c r="WC191" s="650"/>
      <c r="WD191" s="651"/>
      <c r="WE191" s="326"/>
      <c r="WF191" s="152"/>
      <c r="WG191" s="152"/>
      <c r="WH191" s="152"/>
      <c r="WI191" s="152"/>
      <c r="WJ191" s="650"/>
      <c r="WK191" s="651"/>
      <c r="WL191" s="326"/>
      <c r="WM191" s="152"/>
      <c r="WN191" s="152"/>
      <c r="WO191" s="152"/>
      <c r="WP191" s="152"/>
      <c r="WQ191" s="650"/>
      <c r="WR191" s="651"/>
      <c r="WS191" s="326"/>
      <c r="WT191" s="152"/>
      <c r="WU191" s="152"/>
      <c r="WV191" s="152"/>
      <c r="WW191" s="152"/>
      <c r="WX191" s="650"/>
      <c r="WY191" s="651"/>
      <c r="WZ191" s="326"/>
      <c r="XA191" s="152"/>
      <c r="XB191" s="152"/>
      <c r="XC191" s="152"/>
      <c r="XD191" s="152"/>
      <c r="XE191" s="650"/>
      <c r="XF191" s="651"/>
      <c r="XG191" s="326"/>
      <c r="XH191" s="152"/>
      <c r="XI191" s="152"/>
      <c r="XJ191" s="152"/>
      <c r="XK191" s="152"/>
      <c r="XL191" s="650"/>
      <c r="XM191" s="651"/>
      <c r="XN191" s="326"/>
      <c r="XO191" s="152"/>
      <c r="XP191" s="152"/>
      <c r="XQ191" s="152"/>
      <c r="XR191" s="152"/>
      <c r="XS191" s="650"/>
      <c r="XT191" s="651"/>
      <c r="XU191" s="326"/>
      <c r="XV191" s="152"/>
      <c r="XW191" s="152"/>
      <c r="XX191" s="152"/>
      <c r="XY191" s="152"/>
      <c r="XZ191" s="650"/>
      <c r="YA191" s="651"/>
      <c r="YB191" s="326"/>
      <c r="YC191" s="152"/>
      <c r="YD191" s="152"/>
      <c r="YE191" s="152"/>
      <c r="YF191" s="152"/>
      <c r="YG191" s="650"/>
      <c r="YH191" s="651"/>
      <c r="YI191" s="326"/>
      <c r="YJ191" s="152"/>
      <c r="YK191" s="152"/>
      <c r="YL191" s="152"/>
      <c r="YM191" s="152"/>
      <c r="YN191" s="650"/>
      <c r="YO191" s="651"/>
      <c r="YP191" s="326"/>
      <c r="YQ191" s="152"/>
      <c r="YR191" s="152"/>
      <c r="YS191" s="152"/>
      <c r="YT191" s="152"/>
      <c r="YU191" s="650"/>
      <c r="YV191" s="651"/>
      <c r="YW191" s="326"/>
      <c r="YX191" s="152"/>
      <c r="YY191" s="152"/>
      <c r="YZ191" s="152"/>
      <c r="ZA191" s="152"/>
      <c r="ZB191" s="650"/>
      <c r="ZC191" s="651"/>
      <c r="ZD191" s="326"/>
      <c r="ZE191" s="152"/>
      <c r="ZF191" s="152"/>
      <c r="ZG191" s="152"/>
      <c r="ZH191" s="152"/>
      <c r="ZI191" s="650"/>
      <c r="ZJ191" s="651"/>
      <c r="ZK191" s="326"/>
      <c r="ZL191" s="152"/>
      <c r="ZM191" s="152"/>
      <c r="ZN191" s="152"/>
      <c r="ZO191" s="152"/>
      <c r="ZP191" s="650"/>
      <c r="ZQ191" s="651"/>
      <c r="ZR191" s="326"/>
      <c r="ZS191" s="152"/>
      <c r="ZT191" s="152"/>
      <c r="ZU191" s="152"/>
      <c r="ZV191" s="152"/>
      <c r="ZW191" s="650"/>
      <c r="ZX191" s="651"/>
      <c r="ZY191" s="326"/>
      <c r="ZZ191" s="152"/>
      <c r="AAA191" s="152"/>
      <c r="AAB191" s="152"/>
      <c r="AAC191" s="152"/>
      <c r="AAD191" s="650"/>
      <c r="AAE191" s="651"/>
      <c r="AAF191" s="326"/>
      <c r="AAG191" s="152"/>
      <c r="AAH191" s="152"/>
      <c r="AAI191" s="152"/>
      <c r="AAJ191" s="152"/>
      <c r="AAK191" s="650"/>
      <c r="AAL191" s="651"/>
      <c r="AAM191" s="326"/>
      <c r="AAN191" s="152"/>
      <c r="AAO191" s="152"/>
      <c r="AAP191" s="152"/>
      <c r="AAQ191" s="152"/>
      <c r="AAR191" s="650"/>
      <c r="AAS191" s="651"/>
      <c r="AAT191" s="326"/>
      <c r="AAU191" s="152"/>
      <c r="AAV191" s="152"/>
      <c r="AAW191" s="152"/>
      <c r="AAX191" s="152"/>
      <c r="AAY191" s="650"/>
      <c r="AAZ191" s="651"/>
      <c r="ABA191" s="326"/>
      <c r="ABB191" s="152"/>
      <c r="ABC191" s="152"/>
      <c r="ABD191" s="152"/>
      <c r="ABE191" s="152"/>
      <c r="ABF191" s="650"/>
      <c r="ABG191" s="651"/>
      <c r="ABH191" s="326"/>
      <c r="ABI191" s="152"/>
      <c r="ABJ191" s="152"/>
      <c r="ABK191" s="152"/>
      <c r="ABL191" s="152"/>
      <c r="ABM191" s="650"/>
      <c r="ABN191" s="651"/>
      <c r="ABO191" s="326"/>
      <c r="ABP191" s="152"/>
      <c r="ABQ191" s="152"/>
      <c r="ABR191" s="152"/>
      <c r="ABS191" s="152"/>
      <c r="ABT191" s="650"/>
      <c r="ABU191" s="651"/>
      <c r="ABV191" s="326"/>
      <c r="ABW191" s="152"/>
      <c r="ABX191" s="152"/>
      <c r="ABY191" s="152"/>
      <c r="ABZ191" s="152"/>
      <c r="ACA191" s="650"/>
      <c r="ACB191" s="651"/>
      <c r="ACC191" s="326"/>
      <c r="ACD191" s="152"/>
      <c r="ACE191" s="152"/>
      <c r="ACF191" s="152"/>
      <c r="ACG191" s="152"/>
      <c r="ACH191" s="650"/>
      <c r="ACI191" s="651"/>
      <c r="ACJ191" s="326"/>
      <c r="ACK191" s="152"/>
      <c r="ACL191" s="152"/>
      <c r="ACM191" s="152"/>
      <c r="ACN191" s="152"/>
      <c r="ACO191" s="650"/>
      <c r="ACP191" s="651"/>
      <c r="ACQ191" s="326"/>
      <c r="ACR191" s="152"/>
      <c r="ACS191" s="152"/>
      <c r="ACT191" s="152"/>
      <c r="ACU191" s="152"/>
      <c r="ACV191" s="650"/>
      <c r="ACW191" s="651"/>
      <c r="ACX191" s="326"/>
      <c r="ACY191" s="152"/>
      <c r="ACZ191" s="152"/>
      <c r="ADA191" s="152"/>
      <c r="ADB191" s="152"/>
      <c r="ADC191" s="650"/>
      <c r="ADD191" s="651"/>
      <c r="ADE191" s="326"/>
      <c r="ADF191" s="152"/>
      <c r="ADG191" s="152"/>
      <c r="ADH191" s="152"/>
      <c r="ADI191" s="152"/>
      <c r="ADJ191" s="650"/>
      <c r="ADK191" s="651"/>
      <c r="ADL191" s="326"/>
      <c r="ADM191" s="152"/>
      <c r="ADN191" s="152"/>
      <c r="ADO191" s="152"/>
      <c r="ADP191" s="152"/>
      <c r="ADQ191" s="650"/>
      <c r="ADR191" s="651"/>
      <c r="ADS191" s="326"/>
      <c r="ADT191" s="152"/>
      <c r="ADU191" s="152"/>
      <c r="ADV191" s="152"/>
      <c r="ADW191" s="152"/>
      <c r="ADX191" s="650"/>
      <c r="ADY191" s="651"/>
      <c r="ADZ191" s="326"/>
      <c r="AEA191" s="152"/>
      <c r="AEB191" s="152"/>
      <c r="AEC191" s="152"/>
      <c r="AED191" s="152"/>
      <c r="AEE191" s="650"/>
      <c r="AEF191" s="651"/>
      <c r="AEG191" s="326"/>
      <c r="AEH191" s="152"/>
      <c r="AEI191" s="152"/>
      <c r="AEJ191" s="152"/>
      <c r="AEK191" s="152"/>
      <c r="AEL191" s="650"/>
      <c r="AEM191" s="651"/>
      <c r="AEN191" s="326"/>
      <c r="AEO191" s="152"/>
      <c r="AEP191" s="152"/>
      <c r="AEQ191" s="152"/>
      <c r="AER191" s="152"/>
      <c r="AES191" s="650"/>
      <c r="AET191" s="651"/>
      <c r="AEU191" s="326"/>
      <c r="AEV191" s="152"/>
      <c r="AEW191" s="152"/>
      <c r="AEX191" s="152"/>
      <c r="AEY191" s="152"/>
      <c r="AEZ191" s="650"/>
      <c r="AFA191" s="651"/>
      <c r="AFB191" s="326"/>
      <c r="AFC191" s="152"/>
      <c r="AFD191" s="152"/>
      <c r="AFE191" s="152"/>
      <c r="AFF191" s="152"/>
      <c r="AFG191" s="650"/>
      <c r="AFH191" s="651"/>
      <c r="AFI191" s="326"/>
      <c r="AFJ191" s="152"/>
      <c r="AFK191" s="152"/>
      <c r="AFL191" s="152"/>
      <c r="AFM191" s="152"/>
      <c r="AFN191" s="650"/>
      <c r="AFO191" s="651"/>
      <c r="AFP191" s="326"/>
      <c r="AFQ191" s="152"/>
      <c r="AFR191" s="152"/>
      <c r="AFS191" s="152"/>
      <c r="AFT191" s="152"/>
      <c r="AFU191" s="650"/>
      <c r="AFV191" s="651"/>
      <c r="AFW191" s="326"/>
      <c r="AFX191" s="152"/>
      <c r="AFY191" s="152"/>
      <c r="AFZ191" s="152"/>
      <c r="AGA191" s="152"/>
      <c r="AGB191" s="650"/>
      <c r="AGC191" s="651"/>
      <c r="AGD191" s="326"/>
      <c r="AGE191" s="152"/>
      <c r="AGF191" s="152"/>
      <c r="AGG191" s="152"/>
      <c r="AGH191" s="152"/>
      <c r="AGI191" s="650"/>
      <c r="AGJ191" s="651"/>
      <c r="AGK191" s="326"/>
      <c r="AGL191" s="152"/>
      <c r="AGM191" s="152"/>
      <c r="AGN191" s="152"/>
      <c r="AGO191" s="152"/>
      <c r="AGP191" s="650"/>
      <c r="AGQ191" s="651"/>
      <c r="AGR191" s="326"/>
      <c r="AGS191" s="152"/>
      <c r="AGT191" s="152"/>
      <c r="AGU191" s="152"/>
      <c r="AGV191" s="152"/>
      <c r="AGW191" s="650"/>
      <c r="AGX191" s="651"/>
      <c r="AGY191" s="326"/>
      <c r="AGZ191" s="152"/>
      <c r="AHA191" s="152"/>
      <c r="AHB191" s="152"/>
      <c r="AHC191" s="152"/>
      <c r="AHD191" s="650"/>
      <c r="AHE191" s="651"/>
      <c r="AHF191" s="326"/>
      <c r="AHG191" s="152"/>
      <c r="AHH191" s="152"/>
      <c r="AHI191" s="152"/>
      <c r="AHJ191" s="152"/>
      <c r="AHK191" s="650"/>
      <c r="AHL191" s="651"/>
      <c r="AHM191" s="326"/>
      <c r="AHN191" s="152"/>
      <c r="AHO191" s="152"/>
      <c r="AHP191" s="152"/>
      <c r="AHQ191" s="152"/>
      <c r="AHR191" s="650"/>
      <c r="AHS191" s="651"/>
      <c r="AHT191" s="326"/>
      <c r="AHU191" s="152"/>
      <c r="AHV191" s="152"/>
      <c r="AHW191" s="152"/>
      <c r="AHX191" s="152"/>
      <c r="AHY191" s="650"/>
      <c r="AHZ191" s="651"/>
      <c r="AIA191" s="326"/>
      <c r="AIB191" s="152"/>
      <c r="AIC191" s="152"/>
      <c r="AID191" s="152"/>
      <c r="AIE191" s="152"/>
      <c r="AIF191" s="650"/>
      <c r="AIG191" s="651"/>
      <c r="AIH191" s="326"/>
      <c r="AII191" s="152"/>
      <c r="AIJ191" s="152"/>
      <c r="AIK191" s="152"/>
      <c r="AIL191" s="152"/>
      <c r="AIM191" s="650"/>
      <c r="AIN191" s="651"/>
      <c r="AIO191" s="326"/>
      <c r="AIP191" s="152"/>
      <c r="AIQ191" s="152"/>
      <c r="AIR191" s="152"/>
      <c r="AIS191" s="152"/>
      <c r="AIT191" s="650"/>
      <c r="AIU191" s="651"/>
      <c r="AIV191" s="326"/>
      <c r="AIW191" s="152"/>
      <c r="AIX191" s="152"/>
      <c r="AIY191" s="152"/>
      <c r="AIZ191" s="152"/>
      <c r="AJA191" s="650"/>
      <c r="AJB191" s="651"/>
      <c r="AJC191" s="326"/>
      <c r="AJD191" s="152"/>
      <c r="AJE191" s="152"/>
      <c r="AJF191" s="152"/>
      <c r="AJG191" s="152"/>
      <c r="AJH191" s="650"/>
      <c r="AJI191" s="651"/>
      <c r="AJJ191" s="326"/>
      <c r="AJK191" s="152"/>
      <c r="AJL191" s="152"/>
      <c r="AJM191" s="152"/>
      <c r="AJN191" s="152"/>
      <c r="AJO191" s="650"/>
      <c r="AJP191" s="651"/>
      <c r="AJQ191" s="326"/>
      <c r="AJR191" s="152"/>
      <c r="AJS191" s="152"/>
      <c r="AJT191" s="152"/>
      <c r="AJU191" s="152"/>
      <c r="AJV191" s="650"/>
      <c r="AJW191" s="651"/>
      <c r="AJX191" s="326"/>
      <c r="AJY191" s="152"/>
      <c r="AJZ191" s="152"/>
      <c r="AKA191" s="152"/>
      <c r="AKB191" s="152"/>
      <c r="AKC191" s="650"/>
      <c r="AKD191" s="651"/>
      <c r="AKE191" s="326"/>
      <c r="AKF191" s="152"/>
      <c r="AKG191" s="152"/>
      <c r="AKH191" s="152"/>
      <c r="AKI191" s="152"/>
      <c r="AKJ191" s="650"/>
      <c r="AKK191" s="651"/>
      <c r="AKL191" s="326"/>
      <c r="AKM191" s="152"/>
      <c r="AKN191" s="152"/>
      <c r="AKO191" s="152"/>
      <c r="AKP191" s="152"/>
      <c r="AKQ191" s="650"/>
      <c r="AKR191" s="651"/>
      <c r="AKS191" s="326"/>
      <c r="AKT191" s="152"/>
      <c r="AKU191" s="152"/>
      <c r="AKV191" s="152"/>
      <c r="AKW191" s="152"/>
      <c r="AKX191" s="650"/>
      <c r="AKY191" s="651"/>
      <c r="AKZ191" s="326"/>
      <c r="ALA191" s="152"/>
      <c r="ALB191" s="152"/>
      <c r="ALC191" s="152"/>
      <c r="ALD191" s="152"/>
      <c r="ALE191" s="650"/>
      <c r="ALF191" s="651"/>
      <c r="ALG191" s="326"/>
      <c r="ALH191" s="152"/>
      <c r="ALI191" s="152"/>
      <c r="ALJ191" s="152"/>
      <c r="ALK191" s="152"/>
      <c r="ALL191" s="650"/>
      <c r="ALM191" s="651"/>
      <c r="ALN191" s="326"/>
      <c r="ALO191" s="152"/>
      <c r="ALP191" s="152"/>
      <c r="ALQ191" s="152"/>
      <c r="ALR191" s="152"/>
      <c r="ALS191" s="650"/>
      <c r="ALT191" s="651"/>
      <c r="ALU191" s="326"/>
      <c r="ALV191" s="152"/>
      <c r="ALW191" s="152"/>
      <c r="ALX191" s="152"/>
      <c r="ALY191" s="152"/>
      <c r="ALZ191" s="650"/>
      <c r="AMA191" s="651"/>
      <c r="AMB191" s="326"/>
      <c r="AMC191" s="152"/>
      <c r="AMD191" s="152"/>
      <c r="AME191" s="152"/>
      <c r="AMF191" s="152"/>
      <c r="AMG191" s="650"/>
      <c r="AMH191" s="651"/>
      <c r="AMI191" s="326"/>
      <c r="AMJ191" s="152"/>
      <c r="AMK191" s="152"/>
      <c r="AML191" s="152"/>
      <c r="AMM191" s="152"/>
      <c r="AMN191" s="650"/>
      <c r="AMO191" s="651"/>
      <c r="AMP191" s="326"/>
      <c r="AMQ191" s="152"/>
      <c r="AMR191" s="152"/>
      <c r="AMS191" s="152"/>
      <c r="AMT191" s="152"/>
      <c r="AMU191" s="650"/>
      <c r="AMV191" s="651"/>
      <c r="AMW191" s="326"/>
      <c r="AMX191" s="152"/>
      <c r="AMY191" s="152"/>
      <c r="AMZ191" s="152"/>
      <c r="ANA191" s="152"/>
      <c r="ANB191" s="650"/>
      <c r="ANC191" s="651"/>
      <c r="AND191" s="326"/>
      <c r="ANE191" s="152"/>
      <c r="ANF191" s="152"/>
      <c r="ANG191" s="152"/>
      <c r="ANH191" s="152"/>
      <c r="ANI191" s="650"/>
      <c r="ANJ191" s="651"/>
      <c r="ANK191" s="326"/>
      <c r="ANL191" s="152"/>
      <c r="ANM191" s="152"/>
      <c r="ANN191" s="152"/>
      <c r="ANO191" s="152"/>
      <c r="ANP191" s="650"/>
      <c r="ANQ191" s="651"/>
      <c r="ANR191" s="326"/>
      <c r="ANS191" s="152"/>
      <c r="ANT191" s="152"/>
      <c r="ANU191" s="152"/>
      <c r="ANV191" s="152"/>
      <c r="ANW191" s="650"/>
      <c r="ANX191" s="651"/>
      <c r="ANY191" s="326"/>
      <c r="ANZ191" s="152"/>
      <c r="AOA191" s="152"/>
      <c r="AOB191" s="152"/>
      <c r="AOC191" s="152"/>
      <c r="AOD191" s="650"/>
      <c r="AOE191" s="651"/>
      <c r="AOF191" s="326"/>
      <c r="AOG191" s="152"/>
      <c r="AOH191" s="152"/>
      <c r="AOI191" s="152"/>
      <c r="AOJ191" s="152"/>
      <c r="AOK191" s="650"/>
      <c r="AOL191" s="651"/>
      <c r="AOM191" s="326"/>
      <c r="AON191" s="152"/>
      <c r="AOO191" s="152"/>
      <c r="AOP191" s="152"/>
      <c r="AOQ191" s="152"/>
      <c r="AOR191" s="650"/>
      <c r="AOS191" s="651"/>
      <c r="AOT191" s="326"/>
      <c r="AOU191" s="152"/>
      <c r="AOV191" s="152"/>
      <c r="AOW191" s="152"/>
      <c r="AOX191" s="152"/>
      <c r="AOY191" s="650"/>
      <c r="AOZ191" s="651"/>
      <c r="APA191" s="326"/>
      <c r="APB191" s="152"/>
      <c r="APC191" s="152"/>
      <c r="APD191" s="152"/>
      <c r="APE191" s="152"/>
      <c r="APF191" s="650"/>
      <c r="APG191" s="651"/>
      <c r="APH191" s="326"/>
      <c r="API191" s="152"/>
      <c r="APJ191" s="152"/>
      <c r="APK191" s="152"/>
      <c r="APL191" s="152"/>
      <c r="APM191" s="650"/>
      <c r="APN191" s="651"/>
      <c r="APO191" s="326"/>
      <c r="APP191" s="152"/>
      <c r="APQ191" s="152"/>
      <c r="APR191" s="152"/>
      <c r="APS191" s="152"/>
      <c r="APT191" s="650"/>
      <c r="APU191" s="651"/>
      <c r="APV191" s="326"/>
      <c r="APW191" s="152"/>
      <c r="APX191" s="152"/>
      <c r="APY191" s="152"/>
      <c r="APZ191" s="152"/>
      <c r="AQA191" s="650"/>
      <c r="AQB191" s="651"/>
      <c r="AQC191" s="326"/>
      <c r="AQD191" s="152"/>
      <c r="AQE191" s="152"/>
      <c r="AQF191" s="152"/>
      <c r="AQG191" s="152"/>
      <c r="AQH191" s="650"/>
      <c r="AQI191" s="651"/>
      <c r="AQJ191" s="326"/>
      <c r="AQK191" s="152"/>
      <c r="AQL191" s="152"/>
      <c r="AQM191" s="152"/>
      <c r="AQN191" s="152"/>
      <c r="AQO191" s="650"/>
      <c r="AQP191" s="651"/>
      <c r="AQQ191" s="326"/>
      <c r="AQR191" s="152"/>
      <c r="AQS191" s="152"/>
      <c r="AQT191" s="152"/>
      <c r="AQU191" s="152"/>
      <c r="AQV191" s="650"/>
      <c r="AQW191" s="651"/>
      <c r="AQX191" s="326"/>
      <c r="AQY191" s="152"/>
      <c r="AQZ191" s="152"/>
      <c r="ARA191" s="152"/>
      <c r="ARB191" s="152"/>
      <c r="ARC191" s="650"/>
      <c r="ARD191" s="651"/>
      <c r="ARE191" s="326"/>
      <c r="ARF191" s="152"/>
      <c r="ARG191" s="152"/>
      <c r="ARH191" s="152"/>
      <c r="ARI191" s="152"/>
      <c r="ARJ191" s="650"/>
      <c r="ARK191" s="651"/>
      <c r="ARL191" s="326"/>
      <c r="ARM191" s="152"/>
      <c r="ARN191" s="152"/>
      <c r="ARO191" s="152"/>
      <c r="ARP191" s="152"/>
      <c r="ARQ191" s="650"/>
      <c r="ARR191" s="651"/>
      <c r="ARS191" s="326"/>
      <c r="ART191" s="152"/>
      <c r="ARU191" s="152"/>
      <c r="ARV191" s="152"/>
      <c r="ARW191" s="152"/>
      <c r="ARX191" s="650"/>
      <c r="ARY191" s="651"/>
      <c r="ARZ191" s="326"/>
      <c r="ASA191" s="152"/>
      <c r="ASB191" s="152"/>
      <c r="ASC191" s="152"/>
      <c r="ASD191" s="152"/>
      <c r="ASE191" s="650"/>
      <c r="ASF191" s="651"/>
      <c r="ASG191" s="326"/>
      <c r="ASH191" s="152"/>
      <c r="ASI191" s="152"/>
      <c r="ASJ191" s="152"/>
      <c r="ASK191" s="152"/>
      <c r="ASL191" s="650"/>
      <c r="ASM191" s="651"/>
      <c r="ASN191" s="326"/>
      <c r="ASO191" s="152"/>
      <c r="ASP191" s="152"/>
      <c r="ASQ191" s="152"/>
      <c r="ASR191" s="152"/>
      <c r="ASS191" s="650"/>
      <c r="AST191" s="651"/>
      <c r="ASU191" s="326"/>
      <c r="ASV191" s="152"/>
      <c r="ASW191" s="152"/>
      <c r="ASX191" s="152"/>
      <c r="ASY191" s="152"/>
      <c r="ASZ191" s="650"/>
      <c r="ATA191" s="651"/>
      <c r="ATB191" s="326"/>
      <c r="ATC191" s="152"/>
      <c r="ATD191" s="152"/>
      <c r="ATE191" s="152"/>
      <c r="ATF191" s="152"/>
      <c r="ATG191" s="650"/>
      <c r="ATH191" s="651"/>
      <c r="ATI191" s="326"/>
      <c r="ATJ191" s="152"/>
      <c r="ATK191" s="152"/>
      <c r="ATL191" s="152"/>
      <c r="ATM191" s="152"/>
      <c r="ATN191" s="650"/>
      <c r="ATO191" s="651"/>
      <c r="ATP191" s="326"/>
      <c r="ATQ191" s="152"/>
      <c r="ATR191" s="152"/>
      <c r="ATS191" s="152"/>
      <c r="ATT191" s="152"/>
      <c r="ATU191" s="650"/>
      <c r="ATV191" s="651"/>
      <c r="ATW191" s="326"/>
      <c r="ATX191" s="152"/>
      <c r="ATY191" s="152"/>
      <c r="ATZ191" s="152"/>
      <c r="AUA191" s="152"/>
      <c r="AUB191" s="650"/>
      <c r="AUC191" s="651"/>
      <c r="AUD191" s="326"/>
      <c r="AUE191" s="152"/>
      <c r="AUF191" s="152"/>
      <c r="AUG191" s="152"/>
      <c r="AUH191" s="152"/>
      <c r="AUI191" s="650"/>
      <c r="AUJ191" s="651"/>
      <c r="AUK191" s="326"/>
      <c r="AUL191" s="152"/>
      <c r="AUM191" s="152"/>
      <c r="AUN191" s="152"/>
      <c r="AUO191" s="152"/>
      <c r="AUP191" s="650"/>
      <c r="AUQ191" s="651"/>
      <c r="AUR191" s="326"/>
      <c r="AUS191" s="152"/>
      <c r="AUT191" s="152"/>
      <c r="AUU191" s="152"/>
      <c r="AUV191" s="152"/>
      <c r="AUW191" s="650"/>
      <c r="AUX191" s="651"/>
      <c r="AUY191" s="326"/>
      <c r="AUZ191" s="152"/>
      <c r="AVA191" s="152"/>
      <c r="AVB191" s="152"/>
      <c r="AVC191" s="152"/>
      <c r="AVD191" s="650"/>
      <c r="AVE191" s="651"/>
      <c r="AVF191" s="326"/>
      <c r="AVG191" s="152"/>
      <c r="AVH191" s="152"/>
      <c r="AVI191" s="152"/>
      <c r="AVJ191" s="152"/>
      <c r="AVK191" s="650"/>
      <c r="AVL191" s="651"/>
      <c r="AVM191" s="326"/>
      <c r="AVN191" s="152"/>
      <c r="AVO191" s="152"/>
      <c r="AVP191" s="152"/>
      <c r="AVQ191" s="152"/>
      <c r="AVR191" s="650"/>
      <c r="AVS191" s="651"/>
      <c r="AVT191" s="326"/>
      <c r="AVU191" s="152"/>
      <c r="AVV191" s="152"/>
      <c r="AVW191" s="152"/>
      <c r="AVX191" s="152"/>
      <c r="AVY191" s="650"/>
      <c r="AVZ191" s="651"/>
      <c r="AWA191" s="326"/>
      <c r="AWB191" s="152"/>
      <c r="AWC191" s="152"/>
      <c r="AWD191" s="152"/>
      <c r="AWE191" s="152"/>
      <c r="AWF191" s="650"/>
      <c r="AWG191" s="651"/>
      <c r="AWH191" s="326"/>
      <c r="AWI191" s="152"/>
      <c r="AWJ191" s="152"/>
      <c r="AWK191" s="152"/>
      <c r="AWL191" s="152"/>
      <c r="AWM191" s="650"/>
      <c r="AWN191" s="651"/>
      <c r="AWO191" s="326"/>
      <c r="AWP191" s="152"/>
      <c r="AWQ191" s="152"/>
      <c r="AWR191" s="152"/>
      <c r="AWS191" s="152"/>
      <c r="AWT191" s="650"/>
      <c r="AWU191" s="651"/>
      <c r="AWV191" s="326"/>
      <c r="AWW191" s="152"/>
      <c r="AWX191" s="152"/>
      <c r="AWY191" s="152"/>
      <c r="AWZ191" s="152"/>
      <c r="AXA191" s="650"/>
      <c r="AXB191" s="651"/>
      <c r="AXC191" s="326"/>
      <c r="AXD191" s="152"/>
      <c r="AXE191" s="152"/>
      <c r="AXF191" s="152"/>
      <c r="AXG191" s="152"/>
      <c r="AXH191" s="650"/>
      <c r="AXI191" s="651"/>
      <c r="AXJ191" s="326"/>
      <c r="AXK191" s="152"/>
      <c r="AXL191" s="152"/>
      <c r="AXM191" s="152"/>
      <c r="AXN191" s="152"/>
      <c r="AXO191" s="650"/>
      <c r="AXP191" s="651"/>
      <c r="AXQ191" s="326"/>
      <c r="AXR191" s="152"/>
      <c r="AXS191" s="152"/>
      <c r="AXT191" s="152"/>
      <c r="AXU191" s="152"/>
      <c r="AXV191" s="650"/>
      <c r="AXW191" s="651"/>
      <c r="AXX191" s="326"/>
      <c r="AXY191" s="152"/>
      <c r="AXZ191" s="152"/>
      <c r="AYA191" s="152"/>
      <c r="AYB191" s="152"/>
      <c r="AYC191" s="650"/>
      <c r="AYD191" s="651"/>
      <c r="AYE191" s="326"/>
      <c r="AYF191" s="152"/>
      <c r="AYG191" s="152"/>
      <c r="AYH191" s="152"/>
      <c r="AYI191" s="152"/>
      <c r="AYJ191" s="650"/>
      <c r="AYK191" s="651"/>
      <c r="AYL191" s="326"/>
      <c r="AYM191" s="152"/>
      <c r="AYN191" s="152"/>
      <c r="AYO191" s="152"/>
      <c r="AYP191" s="152"/>
      <c r="AYQ191" s="650"/>
      <c r="AYR191" s="651"/>
      <c r="AYS191" s="326"/>
      <c r="AYT191" s="152"/>
      <c r="AYU191" s="152"/>
      <c r="AYV191" s="152"/>
      <c r="AYW191" s="152"/>
      <c r="AYX191" s="650"/>
      <c r="AYY191" s="651"/>
      <c r="AYZ191" s="326"/>
      <c r="AZA191" s="152"/>
      <c r="AZB191" s="152"/>
      <c r="AZC191" s="152"/>
      <c r="AZD191" s="152"/>
      <c r="AZE191" s="650"/>
      <c r="AZF191" s="651"/>
      <c r="AZG191" s="326"/>
      <c r="AZH191" s="152"/>
      <c r="AZI191" s="152"/>
      <c r="AZJ191" s="152"/>
      <c r="AZK191" s="152"/>
      <c r="AZL191" s="650"/>
      <c r="AZM191" s="651"/>
      <c r="AZN191" s="326"/>
      <c r="AZO191" s="152"/>
      <c r="AZP191" s="152"/>
      <c r="AZQ191" s="152"/>
      <c r="AZR191" s="152"/>
      <c r="AZS191" s="650"/>
      <c r="AZT191" s="651"/>
      <c r="AZU191" s="326"/>
      <c r="AZV191" s="152"/>
      <c r="AZW191" s="152"/>
      <c r="AZX191" s="152"/>
      <c r="AZY191" s="152"/>
      <c r="AZZ191" s="650"/>
      <c r="BAA191" s="651"/>
      <c r="BAB191" s="326"/>
      <c r="BAC191" s="152"/>
      <c r="BAD191" s="152"/>
      <c r="BAE191" s="152"/>
      <c r="BAF191" s="152"/>
      <c r="BAG191" s="650"/>
      <c r="BAH191" s="651"/>
      <c r="BAI191" s="326"/>
      <c r="BAJ191" s="152"/>
      <c r="BAK191" s="152"/>
      <c r="BAL191" s="152"/>
      <c r="BAM191" s="152"/>
      <c r="BAN191" s="650"/>
      <c r="BAO191" s="651"/>
      <c r="BAP191" s="326"/>
      <c r="BAQ191" s="152"/>
      <c r="BAR191" s="152"/>
      <c r="BAS191" s="152"/>
      <c r="BAT191" s="152"/>
      <c r="BAU191" s="650"/>
      <c r="BAV191" s="651"/>
      <c r="BAW191" s="326"/>
      <c r="BAX191" s="152"/>
      <c r="BAY191" s="152"/>
      <c r="BAZ191" s="152"/>
      <c r="BBA191" s="152"/>
      <c r="BBB191" s="650"/>
      <c r="BBC191" s="651"/>
      <c r="BBD191" s="326"/>
      <c r="BBE191" s="152"/>
      <c r="BBF191" s="152"/>
      <c r="BBG191" s="152"/>
      <c r="BBH191" s="152"/>
      <c r="BBI191" s="650"/>
      <c r="BBJ191" s="651"/>
      <c r="BBK191" s="326"/>
      <c r="BBL191" s="152"/>
      <c r="BBM191" s="152"/>
      <c r="BBN191" s="152"/>
      <c r="BBO191" s="152"/>
      <c r="BBP191" s="650"/>
      <c r="BBQ191" s="651"/>
      <c r="BBR191" s="326"/>
      <c r="BBS191" s="152"/>
      <c r="BBT191" s="152"/>
      <c r="BBU191" s="152"/>
      <c r="BBV191" s="152"/>
      <c r="BBW191" s="650"/>
      <c r="BBX191" s="651"/>
      <c r="BBY191" s="326"/>
      <c r="BBZ191" s="152"/>
      <c r="BCA191" s="152"/>
      <c r="BCB191" s="152"/>
      <c r="BCC191" s="152"/>
      <c r="BCD191" s="650"/>
      <c r="BCE191" s="651"/>
      <c r="BCF191" s="326"/>
      <c r="BCG191" s="152"/>
      <c r="BCH191" s="152"/>
      <c r="BCI191" s="152"/>
      <c r="BCJ191" s="152"/>
      <c r="BCK191" s="650"/>
      <c r="BCL191" s="651"/>
      <c r="BCM191" s="326"/>
      <c r="BCN191" s="152"/>
      <c r="BCO191" s="152"/>
      <c r="BCP191" s="152"/>
      <c r="BCQ191" s="152"/>
      <c r="BCR191" s="650"/>
      <c r="BCS191" s="651"/>
      <c r="BCT191" s="326"/>
      <c r="BCU191" s="152"/>
      <c r="BCV191" s="152"/>
      <c r="BCW191" s="152"/>
      <c r="BCX191" s="152"/>
      <c r="BCY191" s="650"/>
      <c r="BCZ191" s="651"/>
      <c r="BDA191" s="326"/>
      <c r="BDB191" s="152"/>
      <c r="BDC191" s="152"/>
      <c r="BDD191" s="152"/>
      <c r="BDE191" s="152"/>
      <c r="BDF191" s="650"/>
      <c r="BDG191" s="651"/>
      <c r="BDH191" s="326"/>
      <c r="BDI191" s="152"/>
      <c r="BDJ191" s="152"/>
      <c r="BDK191" s="152"/>
      <c r="BDL191" s="152"/>
      <c r="BDM191" s="650"/>
      <c r="BDN191" s="651"/>
      <c r="BDO191" s="326"/>
      <c r="BDP191" s="152"/>
      <c r="BDQ191" s="152"/>
      <c r="BDR191" s="152"/>
      <c r="BDS191" s="152"/>
      <c r="BDT191" s="650"/>
      <c r="BDU191" s="651"/>
      <c r="BDV191" s="326"/>
      <c r="BDW191" s="152"/>
      <c r="BDX191" s="152"/>
      <c r="BDY191" s="152"/>
      <c r="BDZ191" s="152"/>
      <c r="BEA191" s="650"/>
      <c r="BEB191" s="651"/>
      <c r="BEC191" s="326"/>
      <c r="BED191" s="152"/>
      <c r="BEE191" s="152"/>
      <c r="BEF191" s="152"/>
      <c r="BEG191" s="152"/>
      <c r="BEH191" s="650"/>
      <c r="BEI191" s="651"/>
      <c r="BEJ191" s="326"/>
      <c r="BEK191" s="152"/>
      <c r="BEL191" s="152"/>
      <c r="BEM191" s="152"/>
      <c r="BEN191" s="152"/>
      <c r="BEO191" s="650"/>
      <c r="BEP191" s="651"/>
      <c r="BEQ191" s="326"/>
      <c r="BER191" s="152"/>
      <c r="BES191" s="152"/>
      <c r="BET191" s="152"/>
      <c r="BEU191" s="152"/>
      <c r="BEV191" s="650"/>
      <c r="BEW191" s="651"/>
      <c r="BEX191" s="326"/>
      <c r="BEY191" s="152"/>
      <c r="BEZ191" s="152"/>
      <c r="BFA191" s="152"/>
      <c r="BFB191" s="152"/>
      <c r="BFC191" s="650"/>
      <c r="BFD191" s="651"/>
      <c r="BFE191" s="326"/>
      <c r="BFF191" s="152"/>
      <c r="BFG191" s="152"/>
      <c r="BFH191" s="152"/>
      <c r="BFI191" s="152"/>
      <c r="BFJ191" s="650"/>
      <c r="BFK191" s="651"/>
      <c r="BFL191" s="326"/>
      <c r="BFM191" s="152"/>
      <c r="BFN191" s="152"/>
      <c r="BFO191" s="152"/>
      <c r="BFP191" s="152"/>
      <c r="BFQ191" s="650"/>
      <c r="BFR191" s="651"/>
      <c r="BFS191" s="326"/>
      <c r="BFT191" s="152"/>
      <c r="BFU191" s="152"/>
      <c r="BFV191" s="152"/>
      <c r="BFW191" s="152"/>
      <c r="BFX191" s="650"/>
      <c r="BFY191" s="651"/>
      <c r="BFZ191" s="326"/>
      <c r="BGA191" s="152"/>
      <c r="BGB191" s="152"/>
      <c r="BGC191" s="152"/>
      <c r="BGD191" s="152"/>
      <c r="BGE191" s="650"/>
      <c r="BGF191" s="651"/>
      <c r="BGG191" s="326"/>
      <c r="BGH191" s="152"/>
      <c r="BGI191" s="152"/>
      <c r="BGJ191" s="152"/>
      <c r="BGK191" s="152"/>
      <c r="BGL191" s="650"/>
      <c r="BGM191" s="651"/>
      <c r="BGN191" s="326"/>
      <c r="BGO191" s="152"/>
      <c r="BGP191" s="152"/>
      <c r="BGQ191" s="152"/>
      <c r="BGR191" s="152"/>
      <c r="BGS191" s="650"/>
      <c r="BGT191" s="651"/>
      <c r="BGU191" s="326"/>
      <c r="BGV191" s="152"/>
      <c r="BGW191" s="152"/>
      <c r="BGX191" s="152"/>
      <c r="BGY191" s="152"/>
      <c r="BGZ191" s="650"/>
      <c r="BHA191" s="651"/>
      <c r="BHB191" s="326"/>
      <c r="BHC191" s="152"/>
      <c r="BHD191" s="152"/>
      <c r="BHE191" s="152"/>
      <c r="BHF191" s="152"/>
      <c r="BHG191" s="650"/>
      <c r="BHH191" s="651"/>
      <c r="BHI191" s="326"/>
      <c r="BHJ191" s="152"/>
      <c r="BHK191" s="152"/>
      <c r="BHL191" s="152"/>
      <c r="BHM191" s="152"/>
      <c r="BHN191" s="650"/>
      <c r="BHO191" s="651"/>
      <c r="BHP191" s="326"/>
      <c r="BHQ191" s="152"/>
      <c r="BHR191" s="152"/>
      <c r="BHS191" s="152"/>
      <c r="BHT191" s="152"/>
      <c r="BHU191" s="650"/>
      <c r="BHV191" s="651"/>
      <c r="BHW191" s="326"/>
      <c r="BHX191" s="152"/>
      <c r="BHY191" s="152"/>
      <c r="BHZ191" s="152"/>
      <c r="BIA191" s="152"/>
      <c r="BIB191" s="650"/>
      <c r="BIC191" s="651"/>
      <c r="BID191" s="326"/>
      <c r="BIE191" s="152"/>
      <c r="BIF191" s="152"/>
      <c r="BIG191" s="152"/>
      <c r="BIH191" s="152"/>
      <c r="BII191" s="650"/>
      <c r="BIJ191" s="651"/>
      <c r="BIK191" s="326"/>
      <c r="BIL191" s="152"/>
      <c r="BIM191" s="152"/>
      <c r="BIN191" s="152"/>
      <c r="BIO191" s="152"/>
      <c r="BIP191" s="650"/>
      <c r="BIQ191" s="651"/>
      <c r="BIR191" s="326"/>
      <c r="BIS191" s="152"/>
      <c r="BIT191" s="152"/>
      <c r="BIU191" s="152"/>
      <c r="BIV191" s="152"/>
      <c r="BIW191" s="650"/>
      <c r="BIX191" s="651"/>
      <c r="BIY191" s="326"/>
      <c r="BIZ191" s="152"/>
      <c r="BJA191" s="152"/>
      <c r="BJB191" s="152"/>
      <c r="BJC191" s="152"/>
      <c r="BJD191" s="650"/>
      <c r="BJE191" s="651"/>
      <c r="BJF191" s="326"/>
      <c r="BJG191" s="152"/>
      <c r="BJH191" s="152"/>
      <c r="BJI191" s="152"/>
      <c r="BJJ191" s="152"/>
      <c r="BJK191" s="650"/>
      <c r="BJL191" s="651"/>
      <c r="BJM191" s="326"/>
      <c r="BJN191" s="152"/>
      <c r="BJO191" s="152"/>
      <c r="BJP191" s="152"/>
      <c r="BJQ191" s="152"/>
      <c r="BJR191" s="650"/>
      <c r="BJS191" s="651"/>
      <c r="BJT191" s="326"/>
      <c r="BJU191" s="152"/>
      <c r="BJV191" s="152"/>
      <c r="BJW191" s="152"/>
      <c r="BJX191" s="152"/>
      <c r="BJY191" s="650"/>
      <c r="BJZ191" s="651"/>
      <c r="BKA191" s="326"/>
      <c r="BKB191" s="152"/>
      <c r="BKC191" s="152"/>
      <c r="BKD191" s="152"/>
      <c r="BKE191" s="152"/>
      <c r="BKF191" s="650"/>
      <c r="BKG191" s="651"/>
      <c r="BKH191" s="326"/>
      <c r="BKI191" s="152"/>
      <c r="BKJ191" s="152"/>
      <c r="BKK191" s="152"/>
      <c r="BKL191" s="152"/>
      <c r="BKM191" s="650"/>
      <c r="BKN191" s="651"/>
      <c r="BKO191" s="326"/>
      <c r="BKP191" s="152"/>
      <c r="BKQ191" s="152"/>
      <c r="BKR191" s="152"/>
      <c r="BKS191" s="152"/>
      <c r="BKT191" s="650"/>
      <c r="BKU191" s="651"/>
      <c r="BKV191" s="326"/>
      <c r="BKW191" s="152"/>
      <c r="BKX191" s="152"/>
      <c r="BKY191" s="152"/>
      <c r="BKZ191" s="152"/>
      <c r="BLA191" s="650"/>
      <c r="BLB191" s="651"/>
      <c r="BLC191" s="326"/>
      <c r="BLD191" s="152"/>
      <c r="BLE191" s="152"/>
      <c r="BLF191" s="152"/>
      <c r="BLG191" s="152"/>
      <c r="BLH191" s="650"/>
      <c r="BLI191" s="651"/>
      <c r="BLJ191" s="326"/>
      <c r="BLK191" s="152"/>
      <c r="BLL191" s="152"/>
      <c r="BLM191" s="152"/>
      <c r="BLN191" s="152"/>
      <c r="BLO191" s="650"/>
      <c r="BLP191" s="651"/>
      <c r="BLQ191" s="326"/>
      <c r="BLR191" s="152"/>
      <c r="BLS191" s="152"/>
      <c r="BLT191" s="152"/>
      <c r="BLU191" s="152"/>
      <c r="BLV191" s="650"/>
      <c r="BLW191" s="651"/>
      <c r="BLX191" s="326"/>
      <c r="BLY191" s="152"/>
      <c r="BLZ191" s="152"/>
      <c r="BMA191" s="152"/>
      <c r="BMB191" s="152"/>
      <c r="BMC191" s="650"/>
      <c r="BMD191" s="651"/>
      <c r="BME191" s="326"/>
      <c r="BMF191" s="152"/>
      <c r="BMG191" s="152"/>
      <c r="BMH191" s="152"/>
      <c r="BMI191" s="152"/>
      <c r="BMJ191" s="650"/>
      <c r="BMK191" s="651"/>
      <c r="BML191" s="326"/>
      <c r="BMM191" s="152"/>
      <c r="BMN191" s="152"/>
      <c r="BMO191" s="152"/>
      <c r="BMP191" s="152"/>
      <c r="BMQ191" s="650"/>
      <c r="BMR191" s="651"/>
      <c r="BMS191" s="326"/>
      <c r="BMT191" s="152"/>
      <c r="BMU191" s="152"/>
      <c r="BMV191" s="152"/>
      <c r="BMW191" s="152"/>
      <c r="BMX191" s="650"/>
      <c r="BMY191" s="651"/>
      <c r="BMZ191" s="326"/>
      <c r="BNA191" s="152"/>
      <c r="BNB191" s="152"/>
      <c r="BNC191" s="152"/>
      <c r="BND191" s="152"/>
      <c r="BNE191" s="650"/>
      <c r="BNF191" s="651"/>
      <c r="BNG191" s="326"/>
      <c r="BNH191" s="152"/>
      <c r="BNI191" s="152"/>
      <c r="BNJ191" s="152"/>
      <c r="BNK191" s="152"/>
      <c r="BNL191" s="650"/>
      <c r="BNM191" s="651"/>
      <c r="BNN191" s="326"/>
      <c r="BNO191" s="152"/>
      <c r="BNP191" s="152"/>
      <c r="BNQ191" s="152"/>
      <c r="BNR191" s="152"/>
      <c r="BNS191" s="650"/>
      <c r="BNT191" s="651"/>
      <c r="BNU191" s="326"/>
      <c r="BNV191" s="152"/>
      <c r="BNW191" s="152"/>
      <c r="BNX191" s="152"/>
      <c r="BNY191" s="152"/>
      <c r="BNZ191" s="650"/>
      <c r="BOA191" s="651"/>
      <c r="BOB191" s="326"/>
      <c r="BOC191" s="152"/>
      <c r="BOD191" s="152"/>
      <c r="BOE191" s="152"/>
      <c r="BOF191" s="152"/>
      <c r="BOG191" s="650"/>
      <c r="BOH191" s="651"/>
      <c r="BOI191" s="326"/>
      <c r="BOJ191" s="152"/>
      <c r="BOK191" s="152"/>
      <c r="BOL191" s="152"/>
      <c r="BOM191" s="152"/>
      <c r="BON191" s="650"/>
      <c r="BOO191" s="651"/>
      <c r="BOP191" s="326"/>
      <c r="BOQ191" s="152"/>
      <c r="BOR191" s="152"/>
      <c r="BOS191" s="152"/>
      <c r="BOT191" s="152"/>
      <c r="BOU191" s="650"/>
      <c r="BOV191" s="651"/>
      <c r="BOW191" s="326"/>
      <c r="BOX191" s="152"/>
      <c r="BOY191" s="152"/>
      <c r="BOZ191" s="152"/>
      <c r="BPA191" s="152"/>
      <c r="BPB191" s="650"/>
      <c r="BPC191" s="651"/>
      <c r="BPD191" s="326"/>
      <c r="BPE191" s="152"/>
      <c r="BPF191" s="152"/>
      <c r="BPG191" s="152"/>
      <c r="BPH191" s="152"/>
      <c r="BPI191" s="650"/>
      <c r="BPJ191" s="651"/>
      <c r="BPK191" s="326"/>
      <c r="BPL191" s="152"/>
      <c r="BPM191" s="152"/>
      <c r="BPN191" s="152"/>
      <c r="BPO191" s="152"/>
      <c r="BPP191" s="650"/>
      <c r="BPQ191" s="651"/>
      <c r="BPR191" s="326"/>
      <c r="BPS191" s="152"/>
      <c r="BPT191" s="152"/>
      <c r="BPU191" s="152"/>
      <c r="BPV191" s="152"/>
      <c r="BPW191" s="650"/>
      <c r="BPX191" s="651"/>
      <c r="BPY191" s="326"/>
      <c r="BPZ191" s="152"/>
      <c r="BQA191" s="152"/>
      <c r="BQB191" s="152"/>
      <c r="BQC191" s="152"/>
      <c r="BQD191" s="650"/>
      <c r="BQE191" s="651"/>
      <c r="BQF191" s="326"/>
      <c r="BQG191" s="152"/>
      <c r="BQH191" s="152"/>
      <c r="BQI191" s="152"/>
      <c r="BQJ191" s="152"/>
      <c r="BQK191" s="650"/>
      <c r="BQL191" s="651"/>
      <c r="BQM191" s="326"/>
      <c r="BQN191" s="152"/>
      <c r="BQO191" s="152"/>
      <c r="BQP191" s="152"/>
      <c r="BQQ191" s="152"/>
      <c r="BQR191" s="650"/>
      <c r="BQS191" s="651"/>
      <c r="BQT191" s="326"/>
      <c r="BQU191" s="152"/>
      <c r="BQV191" s="152"/>
      <c r="BQW191" s="152"/>
      <c r="BQX191" s="152"/>
      <c r="BQY191" s="650"/>
      <c r="BQZ191" s="651"/>
      <c r="BRA191" s="326"/>
      <c r="BRB191" s="152"/>
      <c r="BRC191" s="152"/>
      <c r="BRD191" s="152"/>
      <c r="BRE191" s="152"/>
      <c r="BRF191" s="650"/>
      <c r="BRG191" s="651"/>
      <c r="BRH191" s="326"/>
      <c r="BRI191" s="152"/>
      <c r="BRJ191" s="152"/>
      <c r="BRK191" s="152"/>
      <c r="BRL191" s="152"/>
      <c r="BRM191" s="650"/>
      <c r="BRN191" s="651"/>
      <c r="BRO191" s="326"/>
      <c r="BRP191" s="152"/>
      <c r="BRQ191" s="152"/>
      <c r="BRR191" s="152"/>
      <c r="BRS191" s="152"/>
      <c r="BRT191" s="650"/>
      <c r="BRU191" s="651"/>
      <c r="BRV191" s="326"/>
      <c r="BRW191" s="152"/>
      <c r="BRX191" s="152"/>
      <c r="BRY191" s="152"/>
      <c r="BRZ191" s="152"/>
      <c r="BSA191" s="650"/>
      <c r="BSB191" s="651"/>
      <c r="BSC191" s="326"/>
      <c r="BSD191" s="152"/>
      <c r="BSE191" s="152"/>
      <c r="BSF191" s="152"/>
      <c r="BSG191" s="152"/>
      <c r="BSH191" s="650"/>
      <c r="BSI191" s="651"/>
      <c r="BSJ191" s="326"/>
      <c r="BSK191" s="152"/>
      <c r="BSL191" s="152"/>
      <c r="BSM191" s="152"/>
      <c r="BSN191" s="152"/>
      <c r="BSO191" s="650"/>
      <c r="BSP191" s="651"/>
      <c r="BSQ191" s="326"/>
      <c r="BSR191" s="152"/>
      <c r="BSS191" s="152"/>
      <c r="BST191" s="152"/>
      <c r="BSU191" s="152"/>
      <c r="BSV191" s="650"/>
      <c r="BSW191" s="651"/>
      <c r="BSX191" s="326"/>
      <c r="BSY191" s="152"/>
      <c r="BSZ191" s="152"/>
      <c r="BTA191" s="152"/>
      <c r="BTB191" s="152"/>
      <c r="BTC191" s="650"/>
      <c r="BTD191" s="651"/>
      <c r="BTE191" s="326"/>
      <c r="BTF191" s="152"/>
      <c r="BTG191" s="152"/>
      <c r="BTH191" s="152"/>
      <c r="BTI191" s="152"/>
      <c r="BTJ191" s="650"/>
      <c r="BTK191" s="651"/>
      <c r="BTL191" s="326"/>
      <c r="BTM191" s="152"/>
      <c r="BTN191" s="152"/>
      <c r="BTO191" s="152"/>
      <c r="BTP191" s="152"/>
      <c r="BTQ191" s="650"/>
      <c r="BTR191" s="651"/>
      <c r="BTS191" s="326"/>
      <c r="BTT191" s="152"/>
      <c r="BTU191" s="152"/>
      <c r="BTV191" s="152"/>
      <c r="BTW191" s="152"/>
      <c r="BTX191" s="650"/>
      <c r="BTY191" s="651"/>
      <c r="BTZ191" s="326"/>
      <c r="BUA191" s="152"/>
      <c r="BUB191" s="152"/>
      <c r="BUC191" s="152"/>
      <c r="BUD191" s="152"/>
      <c r="BUE191" s="650"/>
      <c r="BUF191" s="651"/>
      <c r="BUG191" s="326"/>
      <c r="BUH191" s="152"/>
      <c r="BUI191" s="152"/>
      <c r="BUJ191" s="152"/>
      <c r="BUK191" s="152"/>
      <c r="BUL191" s="650"/>
      <c r="BUM191" s="651"/>
      <c r="BUN191" s="326"/>
      <c r="BUO191" s="152"/>
      <c r="BUP191" s="152"/>
      <c r="BUQ191" s="152"/>
      <c r="BUR191" s="152"/>
      <c r="BUS191" s="650"/>
      <c r="BUT191" s="651"/>
      <c r="BUU191" s="326"/>
      <c r="BUV191" s="152"/>
      <c r="BUW191" s="152"/>
      <c r="BUX191" s="152"/>
      <c r="BUY191" s="152"/>
      <c r="BUZ191" s="650"/>
      <c r="BVA191" s="651"/>
      <c r="BVB191" s="326"/>
      <c r="BVC191" s="152"/>
      <c r="BVD191" s="152"/>
      <c r="BVE191" s="152"/>
      <c r="BVF191" s="152"/>
      <c r="BVG191" s="650"/>
      <c r="BVH191" s="651"/>
      <c r="BVI191" s="326"/>
      <c r="BVJ191" s="152"/>
      <c r="BVK191" s="152"/>
      <c r="BVL191" s="152"/>
      <c r="BVM191" s="152"/>
      <c r="BVN191" s="650"/>
      <c r="BVO191" s="651"/>
      <c r="BVP191" s="326"/>
      <c r="BVQ191" s="152"/>
      <c r="BVR191" s="152"/>
      <c r="BVS191" s="152"/>
      <c r="BVT191" s="152"/>
      <c r="BVU191" s="650"/>
      <c r="BVV191" s="651"/>
      <c r="BVW191" s="326"/>
      <c r="BVX191" s="152"/>
      <c r="BVY191" s="152"/>
      <c r="BVZ191" s="152"/>
      <c r="BWA191" s="152"/>
      <c r="BWB191" s="650"/>
      <c r="BWC191" s="651"/>
      <c r="BWD191" s="326"/>
      <c r="BWE191" s="152"/>
      <c r="BWF191" s="152"/>
      <c r="BWG191" s="152"/>
      <c r="BWH191" s="152"/>
      <c r="BWI191" s="650"/>
      <c r="BWJ191" s="651"/>
      <c r="BWK191" s="326"/>
      <c r="BWL191" s="152"/>
      <c r="BWM191" s="152"/>
      <c r="BWN191" s="152"/>
      <c r="BWO191" s="152"/>
      <c r="BWP191" s="650"/>
      <c r="BWQ191" s="651"/>
      <c r="BWR191" s="326"/>
      <c r="BWS191" s="152"/>
      <c r="BWT191" s="152"/>
      <c r="BWU191" s="152"/>
      <c r="BWV191" s="152"/>
      <c r="BWW191" s="650"/>
      <c r="BWX191" s="651"/>
      <c r="BWY191" s="326"/>
      <c r="BWZ191" s="152"/>
      <c r="BXA191" s="152"/>
      <c r="BXB191" s="152"/>
      <c r="BXC191" s="152"/>
      <c r="BXD191" s="650"/>
      <c r="BXE191" s="651"/>
      <c r="BXF191" s="326"/>
      <c r="BXG191" s="152"/>
      <c r="BXH191" s="152"/>
      <c r="BXI191" s="152"/>
      <c r="BXJ191" s="152"/>
      <c r="BXK191" s="650"/>
      <c r="BXL191" s="651"/>
      <c r="BXM191" s="326"/>
      <c r="BXN191" s="152"/>
      <c r="BXO191" s="152"/>
      <c r="BXP191" s="152"/>
      <c r="BXQ191" s="152"/>
      <c r="BXR191" s="650"/>
      <c r="BXS191" s="651"/>
      <c r="BXT191" s="326"/>
      <c r="BXU191" s="152"/>
      <c r="BXV191" s="152"/>
      <c r="BXW191" s="152"/>
      <c r="BXX191" s="152"/>
      <c r="BXY191" s="650"/>
      <c r="BXZ191" s="651"/>
      <c r="BYA191" s="326"/>
      <c r="BYB191" s="152"/>
      <c r="BYC191" s="152"/>
      <c r="BYD191" s="152"/>
      <c r="BYE191" s="152"/>
      <c r="BYF191" s="650"/>
      <c r="BYG191" s="651"/>
      <c r="BYH191" s="326"/>
      <c r="BYI191" s="152"/>
      <c r="BYJ191" s="152"/>
      <c r="BYK191" s="152"/>
      <c r="BYL191" s="152"/>
      <c r="BYM191" s="650"/>
      <c r="BYN191" s="651"/>
      <c r="BYO191" s="326"/>
      <c r="BYP191" s="152"/>
      <c r="BYQ191" s="152"/>
      <c r="BYR191" s="152"/>
      <c r="BYS191" s="152"/>
      <c r="BYT191" s="650"/>
      <c r="BYU191" s="651"/>
      <c r="BYV191" s="326"/>
      <c r="BYW191" s="152"/>
      <c r="BYX191" s="152"/>
      <c r="BYY191" s="152"/>
      <c r="BYZ191" s="152"/>
      <c r="BZA191" s="650"/>
      <c r="BZB191" s="651"/>
      <c r="BZC191" s="326"/>
      <c r="BZD191" s="152"/>
      <c r="BZE191" s="152"/>
      <c r="BZF191" s="152"/>
      <c r="BZG191" s="152"/>
      <c r="BZH191" s="650"/>
      <c r="BZI191" s="651"/>
      <c r="BZJ191" s="326"/>
      <c r="BZK191" s="152"/>
      <c r="BZL191" s="152"/>
      <c r="BZM191" s="152"/>
      <c r="BZN191" s="152"/>
      <c r="BZO191" s="650"/>
      <c r="BZP191" s="651"/>
      <c r="BZQ191" s="326"/>
      <c r="BZR191" s="152"/>
      <c r="BZS191" s="152"/>
      <c r="BZT191" s="152"/>
      <c r="BZU191" s="152"/>
      <c r="BZV191" s="650"/>
      <c r="BZW191" s="651"/>
      <c r="BZX191" s="326"/>
      <c r="BZY191" s="152"/>
      <c r="BZZ191" s="152"/>
      <c r="CAA191" s="152"/>
      <c r="CAB191" s="152"/>
      <c r="CAC191" s="650"/>
      <c r="CAD191" s="651"/>
      <c r="CAE191" s="326"/>
      <c r="CAF191" s="152"/>
      <c r="CAG191" s="152"/>
      <c r="CAH191" s="152"/>
      <c r="CAI191" s="152"/>
      <c r="CAJ191" s="650"/>
      <c r="CAK191" s="651"/>
      <c r="CAL191" s="326"/>
      <c r="CAM191" s="152"/>
      <c r="CAN191" s="152"/>
      <c r="CAO191" s="152"/>
      <c r="CAP191" s="152"/>
      <c r="CAQ191" s="650"/>
      <c r="CAR191" s="651"/>
      <c r="CAS191" s="326"/>
      <c r="CAT191" s="152"/>
      <c r="CAU191" s="152"/>
      <c r="CAV191" s="152"/>
      <c r="CAW191" s="152"/>
      <c r="CAX191" s="650"/>
      <c r="CAY191" s="651"/>
      <c r="CAZ191" s="326"/>
      <c r="CBA191" s="152"/>
      <c r="CBB191" s="152"/>
      <c r="CBC191" s="152"/>
      <c r="CBD191" s="152"/>
      <c r="CBE191" s="650"/>
      <c r="CBF191" s="651"/>
      <c r="CBG191" s="326"/>
      <c r="CBH191" s="152"/>
      <c r="CBI191" s="152"/>
      <c r="CBJ191" s="152"/>
      <c r="CBK191" s="152"/>
      <c r="CBL191" s="650"/>
      <c r="CBM191" s="651"/>
      <c r="CBN191" s="326"/>
      <c r="CBO191" s="152"/>
      <c r="CBP191" s="152"/>
      <c r="CBQ191" s="152"/>
      <c r="CBR191" s="152"/>
      <c r="CBS191" s="650"/>
      <c r="CBT191" s="651"/>
      <c r="CBU191" s="326"/>
      <c r="CBV191" s="152"/>
      <c r="CBW191" s="152"/>
      <c r="CBX191" s="152"/>
      <c r="CBY191" s="152"/>
      <c r="CBZ191" s="650"/>
      <c r="CCA191" s="651"/>
      <c r="CCB191" s="326"/>
      <c r="CCC191" s="152"/>
      <c r="CCD191" s="152"/>
      <c r="CCE191" s="152"/>
      <c r="CCF191" s="152"/>
      <c r="CCG191" s="650"/>
      <c r="CCH191" s="651"/>
      <c r="CCI191" s="326"/>
      <c r="CCJ191" s="152"/>
      <c r="CCK191" s="152"/>
      <c r="CCL191" s="152"/>
      <c r="CCM191" s="152"/>
      <c r="CCN191" s="650"/>
      <c r="CCO191" s="651"/>
      <c r="CCP191" s="326"/>
      <c r="CCQ191" s="152"/>
      <c r="CCR191" s="152"/>
      <c r="CCS191" s="152"/>
      <c r="CCT191" s="152"/>
      <c r="CCU191" s="650"/>
      <c r="CCV191" s="651"/>
      <c r="CCW191" s="326"/>
      <c r="CCX191" s="152"/>
      <c r="CCY191" s="152"/>
      <c r="CCZ191" s="152"/>
      <c r="CDA191" s="152"/>
      <c r="CDB191" s="650"/>
      <c r="CDC191" s="651"/>
      <c r="CDD191" s="326"/>
      <c r="CDE191" s="152"/>
      <c r="CDF191" s="152"/>
      <c r="CDG191" s="152"/>
      <c r="CDH191" s="152"/>
      <c r="CDI191" s="650"/>
      <c r="CDJ191" s="651"/>
      <c r="CDK191" s="326"/>
      <c r="CDL191" s="152"/>
      <c r="CDM191" s="152"/>
      <c r="CDN191" s="152"/>
      <c r="CDO191" s="152"/>
      <c r="CDP191" s="650"/>
      <c r="CDQ191" s="651"/>
      <c r="CDR191" s="326"/>
      <c r="CDS191" s="152"/>
      <c r="CDT191" s="152"/>
      <c r="CDU191" s="152"/>
      <c r="CDV191" s="152"/>
      <c r="CDW191" s="650"/>
      <c r="CDX191" s="651"/>
      <c r="CDY191" s="326"/>
      <c r="CDZ191" s="152"/>
      <c r="CEA191" s="152"/>
      <c r="CEB191" s="152"/>
      <c r="CEC191" s="152"/>
      <c r="CED191" s="650"/>
      <c r="CEE191" s="651"/>
      <c r="CEF191" s="326"/>
      <c r="CEG191" s="152"/>
      <c r="CEH191" s="152"/>
      <c r="CEI191" s="152"/>
      <c r="CEJ191" s="152"/>
      <c r="CEK191" s="650"/>
      <c r="CEL191" s="651"/>
      <c r="CEM191" s="326"/>
      <c r="CEN191" s="152"/>
      <c r="CEO191" s="152"/>
      <c r="CEP191" s="152"/>
      <c r="CEQ191" s="152"/>
      <c r="CER191" s="650"/>
      <c r="CES191" s="651"/>
      <c r="CET191" s="326"/>
      <c r="CEU191" s="152"/>
      <c r="CEV191" s="152"/>
      <c r="CEW191" s="152"/>
      <c r="CEX191" s="152"/>
      <c r="CEY191" s="650"/>
      <c r="CEZ191" s="651"/>
      <c r="CFA191" s="326"/>
      <c r="CFB191" s="152"/>
      <c r="CFC191" s="152"/>
      <c r="CFD191" s="152"/>
      <c r="CFE191" s="152"/>
      <c r="CFF191" s="650"/>
      <c r="CFG191" s="651"/>
      <c r="CFH191" s="326"/>
      <c r="CFI191" s="152"/>
      <c r="CFJ191" s="152"/>
      <c r="CFK191" s="152"/>
      <c r="CFL191" s="152"/>
      <c r="CFM191" s="650"/>
      <c r="CFN191" s="651"/>
      <c r="CFO191" s="326"/>
      <c r="CFP191" s="152"/>
      <c r="CFQ191" s="152"/>
      <c r="CFR191" s="152"/>
      <c r="CFS191" s="152"/>
      <c r="CFT191" s="650"/>
      <c r="CFU191" s="651"/>
      <c r="CFV191" s="326"/>
      <c r="CFW191" s="152"/>
      <c r="CFX191" s="152"/>
      <c r="CFY191" s="152"/>
      <c r="CFZ191" s="152"/>
      <c r="CGA191" s="650"/>
      <c r="CGB191" s="651"/>
      <c r="CGC191" s="326"/>
      <c r="CGD191" s="152"/>
      <c r="CGE191" s="152"/>
      <c r="CGF191" s="152"/>
      <c r="CGG191" s="152"/>
      <c r="CGH191" s="650"/>
      <c r="CGI191" s="651"/>
      <c r="CGJ191" s="326"/>
      <c r="CGK191" s="152"/>
      <c r="CGL191" s="152"/>
      <c r="CGM191" s="152"/>
      <c r="CGN191" s="152"/>
      <c r="CGO191" s="650"/>
      <c r="CGP191" s="651"/>
      <c r="CGQ191" s="326"/>
      <c r="CGR191" s="152"/>
      <c r="CGS191" s="152"/>
      <c r="CGT191" s="152"/>
      <c r="CGU191" s="152"/>
      <c r="CGV191" s="650"/>
      <c r="CGW191" s="651"/>
      <c r="CGX191" s="326"/>
      <c r="CGY191" s="152"/>
      <c r="CGZ191" s="152"/>
      <c r="CHA191" s="152"/>
      <c r="CHB191" s="152"/>
      <c r="CHC191" s="650"/>
      <c r="CHD191" s="651"/>
      <c r="CHE191" s="326"/>
      <c r="CHF191" s="152"/>
      <c r="CHG191" s="152"/>
      <c r="CHH191" s="152"/>
      <c r="CHI191" s="152"/>
      <c r="CHJ191" s="650"/>
      <c r="CHK191" s="651"/>
      <c r="CHL191" s="326"/>
      <c r="CHM191" s="152"/>
      <c r="CHN191" s="152"/>
      <c r="CHO191" s="152"/>
      <c r="CHP191" s="152"/>
      <c r="CHQ191" s="650"/>
      <c r="CHR191" s="651"/>
      <c r="CHS191" s="326"/>
      <c r="CHT191" s="152"/>
      <c r="CHU191" s="152"/>
      <c r="CHV191" s="152"/>
      <c r="CHW191" s="152"/>
      <c r="CHX191" s="650"/>
      <c r="CHY191" s="651"/>
      <c r="CHZ191" s="326"/>
      <c r="CIA191" s="152"/>
      <c r="CIB191" s="152"/>
      <c r="CIC191" s="152"/>
      <c r="CID191" s="152"/>
      <c r="CIE191" s="650"/>
      <c r="CIF191" s="651"/>
      <c r="CIG191" s="326"/>
      <c r="CIH191" s="152"/>
      <c r="CII191" s="152"/>
      <c r="CIJ191" s="152"/>
      <c r="CIK191" s="152"/>
      <c r="CIL191" s="650"/>
      <c r="CIM191" s="651"/>
      <c r="CIN191" s="326"/>
      <c r="CIO191" s="152"/>
      <c r="CIP191" s="152"/>
      <c r="CIQ191" s="152"/>
      <c r="CIR191" s="152"/>
      <c r="CIS191" s="650"/>
      <c r="CIT191" s="651"/>
      <c r="CIU191" s="326"/>
      <c r="CIV191" s="152"/>
      <c r="CIW191" s="152"/>
      <c r="CIX191" s="152"/>
      <c r="CIY191" s="152"/>
      <c r="CIZ191" s="650"/>
      <c r="CJA191" s="651"/>
      <c r="CJB191" s="326"/>
      <c r="CJC191" s="152"/>
      <c r="CJD191" s="152"/>
      <c r="CJE191" s="152"/>
      <c r="CJF191" s="152"/>
      <c r="CJG191" s="650"/>
      <c r="CJH191" s="651"/>
      <c r="CJI191" s="326"/>
      <c r="CJJ191" s="152"/>
      <c r="CJK191" s="152"/>
      <c r="CJL191" s="152"/>
      <c r="CJM191" s="152"/>
      <c r="CJN191" s="650"/>
      <c r="CJO191" s="651"/>
      <c r="CJP191" s="326"/>
      <c r="CJQ191" s="152"/>
      <c r="CJR191" s="152"/>
      <c r="CJS191" s="152"/>
      <c r="CJT191" s="152"/>
      <c r="CJU191" s="650"/>
      <c r="CJV191" s="651"/>
      <c r="CJW191" s="326"/>
      <c r="CJX191" s="152"/>
      <c r="CJY191" s="152"/>
      <c r="CJZ191" s="152"/>
      <c r="CKA191" s="152"/>
      <c r="CKB191" s="650"/>
      <c r="CKC191" s="651"/>
      <c r="CKD191" s="326"/>
      <c r="CKE191" s="152"/>
      <c r="CKF191" s="152"/>
      <c r="CKG191" s="152"/>
      <c r="CKH191" s="152"/>
      <c r="CKI191" s="650"/>
      <c r="CKJ191" s="651"/>
      <c r="CKK191" s="326"/>
      <c r="CKL191" s="152"/>
      <c r="CKM191" s="152"/>
      <c r="CKN191" s="152"/>
      <c r="CKO191" s="152"/>
      <c r="CKP191" s="650"/>
      <c r="CKQ191" s="651"/>
      <c r="CKR191" s="326"/>
      <c r="CKS191" s="152"/>
      <c r="CKT191" s="152"/>
      <c r="CKU191" s="152"/>
      <c r="CKV191" s="152"/>
      <c r="CKW191" s="650"/>
      <c r="CKX191" s="651"/>
      <c r="CKY191" s="326"/>
      <c r="CKZ191" s="152"/>
      <c r="CLA191" s="152"/>
      <c r="CLB191" s="152"/>
      <c r="CLC191" s="152"/>
      <c r="CLD191" s="650"/>
      <c r="CLE191" s="651"/>
      <c r="CLF191" s="326"/>
      <c r="CLG191" s="152"/>
      <c r="CLH191" s="152"/>
      <c r="CLI191" s="152"/>
      <c r="CLJ191" s="152"/>
      <c r="CLK191" s="650"/>
      <c r="CLL191" s="651"/>
      <c r="CLM191" s="326"/>
      <c r="CLN191" s="152"/>
      <c r="CLO191" s="152"/>
      <c r="CLP191" s="152"/>
      <c r="CLQ191" s="152"/>
      <c r="CLR191" s="650"/>
      <c r="CLS191" s="651"/>
      <c r="CLT191" s="326"/>
      <c r="CLU191" s="152"/>
      <c r="CLV191" s="152"/>
      <c r="CLW191" s="152"/>
      <c r="CLX191" s="152"/>
      <c r="CLY191" s="650"/>
      <c r="CLZ191" s="651"/>
      <c r="CMA191" s="326"/>
      <c r="CMB191" s="152"/>
      <c r="CMC191" s="152"/>
      <c r="CMD191" s="152"/>
      <c r="CME191" s="152"/>
      <c r="CMF191" s="650"/>
      <c r="CMG191" s="651"/>
      <c r="CMH191" s="326"/>
      <c r="CMI191" s="152"/>
      <c r="CMJ191" s="152"/>
      <c r="CMK191" s="152"/>
      <c r="CML191" s="152"/>
      <c r="CMM191" s="650"/>
      <c r="CMN191" s="651"/>
      <c r="CMO191" s="326"/>
      <c r="CMP191" s="152"/>
      <c r="CMQ191" s="152"/>
      <c r="CMR191" s="152"/>
      <c r="CMS191" s="152"/>
      <c r="CMT191" s="650"/>
      <c r="CMU191" s="651"/>
      <c r="CMV191" s="326"/>
      <c r="CMW191" s="152"/>
      <c r="CMX191" s="152"/>
      <c r="CMY191" s="152"/>
      <c r="CMZ191" s="152"/>
      <c r="CNA191" s="650"/>
      <c r="CNB191" s="651"/>
      <c r="CNC191" s="326"/>
      <c r="CND191" s="152"/>
      <c r="CNE191" s="152"/>
      <c r="CNF191" s="152"/>
      <c r="CNG191" s="152"/>
      <c r="CNH191" s="650"/>
      <c r="CNI191" s="651"/>
      <c r="CNJ191" s="326"/>
      <c r="CNK191" s="152"/>
      <c r="CNL191" s="152"/>
      <c r="CNM191" s="152"/>
      <c r="CNN191" s="152"/>
      <c r="CNO191" s="650"/>
      <c r="CNP191" s="651"/>
      <c r="CNQ191" s="326"/>
      <c r="CNR191" s="152"/>
      <c r="CNS191" s="152"/>
      <c r="CNT191" s="152"/>
      <c r="CNU191" s="152"/>
      <c r="CNV191" s="650"/>
      <c r="CNW191" s="651"/>
      <c r="CNX191" s="326"/>
      <c r="CNY191" s="152"/>
      <c r="CNZ191" s="152"/>
      <c r="COA191" s="152"/>
      <c r="COB191" s="152"/>
      <c r="COC191" s="650"/>
      <c r="COD191" s="651"/>
      <c r="COE191" s="326"/>
      <c r="COF191" s="152"/>
      <c r="COG191" s="152"/>
      <c r="COH191" s="152"/>
      <c r="COI191" s="152"/>
      <c r="COJ191" s="650"/>
      <c r="COK191" s="651"/>
      <c r="COL191" s="326"/>
      <c r="COM191" s="152"/>
      <c r="CON191" s="152"/>
      <c r="COO191" s="152"/>
      <c r="COP191" s="152"/>
      <c r="COQ191" s="650"/>
      <c r="COR191" s="651"/>
      <c r="COS191" s="326"/>
      <c r="COT191" s="152"/>
      <c r="COU191" s="152"/>
      <c r="COV191" s="152"/>
      <c r="COW191" s="152"/>
      <c r="COX191" s="650"/>
      <c r="COY191" s="651"/>
      <c r="COZ191" s="326"/>
      <c r="CPA191" s="152"/>
      <c r="CPB191" s="152"/>
      <c r="CPC191" s="152"/>
      <c r="CPD191" s="152"/>
      <c r="CPE191" s="650"/>
      <c r="CPF191" s="651"/>
      <c r="CPG191" s="326"/>
      <c r="CPH191" s="152"/>
      <c r="CPI191" s="152"/>
      <c r="CPJ191" s="152"/>
      <c r="CPK191" s="152"/>
      <c r="CPL191" s="650"/>
      <c r="CPM191" s="651"/>
      <c r="CPN191" s="326"/>
      <c r="CPO191" s="152"/>
      <c r="CPP191" s="152"/>
      <c r="CPQ191" s="152"/>
      <c r="CPR191" s="152"/>
      <c r="CPS191" s="650"/>
      <c r="CPT191" s="651"/>
      <c r="CPU191" s="326"/>
      <c r="CPV191" s="152"/>
      <c r="CPW191" s="152"/>
      <c r="CPX191" s="152"/>
      <c r="CPY191" s="152"/>
      <c r="CPZ191" s="650"/>
      <c r="CQA191" s="651"/>
      <c r="CQB191" s="326"/>
      <c r="CQC191" s="152"/>
      <c r="CQD191" s="152"/>
      <c r="CQE191" s="152"/>
      <c r="CQF191" s="152"/>
      <c r="CQG191" s="650"/>
      <c r="CQH191" s="651"/>
      <c r="CQI191" s="326"/>
      <c r="CQJ191" s="152"/>
      <c r="CQK191" s="152"/>
      <c r="CQL191" s="152"/>
      <c r="CQM191" s="152"/>
      <c r="CQN191" s="650"/>
      <c r="CQO191" s="651"/>
      <c r="CQP191" s="326"/>
      <c r="CQQ191" s="152"/>
      <c r="CQR191" s="152"/>
      <c r="CQS191" s="152"/>
      <c r="CQT191" s="152"/>
      <c r="CQU191" s="650"/>
      <c r="CQV191" s="651"/>
      <c r="CQW191" s="326"/>
      <c r="CQX191" s="152"/>
      <c r="CQY191" s="152"/>
      <c r="CQZ191" s="152"/>
      <c r="CRA191" s="152"/>
      <c r="CRB191" s="650"/>
      <c r="CRC191" s="651"/>
      <c r="CRD191" s="326"/>
      <c r="CRE191" s="152"/>
      <c r="CRF191" s="152"/>
      <c r="CRG191" s="152"/>
      <c r="CRH191" s="152"/>
      <c r="CRI191" s="650"/>
      <c r="CRJ191" s="651"/>
      <c r="CRK191" s="326"/>
      <c r="CRL191" s="152"/>
      <c r="CRM191" s="152"/>
      <c r="CRN191" s="152"/>
      <c r="CRO191" s="152"/>
      <c r="CRP191" s="650"/>
      <c r="CRQ191" s="651"/>
      <c r="CRR191" s="326"/>
      <c r="CRS191" s="152"/>
      <c r="CRT191" s="152"/>
      <c r="CRU191" s="152"/>
      <c r="CRV191" s="152"/>
      <c r="CRW191" s="650"/>
      <c r="CRX191" s="651"/>
      <c r="CRY191" s="326"/>
      <c r="CRZ191" s="152"/>
      <c r="CSA191" s="152"/>
      <c r="CSB191" s="152"/>
      <c r="CSC191" s="152"/>
      <c r="CSD191" s="650"/>
      <c r="CSE191" s="651"/>
      <c r="CSF191" s="326"/>
      <c r="CSG191" s="152"/>
      <c r="CSH191" s="152"/>
      <c r="CSI191" s="152"/>
      <c r="CSJ191" s="152"/>
      <c r="CSK191" s="650"/>
      <c r="CSL191" s="651"/>
      <c r="CSM191" s="326"/>
      <c r="CSN191" s="152"/>
      <c r="CSO191" s="152"/>
      <c r="CSP191" s="152"/>
      <c r="CSQ191" s="152"/>
      <c r="CSR191" s="650"/>
      <c r="CSS191" s="651"/>
      <c r="CST191" s="326"/>
      <c r="CSU191" s="152"/>
      <c r="CSV191" s="152"/>
      <c r="CSW191" s="152"/>
      <c r="CSX191" s="152"/>
      <c r="CSY191" s="650"/>
      <c r="CSZ191" s="651"/>
      <c r="CTA191" s="326"/>
      <c r="CTB191" s="152"/>
      <c r="CTC191" s="152"/>
      <c r="CTD191" s="152"/>
      <c r="CTE191" s="152"/>
      <c r="CTF191" s="650"/>
      <c r="CTG191" s="651"/>
      <c r="CTH191" s="326"/>
      <c r="CTI191" s="152"/>
      <c r="CTJ191" s="152"/>
      <c r="CTK191" s="152"/>
      <c r="CTL191" s="152"/>
      <c r="CTM191" s="650"/>
      <c r="CTN191" s="651"/>
      <c r="CTO191" s="326"/>
      <c r="CTP191" s="152"/>
      <c r="CTQ191" s="152"/>
      <c r="CTR191" s="152"/>
      <c r="CTS191" s="152"/>
      <c r="CTT191" s="650"/>
      <c r="CTU191" s="651"/>
      <c r="CTV191" s="326"/>
      <c r="CTW191" s="152"/>
      <c r="CTX191" s="152"/>
      <c r="CTY191" s="152"/>
      <c r="CTZ191" s="152"/>
      <c r="CUA191" s="650"/>
      <c r="CUB191" s="651"/>
      <c r="CUC191" s="326"/>
      <c r="CUD191" s="152"/>
      <c r="CUE191" s="152"/>
      <c r="CUF191" s="152"/>
      <c r="CUG191" s="152"/>
      <c r="CUH191" s="650"/>
      <c r="CUI191" s="651"/>
      <c r="CUJ191" s="326"/>
      <c r="CUK191" s="152"/>
      <c r="CUL191" s="152"/>
      <c r="CUM191" s="152"/>
      <c r="CUN191" s="152"/>
      <c r="CUO191" s="650"/>
      <c r="CUP191" s="651"/>
      <c r="CUQ191" s="326"/>
      <c r="CUR191" s="152"/>
      <c r="CUS191" s="152"/>
      <c r="CUT191" s="152"/>
      <c r="CUU191" s="152"/>
      <c r="CUV191" s="650"/>
      <c r="CUW191" s="651"/>
      <c r="CUX191" s="326"/>
      <c r="CUY191" s="152"/>
      <c r="CUZ191" s="152"/>
      <c r="CVA191" s="152"/>
      <c r="CVB191" s="152"/>
      <c r="CVC191" s="650"/>
      <c r="CVD191" s="651"/>
      <c r="CVE191" s="326"/>
      <c r="CVF191" s="152"/>
      <c r="CVG191" s="152"/>
      <c r="CVH191" s="152"/>
      <c r="CVI191" s="152"/>
      <c r="CVJ191" s="650"/>
      <c r="CVK191" s="651"/>
      <c r="CVL191" s="326"/>
      <c r="CVM191" s="152"/>
      <c r="CVN191" s="152"/>
      <c r="CVO191" s="152"/>
      <c r="CVP191" s="152"/>
      <c r="CVQ191" s="650"/>
      <c r="CVR191" s="651"/>
      <c r="CVS191" s="326"/>
      <c r="CVT191" s="152"/>
      <c r="CVU191" s="152"/>
      <c r="CVV191" s="152"/>
      <c r="CVW191" s="152"/>
      <c r="CVX191" s="650"/>
      <c r="CVY191" s="651"/>
      <c r="CVZ191" s="326"/>
      <c r="CWA191" s="152"/>
      <c r="CWB191" s="152"/>
      <c r="CWC191" s="152"/>
      <c r="CWD191" s="152"/>
      <c r="CWE191" s="650"/>
      <c r="CWF191" s="651"/>
      <c r="CWG191" s="326"/>
      <c r="CWH191" s="152"/>
      <c r="CWI191" s="152"/>
      <c r="CWJ191" s="152"/>
      <c r="CWK191" s="152"/>
      <c r="CWL191" s="650"/>
      <c r="CWM191" s="651"/>
      <c r="CWN191" s="326"/>
      <c r="CWO191" s="152"/>
      <c r="CWP191" s="152"/>
      <c r="CWQ191" s="152"/>
      <c r="CWR191" s="152"/>
      <c r="CWS191" s="650"/>
      <c r="CWT191" s="651"/>
      <c r="CWU191" s="326"/>
      <c r="CWV191" s="152"/>
      <c r="CWW191" s="152"/>
      <c r="CWX191" s="152"/>
      <c r="CWY191" s="152"/>
      <c r="CWZ191" s="650"/>
      <c r="CXA191" s="651"/>
      <c r="CXB191" s="326"/>
      <c r="CXC191" s="152"/>
      <c r="CXD191" s="152"/>
      <c r="CXE191" s="152"/>
      <c r="CXF191" s="152"/>
      <c r="CXG191" s="650"/>
      <c r="CXH191" s="651"/>
      <c r="CXI191" s="326"/>
      <c r="CXJ191" s="152"/>
      <c r="CXK191" s="152"/>
      <c r="CXL191" s="152"/>
      <c r="CXM191" s="152"/>
      <c r="CXN191" s="650"/>
      <c r="CXO191" s="651"/>
      <c r="CXP191" s="326"/>
      <c r="CXQ191" s="152"/>
      <c r="CXR191" s="152"/>
      <c r="CXS191" s="152"/>
      <c r="CXT191" s="152"/>
      <c r="CXU191" s="650"/>
      <c r="CXV191" s="651"/>
      <c r="CXW191" s="326"/>
      <c r="CXX191" s="152"/>
      <c r="CXY191" s="152"/>
      <c r="CXZ191" s="152"/>
      <c r="CYA191" s="152"/>
      <c r="CYB191" s="650"/>
      <c r="CYC191" s="651"/>
      <c r="CYD191" s="326"/>
      <c r="CYE191" s="152"/>
      <c r="CYF191" s="152"/>
      <c r="CYG191" s="152"/>
      <c r="CYH191" s="152"/>
      <c r="CYI191" s="650"/>
      <c r="CYJ191" s="651"/>
      <c r="CYK191" s="326"/>
      <c r="CYL191" s="152"/>
      <c r="CYM191" s="152"/>
      <c r="CYN191" s="152"/>
      <c r="CYO191" s="152"/>
      <c r="CYP191" s="650"/>
      <c r="CYQ191" s="651"/>
      <c r="CYR191" s="326"/>
      <c r="CYS191" s="152"/>
      <c r="CYT191" s="152"/>
      <c r="CYU191" s="152"/>
      <c r="CYV191" s="152"/>
      <c r="CYW191" s="650"/>
      <c r="CYX191" s="651"/>
      <c r="CYY191" s="326"/>
      <c r="CYZ191" s="152"/>
      <c r="CZA191" s="152"/>
      <c r="CZB191" s="152"/>
      <c r="CZC191" s="152"/>
      <c r="CZD191" s="650"/>
      <c r="CZE191" s="651"/>
      <c r="CZF191" s="326"/>
      <c r="CZG191" s="152"/>
      <c r="CZH191" s="152"/>
      <c r="CZI191" s="152"/>
      <c r="CZJ191" s="152"/>
      <c r="CZK191" s="650"/>
      <c r="CZL191" s="651"/>
      <c r="CZM191" s="326"/>
      <c r="CZN191" s="152"/>
      <c r="CZO191" s="152"/>
      <c r="CZP191" s="152"/>
      <c r="CZQ191" s="152"/>
      <c r="CZR191" s="650"/>
      <c r="CZS191" s="651"/>
      <c r="CZT191" s="326"/>
      <c r="CZU191" s="152"/>
      <c r="CZV191" s="152"/>
      <c r="CZW191" s="152"/>
      <c r="CZX191" s="152"/>
      <c r="CZY191" s="650"/>
      <c r="CZZ191" s="651"/>
      <c r="DAA191" s="326"/>
      <c r="DAB191" s="152"/>
      <c r="DAC191" s="152"/>
      <c r="DAD191" s="152"/>
      <c r="DAE191" s="152"/>
      <c r="DAF191" s="650"/>
      <c r="DAG191" s="651"/>
      <c r="DAH191" s="326"/>
      <c r="DAI191" s="152"/>
      <c r="DAJ191" s="152"/>
      <c r="DAK191" s="152"/>
      <c r="DAL191" s="152"/>
      <c r="DAM191" s="650"/>
      <c r="DAN191" s="651"/>
      <c r="DAO191" s="326"/>
      <c r="DAP191" s="152"/>
      <c r="DAQ191" s="152"/>
      <c r="DAR191" s="152"/>
      <c r="DAS191" s="152"/>
      <c r="DAT191" s="650"/>
      <c r="DAU191" s="651"/>
      <c r="DAV191" s="326"/>
      <c r="DAW191" s="152"/>
      <c r="DAX191" s="152"/>
      <c r="DAY191" s="152"/>
      <c r="DAZ191" s="152"/>
      <c r="DBA191" s="650"/>
      <c r="DBB191" s="651"/>
      <c r="DBC191" s="326"/>
      <c r="DBD191" s="152"/>
      <c r="DBE191" s="152"/>
      <c r="DBF191" s="152"/>
      <c r="DBG191" s="152"/>
      <c r="DBH191" s="650"/>
      <c r="DBI191" s="651"/>
      <c r="DBJ191" s="326"/>
      <c r="DBK191" s="152"/>
      <c r="DBL191" s="152"/>
      <c r="DBM191" s="152"/>
      <c r="DBN191" s="152"/>
      <c r="DBO191" s="650"/>
      <c r="DBP191" s="651"/>
      <c r="DBQ191" s="326"/>
      <c r="DBR191" s="152"/>
      <c r="DBS191" s="152"/>
      <c r="DBT191" s="152"/>
      <c r="DBU191" s="152"/>
      <c r="DBV191" s="650"/>
      <c r="DBW191" s="651"/>
      <c r="DBX191" s="326"/>
      <c r="DBY191" s="152"/>
      <c r="DBZ191" s="152"/>
      <c r="DCA191" s="152"/>
      <c r="DCB191" s="152"/>
      <c r="DCC191" s="650"/>
      <c r="DCD191" s="651"/>
      <c r="DCE191" s="326"/>
      <c r="DCF191" s="152"/>
      <c r="DCG191" s="152"/>
      <c r="DCH191" s="152"/>
      <c r="DCI191" s="152"/>
      <c r="DCJ191" s="650"/>
      <c r="DCK191" s="651"/>
      <c r="DCL191" s="326"/>
      <c r="DCM191" s="152"/>
      <c r="DCN191" s="152"/>
      <c r="DCO191" s="152"/>
      <c r="DCP191" s="152"/>
      <c r="DCQ191" s="650"/>
      <c r="DCR191" s="651"/>
      <c r="DCS191" s="326"/>
      <c r="DCT191" s="152"/>
      <c r="DCU191" s="152"/>
      <c r="DCV191" s="152"/>
      <c r="DCW191" s="152"/>
      <c r="DCX191" s="650"/>
      <c r="DCY191" s="651"/>
      <c r="DCZ191" s="326"/>
      <c r="DDA191" s="152"/>
      <c r="DDB191" s="152"/>
      <c r="DDC191" s="152"/>
      <c r="DDD191" s="152"/>
      <c r="DDE191" s="650"/>
      <c r="DDF191" s="651"/>
      <c r="DDG191" s="326"/>
      <c r="DDH191" s="152"/>
      <c r="DDI191" s="152"/>
      <c r="DDJ191" s="152"/>
      <c r="DDK191" s="152"/>
      <c r="DDL191" s="650"/>
      <c r="DDM191" s="651"/>
      <c r="DDN191" s="326"/>
      <c r="DDO191" s="152"/>
      <c r="DDP191" s="152"/>
      <c r="DDQ191" s="152"/>
      <c r="DDR191" s="152"/>
      <c r="DDS191" s="650"/>
      <c r="DDT191" s="651"/>
      <c r="DDU191" s="326"/>
      <c r="DDV191" s="152"/>
      <c r="DDW191" s="152"/>
      <c r="DDX191" s="152"/>
      <c r="DDY191" s="152"/>
      <c r="DDZ191" s="650"/>
      <c r="DEA191" s="651"/>
      <c r="DEB191" s="326"/>
      <c r="DEC191" s="152"/>
      <c r="DED191" s="152"/>
      <c r="DEE191" s="152"/>
      <c r="DEF191" s="152"/>
      <c r="DEG191" s="650"/>
      <c r="DEH191" s="651"/>
      <c r="DEI191" s="326"/>
      <c r="DEJ191" s="152"/>
      <c r="DEK191" s="152"/>
      <c r="DEL191" s="152"/>
      <c r="DEM191" s="152"/>
      <c r="DEN191" s="650"/>
      <c r="DEO191" s="651"/>
      <c r="DEP191" s="326"/>
      <c r="DEQ191" s="152"/>
      <c r="DER191" s="152"/>
      <c r="DES191" s="152"/>
      <c r="DET191" s="152"/>
      <c r="DEU191" s="650"/>
      <c r="DEV191" s="651"/>
      <c r="DEW191" s="326"/>
      <c r="DEX191" s="152"/>
      <c r="DEY191" s="152"/>
      <c r="DEZ191" s="152"/>
      <c r="DFA191" s="152"/>
      <c r="DFB191" s="650"/>
      <c r="DFC191" s="651"/>
      <c r="DFD191" s="326"/>
      <c r="DFE191" s="152"/>
      <c r="DFF191" s="152"/>
      <c r="DFG191" s="152"/>
      <c r="DFH191" s="152"/>
      <c r="DFI191" s="650"/>
      <c r="DFJ191" s="651"/>
      <c r="DFK191" s="326"/>
      <c r="DFL191" s="152"/>
      <c r="DFM191" s="152"/>
      <c r="DFN191" s="152"/>
      <c r="DFO191" s="152"/>
      <c r="DFP191" s="650"/>
      <c r="DFQ191" s="651"/>
      <c r="DFR191" s="326"/>
      <c r="DFS191" s="152"/>
      <c r="DFT191" s="152"/>
      <c r="DFU191" s="152"/>
      <c r="DFV191" s="152"/>
      <c r="DFW191" s="650"/>
      <c r="DFX191" s="651"/>
      <c r="DFY191" s="326"/>
      <c r="DFZ191" s="152"/>
      <c r="DGA191" s="152"/>
      <c r="DGB191" s="152"/>
      <c r="DGC191" s="152"/>
      <c r="DGD191" s="650"/>
      <c r="DGE191" s="651"/>
      <c r="DGF191" s="326"/>
      <c r="DGG191" s="152"/>
      <c r="DGH191" s="152"/>
      <c r="DGI191" s="152"/>
      <c r="DGJ191" s="152"/>
      <c r="DGK191" s="650"/>
      <c r="DGL191" s="651"/>
      <c r="DGM191" s="326"/>
      <c r="DGN191" s="152"/>
      <c r="DGO191" s="152"/>
      <c r="DGP191" s="152"/>
      <c r="DGQ191" s="152"/>
      <c r="DGR191" s="650"/>
      <c r="DGS191" s="651"/>
      <c r="DGT191" s="326"/>
      <c r="DGU191" s="152"/>
      <c r="DGV191" s="152"/>
      <c r="DGW191" s="152"/>
      <c r="DGX191" s="152"/>
      <c r="DGY191" s="650"/>
      <c r="DGZ191" s="651"/>
      <c r="DHA191" s="326"/>
      <c r="DHB191" s="152"/>
      <c r="DHC191" s="152"/>
      <c r="DHD191" s="152"/>
      <c r="DHE191" s="152"/>
      <c r="DHF191" s="650"/>
      <c r="DHG191" s="651"/>
      <c r="DHH191" s="326"/>
      <c r="DHI191" s="152"/>
      <c r="DHJ191" s="152"/>
      <c r="DHK191" s="152"/>
      <c r="DHL191" s="152"/>
      <c r="DHM191" s="650"/>
      <c r="DHN191" s="651"/>
      <c r="DHO191" s="326"/>
      <c r="DHP191" s="152"/>
      <c r="DHQ191" s="152"/>
      <c r="DHR191" s="152"/>
      <c r="DHS191" s="152"/>
      <c r="DHT191" s="650"/>
      <c r="DHU191" s="651"/>
      <c r="DHV191" s="326"/>
      <c r="DHW191" s="152"/>
      <c r="DHX191" s="152"/>
      <c r="DHY191" s="152"/>
      <c r="DHZ191" s="152"/>
      <c r="DIA191" s="650"/>
      <c r="DIB191" s="651"/>
      <c r="DIC191" s="326"/>
      <c r="DID191" s="152"/>
      <c r="DIE191" s="152"/>
      <c r="DIF191" s="152"/>
      <c r="DIG191" s="152"/>
      <c r="DIH191" s="650"/>
      <c r="DII191" s="651"/>
      <c r="DIJ191" s="326"/>
      <c r="DIK191" s="152"/>
      <c r="DIL191" s="152"/>
      <c r="DIM191" s="152"/>
      <c r="DIN191" s="152"/>
      <c r="DIO191" s="650"/>
      <c r="DIP191" s="651"/>
      <c r="DIQ191" s="326"/>
      <c r="DIR191" s="152"/>
      <c r="DIS191" s="152"/>
      <c r="DIT191" s="152"/>
      <c r="DIU191" s="152"/>
      <c r="DIV191" s="650"/>
      <c r="DIW191" s="651"/>
      <c r="DIX191" s="326"/>
      <c r="DIY191" s="152"/>
      <c r="DIZ191" s="152"/>
      <c r="DJA191" s="152"/>
      <c r="DJB191" s="152"/>
      <c r="DJC191" s="650"/>
      <c r="DJD191" s="651"/>
      <c r="DJE191" s="326"/>
      <c r="DJF191" s="152"/>
      <c r="DJG191" s="152"/>
      <c r="DJH191" s="152"/>
      <c r="DJI191" s="152"/>
      <c r="DJJ191" s="650"/>
      <c r="DJK191" s="651"/>
      <c r="DJL191" s="326"/>
      <c r="DJM191" s="152"/>
      <c r="DJN191" s="152"/>
      <c r="DJO191" s="152"/>
      <c r="DJP191" s="152"/>
      <c r="DJQ191" s="650"/>
      <c r="DJR191" s="651"/>
      <c r="DJS191" s="326"/>
      <c r="DJT191" s="152"/>
      <c r="DJU191" s="152"/>
      <c r="DJV191" s="152"/>
      <c r="DJW191" s="152"/>
      <c r="DJX191" s="650"/>
      <c r="DJY191" s="651"/>
      <c r="DJZ191" s="326"/>
      <c r="DKA191" s="152"/>
      <c r="DKB191" s="152"/>
      <c r="DKC191" s="152"/>
      <c r="DKD191" s="152"/>
      <c r="DKE191" s="650"/>
      <c r="DKF191" s="651"/>
      <c r="DKG191" s="326"/>
      <c r="DKH191" s="152"/>
      <c r="DKI191" s="152"/>
      <c r="DKJ191" s="152"/>
      <c r="DKK191" s="152"/>
      <c r="DKL191" s="650"/>
      <c r="DKM191" s="651"/>
      <c r="DKN191" s="326"/>
      <c r="DKO191" s="152"/>
      <c r="DKP191" s="152"/>
      <c r="DKQ191" s="152"/>
      <c r="DKR191" s="152"/>
      <c r="DKS191" s="650"/>
      <c r="DKT191" s="651"/>
      <c r="DKU191" s="326"/>
      <c r="DKV191" s="152"/>
      <c r="DKW191" s="152"/>
      <c r="DKX191" s="152"/>
      <c r="DKY191" s="152"/>
      <c r="DKZ191" s="650"/>
      <c r="DLA191" s="651"/>
      <c r="DLB191" s="326"/>
      <c r="DLC191" s="152"/>
      <c r="DLD191" s="152"/>
      <c r="DLE191" s="152"/>
      <c r="DLF191" s="152"/>
      <c r="DLG191" s="650"/>
      <c r="DLH191" s="651"/>
      <c r="DLI191" s="326"/>
      <c r="DLJ191" s="152"/>
      <c r="DLK191" s="152"/>
      <c r="DLL191" s="152"/>
      <c r="DLM191" s="152"/>
      <c r="DLN191" s="650"/>
      <c r="DLO191" s="651"/>
      <c r="DLP191" s="326"/>
      <c r="DLQ191" s="152"/>
      <c r="DLR191" s="152"/>
      <c r="DLS191" s="152"/>
      <c r="DLT191" s="152"/>
      <c r="DLU191" s="650"/>
      <c r="DLV191" s="651"/>
      <c r="DLW191" s="326"/>
      <c r="DLX191" s="152"/>
      <c r="DLY191" s="152"/>
      <c r="DLZ191" s="152"/>
      <c r="DMA191" s="152"/>
      <c r="DMB191" s="650"/>
      <c r="DMC191" s="651"/>
      <c r="DMD191" s="326"/>
      <c r="DME191" s="152"/>
      <c r="DMF191" s="152"/>
      <c r="DMG191" s="152"/>
      <c r="DMH191" s="152"/>
      <c r="DMI191" s="650"/>
      <c r="DMJ191" s="651"/>
      <c r="DMK191" s="326"/>
      <c r="DML191" s="152"/>
      <c r="DMM191" s="152"/>
      <c r="DMN191" s="152"/>
      <c r="DMO191" s="152"/>
      <c r="DMP191" s="650"/>
      <c r="DMQ191" s="651"/>
      <c r="DMR191" s="326"/>
      <c r="DMS191" s="152"/>
      <c r="DMT191" s="152"/>
      <c r="DMU191" s="152"/>
      <c r="DMV191" s="152"/>
      <c r="DMW191" s="650"/>
      <c r="DMX191" s="651"/>
      <c r="DMY191" s="326"/>
      <c r="DMZ191" s="152"/>
      <c r="DNA191" s="152"/>
      <c r="DNB191" s="152"/>
      <c r="DNC191" s="152"/>
      <c r="DND191" s="650"/>
      <c r="DNE191" s="651"/>
      <c r="DNF191" s="326"/>
      <c r="DNG191" s="152"/>
      <c r="DNH191" s="152"/>
      <c r="DNI191" s="152"/>
      <c r="DNJ191" s="152"/>
      <c r="DNK191" s="650"/>
      <c r="DNL191" s="651"/>
      <c r="DNM191" s="326"/>
      <c r="DNN191" s="152"/>
      <c r="DNO191" s="152"/>
      <c r="DNP191" s="152"/>
      <c r="DNQ191" s="152"/>
      <c r="DNR191" s="650"/>
      <c r="DNS191" s="651"/>
      <c r="DNT191" s="326"/>
      <c r="DNU191" s="152"/>
      <c r="DNV191" s="152"/>
      <c r="DNW191" s="152"/>
      <c r="DNX191" s="152"/>
      <c r="DNY191" s="650"/>
      <c r="DNZ191" s="651"/>
      <c r="DOA191" s="326"/>
      <c r="DOB191" s="152"/>
      <c r="DOC191" s="152"/>
      <c r="DOD191" s="152"/>
      <c r="DOE191" s="152"/>
      <c r="DOF191" s="650"/>
      <c r="DOG191" s="651"/>
      <c r="DOH191" s="326"/>
      <c r="DOI191" s="152"/>
      <c r="DOJ191" s="152"/>
      <c r="DOK191" s="152"/>
      <c r="DOL191" s="152"/>
      <c r="DOM191" s="650"/>
      <c r="DON191" s="651"/>
      <c r="DOO191" s="326"/>
      <c r="DOP191" s="152"/>
      <c r="DOQ191" s="152"/>
      <c r="DOR191" s="152"/>
      <c r="DOS191" s="152"/>
      <c r="DOT191" s="650"/>
      <c r="DOU191" s="651"/>
      <c r="DOV191" s="326"/>
      <c r="DOW191" s="152"/>
      <c r="DOX191" s="152"/>
      <c r="DOY191" s="152"/>
      <c r="DOZ191" s="152"/>
      <c r="DPA191" s="650"/>
      <c r="DPB191" s="651"/>
      <c r="DPC191" s="326"/>
      <c r="DPD191" s="152"/>
      <c r="DPE191" s="152"/>
      <c r="DPF191" s="152"/>
      <c r="DPG191" s="152"/>
      <c r="DPH191" s="650"/>
      <c r="DPI191" s="651"/>
      <c r="DPJ191" s="326"/>
      <c r="DPK191" s="152"/>
      <c r="DPL191" s="152"/>
      <c r="DPM191" s="152"/>
      <c r="DPN191" s="152"/>
      <c r="DPO191" s="650"/>
      <c r="DPP191" s="651"/>
      <c r="DPQ191" s="326"/>
      <c r="DPR191" s="152"/>
      <c r="DPS191" s="152"/>
      <c r="DPT191" s="152"/>
      <c r="DPU191" s="152"/>
      <c r="DPV191" s="650"/>
      <c r="DPW191" s="651"/>
      <c r="DPX191" s="326"/>
      <c r="DPY191" s="152"/>
      <c r="DPZ191" s="152"/>
      <c r="DQA191" s="152"/>
      <c r="DQB191" s="152"/>
      <c r="DQC191" s="650"/>
      <c r="DQD191" s="651"/>
      <c r="DQE191" s="326"/>
      <c r="DQF191" s="152"/>
      <c r="DQG191" s="152"/>
      <c r="DQH191" s="152"/>
      <c r="DQI191" s="152"/>
      <c r="DQJ191" s="650"/>
      <c r="DQK191" s="651"/>
      <c r="DQL191" s="326"/>
      <c r="DQM191" s="152"/>
      <c r="DQN191" s="152"/>
      <c r="DQO191" s="152"/>
      <c r="DQP191" s="152"/>
      <c r="DQQ191" s="650"/>
      <c r="DQR191" s="651"/>
      <c r="DQS191" s="326"/>
      <c r="DQT191" s="152"/>
      <c r="DQU191" s="152"/>
      <c r="DQV191" s="152"/>
      <c r="DQW191" s="152"/>
      <c r="DQX191" s="650"/>
      <c r="DQY191" s="651"/>
      <c r="DQZ191" s="326"/>
      <c r="DRA191" s="152"/>
      <c r="DRB191" s="152"/>
      <c r="DRC191" s="152"/>
      <c r="DRD191" s="152"/>
      <c r="DRE191" s="650"/>
      <c r="DRF191" s="651"/>
      <c r="DRG191" s="326"/>
      <c r="DRH191" s="152"/>
      <c r="DRI191" s="152"/>
      <c r="DRJ191" s="152"/>
      <c r="DRK191" s="152"/>
      <c r="DRL191" s="650"/>
      <c r="DRM191" s="651"/>
      <c r="DRN191" s="326"/>
      <c r="DRO191" s="152"/>
      <c r="DRP191" s="152"/>
      <c r="DRQ191" s="152"/>
      <c r="DRR191" s="152"/>
      <c r="DRS191" s="650"/>
      <c r="DRT191" s="651"/>
      <c r="DRU191" s="326"/>
      <c r="DRV191" s="152"/>
      <c r="DRW191" s="152"/>
      <c r="DRX191" s="152"/>
      <c r="DRY191" s="152"/>
      <c r="DRZ191" s="650"/>
      <c r="DSA191" s="651"/>
      <c r="DSB191" s="326"/>
      <c r="DSC191" s="152"/>
      <c r="DSD191" s="152"/>
      <c r="DSE191" s="152"/>
      <c r="DSF191" s="152"/>
      <c r="DSG191" s="650"/>
      <c r="DSH191" s="651"/>
      <c r="DSI191" s="326"/>
      <c r="DSJ191" s="152"/>
      <c r="DSK191" s="152"/>
      <c r="DSL191" s="152"/>
      <c r="DSM191" s="152"/>
      <c r="DSN191" s="650"/>
      <c r="DSO191" s="651"/>
      <c r="DSP191" s="326"/>
      <c r="DSQ191" s="152"/>
      <c r="DSR191" s="152"/>
      <c r="DSS191" s="152"/>
      <c r="DST191" s="152"/>
      <c r="DSU191" s="650"/>
      <c r="DSV191" s="651"/>
      <c r="DSW191" s="326"/>
      <c r="DSX191" s="152"/>
      <c r="DSY191" s="152"/>
      <c r="DSZ191" s="152"/>
      <c r="DTA191" s="152"/>
      <c r="DTB191" s="650"/>
      <c r="DTC191" s="651"/>
      <c r="DTD191" s="326"/>
      <c r="DTE191" s="152"/>
      <c r="DTF191" s="152"/>
      <c r="DTG191" s="152"/>
      <c r="DTH191" s="152"/>
      <c r="DTI191" s="650"/>
      <c r="DTJ191" s="651"/>
      <c r="DTK191" s="326"/>
      <c r="DTL191" s="152"/>
      <c r="DTM191" s="152"/>
      <c r="DTN191" s="152"/>
      <c r="DTO191" s="152"/>
      <c r="DTP191" s="650"/>
      <c r="DTQ191" s="651"/>
      <c r="DTR191" s="326"/>
      <c r="DTS191" s="152"/>
      <c r="DTT191" s="152"/>
      <c r="DTU191" s="152"/>
      <c r="DTV191" s="152"/>
      <c r="DTW191" s="650"/>
      <c r="DTX191" s="651"/>
      <c r="DTY191" s="326"/>
      <c r="DTZ191" s="152"/>
      <c r="DUA191" s="152"/>
      <c r="DUB191" s="152"/>
      <c r="DUC191" s="152"/>
      <c r="DUD191" s="650"/>
      <c r="DUE191" s="651"/>
      <c r="DUF191" s="326"/>
      <c r="DUG191" s="152"/>
      <c r="DUH191" s="152"/>
      <c r="DUI191" s="152"/>
      <c r="DUJ191" s="152"/>
      <c r="DUK191" s="650"/>
      <c r="DUL191" s="651"/>
      <c r="DUM191" s="326"/>
      <c r="DUN191" s="152"/>
      <c r="DUO191" s="152"/>
      <c r="DUP191" s="152"/>
      <c r="DUQ191" s="152"/>
      <c r="DUR191" s="650"/>
      <c r="DUS191" s="651"/>
      <c r="DUT191" s="326"/>
      <c r="DUU191" s="152"/>
      <c r="DUV191" s="152"/>
      <c r="DUW191" s="152"/>
      <c r="DUX191" s="152"/>
      <c r="DUY191" s="650"/>
      <c r="DUZ191" s="651"/>
      <c r="DVA191" s="326"/>
      <c r="DVB191" s="152"/>
      <c r="DVC191" s="152"/>
      <c r="DVD191" s="152"/>
      <c r="DVE191" s="152"/>
      <c r="DVF191" s="650"/>
      <c r="DVG191" s="651"/>
      <c r="DVH191" s="326"/>
      <c r="DVI191" s="152"/>
      <c r="DVJ191" s="152"/>
      <c r="DVK191" s="152"/>
      <c r="DVL191" s="152"/>
      <c r="DVM191" s="650"/>
      <c r="DVN191" s="651"/>
      <c r="DVO191" s="326"/>
      <c r="DVP191" s="152"/>
      <c r="DVQ191" s="152"/>
      <c r="DVR191" s="152"/>
      <c r="DVS191" s="152"/>
      <c r="DVT191" s="650"/>
      <c r="DVU191" s="651"/>
      <c r="DVV191" s="326"/>
      <c r="DVW191" s="152"/>
      <c r="DVX191" s="152"/>
      <c r="DVY191" s="152"/>
      <c r="DVZ191" s="152"/>
      <c r="DWA191" s="650"/>
      <c r="DWB191" s="651"/>
      <c r="DWC191" s="326"/>
      <c r="DWD191" s="152"/>
      <c r="DWE191" s="152"/>
      <c r="DWF191" s="152"/>
      <c r="DWG191" s="152"/>
      <c r="DWH191" s="650"/>
      <c r="DWI191" s="651"/>
      <c r="DWJ191" s="326"/>
      <c r="DWK191" s="152"/>
      <c r="DWL191" s="152"/>
      <c r="DWM191" s="152"/>
      <c r="DWN191" s="152"/>
      <c r="DWO191" s="650"/>
      <c r="DWP191" s="651"/>
      <c r="DWQ191" s="326"/>
      <c r="DWR191" s="152"/>
      <c r="DWS191" s="152"/>
      <c r="DWT191" s="152"/>
      <c r="DWU191" s="152"/>
      <c r="DWV191" s="650"/>
      <c r="DWW191" s="651"/>
      <c r="DWX191" s="326"/>
      <c r="DWY191" s="152"/>
      <c r="DWZ191" s="152"/>
      <c r="DXA191" s="152"/>
      <c r="DXB191" s="152"/>
      <c r="DXC191" s="650"/>
      <c r="DXD191" s="651"/>
      <c r="DXE191" s="326"/>
      <c r="DXF191" s="152"/>
      <c r="DXG191" s="152"/>
      <c r="DXH191" s="152"/>
      <c r="DXI191" s="152"/>
      <c r="DXJ191" s="650"/>
      <c r="DXK191" s="651"/>
      <c r="DXL191" s="326"/>
      <c r="DXM191" s="152"/>
      <c r="DXN191" s="152"/>
      <c r="DXO191" s="152"/>
      <c r="DXP191" s="152"/>
      <c r="DXQ191" s="650"/>
      <c r="DXR191" s="651"/>
      <c r="DXS191" s="326"/>
      <c r="DXT191" s="152"/>
      <c r="DXU191" s="152"/>
      <c r="DXV191" s="152"/>
      <c r="DXW191" s="152"/>
      <c r="DXX191" s="650"/>
      <c r="DXY191" s="651"/>
      <c r="DXZ191" s="326"/>
      <c r="DYA191" s="152"/>
      <c r="DYB191" s="152"/>
      <c r="DYC191" s="152"/>
      <c r="DYD191" s="152"/>
      <c r="DYE191" s="650"/>
      <c r="DYF191" s="651"/>
      <c r="DYG191" s="326"/>
      <c r="DYH191" s="152"/>
      <c r="DYI191" s="152"/>
      <c r="DYJ191" s="152"/>
      <c r="DYK191" s="152"/>
      <c r="DYL191" s="650"/>
      <c r="DYM191" s="651"/>
      <c r="DYN191" s="326"/>
      <c r="DYO191" s="152"/>
      <c r="DYP191" s="152"/>
      <c r="DYQ191" s="152"/>
      <c r="DYR191" s="152"/>
      <c r="DYS191" s="650"/>
      <c r="DYT191" s="651"/>
      <c r="DYU191" s="326"/>
      <c r="DYV191" s="152"/>
      <c r="DYW191" s="152"/>
      <c r="DYX191" s="152"/>
      <c r="DYY191" s="152"/>
      <c r="DYZ191" s="650"/>
      <c r="DZA191" s="651"/>
      <c r="DZB191" s="326"/>
      <c r="DZC191" s="152"/>
      <c r="DZD191" s="152"/>
      <c r="DZE191" s="152"/>
      <c r="DZF191" s="152"/>
      <c r="DZG191" s="650"/>
      <c r="DZH191" s="651"/>
      <c r="DZI191" s="326"/>
      <c r="DZJ191" s="152"/>
      <c r="DZK191" s="152"/>
      <c r="DZL191" s="152"/>
      <c r="DZM191" s="152"/>
      <c r="DZN191" s="650"/>
      <c r="DZO191" s="651"/>
      <c r="DZP191" s="326"/>
      <c r="DZQ191" s="152"/>
      <c r="DZR191" s="152"/>
      <c r="DZS191" s="152"/>
      <c r="DZT191" s="152"/>
      <c r="DZU191" s="650"/>
      <c r="DZV191" s="651"/>
      <c r="DZW191" s="326"/>
      <c r="DZX191" s="152"/>
      <c r="DZY191" s="152"/>
      <c r="DZZ191" s="152"/>
      <c r="EAA191" s="152"/>
      <c r="EAB191" s="650"/>
      <c r="EAC191" s="651"/>
      <c r="EAD191" s="326"/>
      <c r="EAE191" s="152"/>
      <c r="EAF191" s="152"/>
      <c r="EAG191" s="152"/>
      <c r="EAH191" s="152"/>
      <c r="EAI191" s="650"/>
      <c r="EAJ191" s="651"/>
      <c r="EAK191" s="326"/>
      <c r="EAL191" s="152"/>
      <c r="EAM191" s="152"/>
      <c r="EAN191" s="152"/>
      <c r="EAO191" s="152"/>
      <c r="EAP191" s="650"/>
      <c r="EAQ191" s="651"/>
      <c r="EAR191" s="326"/>
      <c r="EAS191" s="152"/>
      <c r="EAT191" s="152"/>
      <c r="EAU191" s="152"/>
      <c r="EAV191" s="152"/>
      <c r="EAW191" s="650"/>
      <c r="EAX191" s="651"/>
      <c r="EAY191" s="326"/>
      <c r="EAZ191" s="152"/>
      <c r="EBA191" s="152"/>
      <c r="EBB191" s="152"/>
      <c r="EBC191" s="152"/>
      <c r="EBD191" s="650"/>
      <c r="EBE191" s="651"/>
      <c r="EBF191" s="326"/>
      <c r="EBG191" s="152"/>
      <c r="EBH191" s="152"/>
      <c r="EBI191" s="152"/>
      <c r="EBJ191" s="152"/>
      <c r="EBK191" s="650"/>
      <c r="EBL191" s="651"/>
      <c r="EBM191" s="326"/>
      <c r="EBN191" s="152"/>
      <c r="EBO191" s="152"/>
      <c r="EBP191" s="152"/>
      <c r="EBQ191" s="152"/>
      <c r="EBR191" s="650"/>
      <c r="EBS191" s="651"/>
      <c r="EBT191" s="326"/>
      <c r="EBU191" s="152"/>
      <c r="EBV191" s="152"/>
      <c r="EBW191" s="152"/>
      <c r="EBX191" s="152"/>
      <c r="EBY191" s="650"/>
      <c r="EBZ191" s="651"/>
      <c r="ECA191" s="326"/>
      <c r="ECB191" s="152"/>
      <c r="ECC191" s="152"/>
      <c r="ECD191" s="152"/>
      <c r="ECE191" s="152"/>
      <c r="ECF191" s="650"/>
      <c r="ECG191" s="651"/>
      <c r="ECH191" s="326"/>
      <c r="ECI191" s="152"/>
      <c r="ECJ191" s="152"/>
      <c r="ECK191" s="152"/>
      <c r="ECL191" s="152"/>
      <c r="ECM191" s="650"/>
      <c r="ECN191" s="651"/>
      <c r="ECO191" s="326"/>
      <c r="ECP191" s="152"/>
      <c r="ECQ191" s="152"/>
      <c r="ECR191" s="152"/>
      <c r="ECS191" s="152"/>
      <c r="ECT191" s="650"/>
      <c r="ECU191" s="651"/>
      <c r="ECV191" s="326"/>
      <c r="ECW191" s="152"/>
      <c r="ECX191" s="152"/>
      <c r="ECY191" s="152"/>
      <c r="ECZ191" s="152"/>
      <c r="EDA191" s="650"/>
      <c r="EDB191" s="651"/>
      <c r="EDC191" s="326"/>
      <c r="EDD191" s="152"/>
      <c r="EDE191" s="152"/>
      <c r="EDF191" s="152"/>
      <c r="EDG191" s="152"/>
      <c r="EDH191" s="650"/>
      <c r="EDI191" s="651"/>
      <c r="EDJ191" s="326"/>
      <c r="EDK191" s="152"/>
      <c r="EDL191" s="152"/>
      <c r="EDM191" s="152"/>
      <c r="EDN191" s="152"/>
      <c r="EDO191" s="650"/>
      <c r="EDP191" s="651"/>
      <c r="EDQ191" s="326"/>
      <c r="EDR191" s="152"/>
      <c r="EDS191" s="152"/>
      <c r="EDT191" s="152"/>
      <c r="EDU191" s="152"/>
      <c r="EDV191" s="650"/>
      <c r="EDW191" s="651"/>
      <c r="EDX191" s="326"/>
      <c r="EDY191" s="152"/>
      <c r="EDZ191" s="152"/>
      <c r="EEA191" s="152"/>
      <c r="EEB191" s="152"/>
      <c r="EEC191" s="650"/>
      <c r="EED191" s="651"/>
      <c r="EEE191" s="326"/>
      <c r="EEF191" s="152"/>
      <c r="EEG191" s="152"/>
      <c r="EEH191" s="152"/>
      <c r="EEI191" s="152"/>
      <c r="EEJ191" s="650"/>
      <c r="EEK191" s="651"/>
      <c r="EEL191" s="326"/>
      <c r="EEM191" s="152"/>
      <c r="EEN191" s="152"/>
      <c r="EEO191" s="152"/>
      <c r="EEP191" s="152"/>
      <c r="EEQ191" s="650"/>
      <c r="EER191" s="651"/>
      <c r="EES191" s="326"/>
      <c r="EET191" s="152"/>
      <c r="EEU191" s="152"/>
      <c r="EEV191" s="152"/>
      <c r="EEW191" s="152"/>
      <c r="EEX191" s="650"/>
      <c r="EEY191" s="651"/>
      <c r="EEZ191" s="326"/>
      <c r="EFA191" s="152"/>
      <c r="EFB191" s="152"/>
      <c r="EFC191" s="152"/>
      <c r="EFD191" s="152"/>
      <c r="EFE191" s="650"/>
      <c r="EFF191" s="651"/>
      <c r="EFG191" s="326"/>
      <c r="EFH191" s="152"/>
      <c r="EFI191" s="152"/>
      <c r="EFJ191" s="152"/>
      <c r="EFK191" s="152"/>
      <c r="EFL191" s="650"/>
      <c r="EFM191" s="651"/>
      <c r="EFN191" s="326"/>
      <c r="EFO191" s="152"/>
      <c r="EFP191" s="152"/>
      <c r="EFQ191" s="152"/>
      <c r="EFR191" s="152"/>
      <c r="EFS191" s="650"/>
      <c r="EFT191" s="651"/>
      <c r="EFU191" s="326"/>
      <c r="EFV191" s="152"/>
      <c r="EFW191" s="152"/>
      <c r="EFX191" s="152"/>
      <c r="EFY191" s="152"/>
      <c r="EFZ191" s="650"/>
      <c r="EGA191" s="651"/>
      <c r="EGB191" s="326"/>
      <c r="EGC191" s="152"/>
      <c r="EGD191" s="152"/>
      <c r="EGE191" s="152"/>
      <c r="EGF191" s="152"/>
      <c r="EGG191" s="650"/>
      <c r="EGH191" s="651"/>
      <c r="EGI191" s="326"/>
      <c r="EGJ191" s="152"/>
      <c r="EGK191" s="152"/>
      <c r="EGL191" s="152"/>
      <c r="EGM191" s="152"/>
      <c r="EGN191" s="650"/>
      <c r="EGO191" s="651"/>
      <c r="EGP191" s="326"/>
      <c r="EGQ191" s="152"/>
      <c r="EGR191" s="152"/>
      <c r="EGS191" s="152"/>
      <c r="EGT191" s="152"/>
      <c r="EGU191" s="650"/>
      <c r="EGV191" s="651"/>
      <c r="EGW191" s="326"/>
      <c r="EGX191" s="152"/>
      <c r="EGY191" s="152"/>
      <c r="EGZ191" s="152"/>
      <c r="EHA191" s="152"/>
      <c r="EHB191" s="650"/>
      <c r="EHC191" s="651"/>
      <c r="EHD191" s="326"/>
      <c r="EHE191" s="152"/>
      <c r="EHF191" s="152"/>
      <c r="EHG191" s="152"/>
      <c r="EHH191" s="152"/>
      <c r="EHI191" s="650"/>
      <c r="EHJ191" s="651"/>
      <c r="EHK191" s="326"/>
      <c r="EHL191" s="152"/>
      <c r="EHM191" s="152"/>
      <c r="EHN191" s="152"/>
      <c r="EHO191" s="152"/>
      <c r="EHP191" s="650"/>
      <c r="EHQ191" s="651"/>
      <c r="EHR191" s="326"/>
      <c r="EHS191" s="152"/>
      <c r="EHT191" s="152"/>
      <c r="EHU191" s="152"/>
      <c r="EHV191" s="152"/>
      <c r="EHW191" s="650"/>
      <c r="EHX191" s="651"/>
      <c r="EHY191" s="326"/>
      <c r="EHZ191" s="152"/>
      <c r="EIA191" s="152"/>
      <c r="EIB191" s="152"/>
      <c r="EIC191" s="152"/>
      <c r="EID191" s="650"/>
      <c r="EIE191" s="651"/>
      <c r="EIF191" s="326"/>
      <c r="EIG191" s="152"/>
      <c r="EIH191" s="152"/>
      <c r="EII191" s="152"/>
      <c r="EIJ191" s="152"/>
      <c r="EIK191" s="650"/>
      <c r="EIL191" s="651"/>
      <c r="EIM191" s="326"/>
      <c r="EIN191" s="152"/>
      <c r="EIO191" s="152"/>
      <c r="EIP191" s="152"/>
      <c r="EIQ191" s="152"/>
      <c r="EIR191" s="650"/>
      <c r="EIS191" s="651"/>
      <c r="EIT191" s="326"/>
      <c r="EIU191" s="152"/>
      <c r="EIV191" s="152"/>
      <c r="EIW191" s="152"/>
      <c r="EIX191" s="152"/>
      <c r="EIY191" s="650"/>
      <c r="EIZ191" s="651"/>
      <c r="EJA191" s="326"/>
      <c r="EJB191" s="152"/>
      <c r="EJC191" s="152"/>
      <c r="EJD191" s="152"/>
      <c r="EJE191" s="152"/>
      <c r="EJF191" s="650"/>
      <c r="EJG191" s="651"/>
      <c r="EJH191" s="326"/>
      <c r="EJI191" s="152"/>
      <c r="EJJ191" s="152"/>
      <c r="EJK191" s="152"/>
      <c r="EJL191" s="152"/>
      <c r="EJM191" s="650"/>
      <c r="EJN191" s="651"/>
      <c r="EJO191" s="326"/>
      <c r="EJP191" s="152"/>
      <c r="EJQ191" s="152"/>
      <c r="EJR191" s="152"/>
      <c r="EJS191" s="152"/>
      <c r="EJT191" s="650"/>
      <c r="EJU191" s="651"/>
      <c r="EJV191" s="326"/>
      <c r="EJW191" s="152"/>
      <c r="EJX191" s="152"/>
      <c r="EJY191" s="152"/>
      <c r="EJZ191" s="152"/>
      <c r="EKA191" s="650"/>
      <c r="EKB191" s="651"/>
      <c r="EKC191" s="326"/>
      <c r="EKD191" s="152"/>
      <c r="EKE191" s="152"/>
      <c r="EKF191" s="152"/>
      <c r="EKG191" s="152"/>
      <c r="EKH191" s="650"/>
      <c r="EKI191" s="651"/>
      <c r="EKJ191" s="326"/>
      <c r="EKK191" s="152"/>
      <c r="EKL191" s="152"/>
      <c r="EKM191" s="152"/>
      <c r="EKN191" s="152"/>
      <c r="EKO191" s="650"/>
      <c r="EKP191" s="651"/>
      <c r="EKQ191" s="326"/>
      <c r="EKR191" s="152"/>
      <c r="EKS191" s="152"/>
      <c r="EKT191" s="152"/>
      <c r="EKU191" s="152"/>
      <c r="EKV191" s="650"/>
      <c r="EKW191" s="651"/>
      <c r="EKX191" s="326"/>
      <c r="EKY191" s="152"/>
      <c r="EKZ191" s="152"/>
      <c r="ELA191" s="152"/>
      <c r="ELB191" s="152"/>
      <c r="ELC191" s="650"/>
      <c r="ELD191" s="651"/>
      <c r="ELE191" s="326"/>
      <c r="ELF191" s="152"/>
      <c r="ELG191" s="152"/>
      <c r="ELH191" s="152"/>
      <c r="ELI191" s="152"/>
      <c r="ELJ191" s="650"/>
      <c r="ELK191" s="651"/>
      <c r="ELL191" s="326"/>
      <c r="ELM191" s="152"/>
      <c r="ELN191" s="152"/>
      <c r="ELO191" s="152"/>
      <c r="ELP191" s="152"/>
      <c r="ELQ191" s="650"/>
      <c r="ELR191" s="651"/>
      <c r="ELS191" s="326"/>
      <c r="ELT191" s="152"/>
      <c r="ELU191" s="152"/>
      <c r="ELV191" s="152"/>
      <c r="ELW191" s="152"/>
      <c r="ELX191" s="650"/>
      <c r="ELY191" s="651"/>
      <c r="ELZ191" s="326"/>
      <c r="EMA191" s="152"/>
      <c r="EMB191" s="152"/>
      <c r="EMC191" s="152"/>
      <c r="EMD191" s="152"/>
      <c r="EME191" s="650"/>
      <c r="EMF191" s="651"/>
      <c r="EMG191" s="326"/>
      <c r="EMH191" s="152"/>
      <c r="EMI191" s="152"/>
      <c r="EMJ191" s="152"/>
      <c r="EMK191" s="152"/>
      <c r="EML191" s="650"/>
      <c r="EMM191" s="651"/>
      <c r="EMN191" s="326"/>
      <c r="EMO191" s="152"/>
      <c r="EMP191" s="152"/>
      <c r="EMQ191" s="152"/>
      <c r="EMR191" s="152"/>
      <c r="EMS191" s="650"/>
      <c r="EMT191" s="651"/>
      <c r="EMU191" s="326"/>
      <c r="EMV191" s="152"/>
      <c r="EMW191" s="152"/>
      <c r="EMX191" s="152"/>
      <c r="EMY191" s="152"/>
      <c r="EMZ191" s="650"/>
      <c r="ENA191" s="651"/>
      <c r="ENB191" s="326"/>
      <c r="ENC191" s="152"/>
      <c r="END191" s="152"/>
      <c r="ENE191" s="152"/>
      <c r="ENF191" s="152"/>
      <c r="ENG191" s="650"/>
      <c r="ENH191" s="651"/>
      <c r="ENI191" s="326"/>
      <c r="ENJ191" s="152"/>
      <c r="ENK191" s="152"/>
      <c r="ENL191" s="152"/>
      <c r="ENM191" s="152"/>
      <c r="ENN191" s="650"/>
      <c r="ENO191" s="651"/>
      <c r="ENP191" s="326"/>
      <c r="ENQ191" s="152"/>
      <c r="ENR191" s="152"/>
      <c r="ENS191" s="152"/>
      <c r="ENT191" s="152"/>
      <c r="ENU191" s="650"/>
      <c r="ENV191" s="651"/>
      <c r="ENW191" s="326"/>
      <c r="ENX191" s="152"/>
      <c r="ENY191" s="152"/>
      <c r="ENZ191" s="152"/>
      <c r="EOA191" s="152"/>
      <c r="EOB191" s="650"/>
      <c r="EOC191" s="651"/>
      <c r="EOD191" s="326"/>
      <c r="EOE191" s="152"/>
      <c r="EOF191" s="152"/>
      <c r="EOG191" s="152"/>
      <c r="EOH191" s="152"/>
      <c r="EOI191" s="650"/>
      <c r="EOJ191" s="651"/>
      <c r="EOK191" s="326"/>
      <c r="EOL191" s="152"/>
      <c r="EOM191" s="152"/>
      <c r="EON191" s="152"/>
      <c r="EOO191" s="152"/>
      <c r="EOP191" s="650"/>
      <c r="EOQ191" s="651"/>
      <c r="EOR191" s="326"/>
      <c r="EOS191" s="152"/>
      <c r="EOT191" s="152"/>
      <c r="EOU191" s="152"/>
      <c r="EOV191" s="152"/>
      <c r="EOW191" s="650"/>
      <c r="EOX191" s="651"/>
      <c r="EOY191" s="326"/>
      <c r="EOZ191" s="152"/>
      <c r="EPA191" s="152"/>
      <c r="EPB191" s="152"/>
      <c r="EPC191" s="152"/>
      <c r="EPD191" s="650"/>
      <c r="EPE191" s="651"/>
      <c r="EPF191" s="326"/>
      <c r="EPG191" s="152"/>
      <c r="EPH191" s="152"/>
      <c r="EPI191" s="152"/>
      <c r="EPJ191" s="152"/>
      <c r="EPK191" s="650"/>
      <c r="EPL191" s="651"/>
      <c r="EPM191" s="326"/>
      <c r="EPN191" s="152"/>
      <c r="EPO191" s="152"/>
      <c r="EPP191" s="152"/>
      <c r="EPQ191" s="152"/>
      <c r="EPR191" s="650"/>
      <c r="EPS191" s="651"/>
      <c r="EPT191" s="326"/>
      <c r="EPU191" s="152"/>
      <c r="EPV191" s="152"/>
      <c r="EPW191" s="152"/>
      <c r="EPX191" s="152"/>
      <c r="EPY191" s="650"/>
      <c r="EPZ191" s="651"/>
      <c r="EQA191" s="326"/>
      <c r="EQB191" s="152"/>
      <c r="EQC191" s="152"/>
      <c r="EQD191" s="152"/>
      <c r="EQE191" s="152"/>
      <c r="EQF191" s="650"/>
      <c r="EQG191" s="651"/>
      <c r="EQH191" s="326"/>
      <c r="EQI191" s="152"/>
      <c r="EQJ191" s="152"/>
      <c r="EQK191" s="152"/>
      <c r="EQL191" s="152"/>
      <c r="EQM191" s="650"/>
      <c r="EQN191" s="651"/>
      <c r="EQO191" s="326"/>
      <c r="EQP191" s="152"/>
      <c r="EQQ191" s="152"/>
      <c r="EQR191" s="152"/>
      <c r="EQS191" s="152"/>
      <c r="EQT191" s="650"/>
      <c r="EQU191" s="651"/>
      <c r="EQV191" s="326"/>
      <c r="EQW191" s="152"/>
      <c r="EQX191" s="152"/>
      <c r="EQY191" s="152"/>
      <c r="EQZ191" s="152"/>
      <c r="ERA191" s="650"/>
      <c r="ERB191" s="651"/>
      <c r="ERC191" s="326"/>
      <c r="ERD191" s="152"/>
      <c r="ERE191" s="152"/>
      <c r="ERF191" s="152"/>
      <c r="ERG191" s="152"/>
      <c r="ERH191" s="650"/>
      <c r="ERI191" s="651"/>
      <c r="ERJ191" s="326"/>
      <c r="ERK191" s="152"/>
      <c r="ERL191" s="152"/>
      <c r="ERM191" s="152"/>
      <c r="ERN191" s="152"/>
      <c r="ERO191" s="650"/>
      <c r="ERP191" s="651"/>
      <c r="ERQ191" s="326"/>
      <c r="ERR191" s="152"/>
      <c r="ERS191" s="152"/>
      <c r="ERT191" s="152"/>
      <c r="ERU191" s="152"/>
      <c r="ERV191" s="650"/>
      <c r="ERW191" s="651"/>
      <c r="ERX191" s="326"/>
      <c r="ERY191" s="152"/>
      <c r="ERZ191" s="152"/>
      <c r="ESA191" s="152"/>
      <c r="ESB191" s="152"/>
      <c r="ESC191" s="650"/>
      <c r="ESD191" s="651"/>
      <c r="ESE191" s="326"/>
      <c r="ESF191" s="152"/>
      <c r="ESG191" s="152"/>
      <c r="ESH191" s="152"/>
      <c r="ESI191" s="152"/>
      <c r="ESJ191" s="650"/>
      <c r="ESK191" s="651"/>
      <c r="ESL191" s="326"/>
      <c r="ESM191" s="152"/>
      <c r="ESN191" s="152"/>
      <c r="ESO191" s="152"/>
      <c r="ESP191" s="152"/>
      <c r="ESQ191" s="650"/>
      <c r="ESR191" s="651"/>
      <c r="ESS191" s="326"/>
      <c r="EST191" s="152"/>
      <c r="ESU191" s="152"/>
      <c r="ESV191" s="152"/>
      <c r="ESW191" s="152"/>
      <c r="ESX191" s="650"/>
      <c r="ESY191" s="651"/>
      <c r="ESZ191" s="326"/>
      <c r="ETA191" s="152"/>
      <c r="ETB191" s="152"/>
      <c r="ETC191" s="152"/>
      <c r="ETD191" s="152"/>
      <c r="ETE191" s="650"/>
      <c r="ETF191" s="651"/>
      <c r="ETG191" s="326"/>
      <c r="ETH191" s="152"/>
      <c r="ETI191" s="152"/>
      <c r="ETJ191" s="152"/>
      <c r="ETK191" s="152"/>
      <c r="ETL191" s="650"/>
      <c r="ETM191" s="651"/>
      <c r="ETN191" s="326"/>
      <c r="ETO191" s="152"/>
      <c r="ETP191" s="152"/>
      <c r="ETQ191" s="152"/>
      <c r="ETR191" s="152"/>
      <c r="ETS191" s="650"/>
      <c r="ETT191" s="651"/>
      <c r="ETU191" s="326"/>
      <c r="ETV191" s="152"/>
      <c r="ETW191" s="152"/>
      <c r="ETX191" s="152"/>
      <c r="ETY191" s="152"/>
      <c r="ETZ191" s="650"/>
      <c r="EUA191" s="651"/>
      <c r="EUB191" s="326"/>
      <c r="EUC191" s="152"/>
      <c r="EUD191" s="152"/>
      <c r="EUE191" s="152"/>
      <c r="EUF191" s="152"/>
      <c r="EUG191" s="650"/>
      <c r="EUH191" s="651"/>
      <c r="EUI191" s="326"/>
      <c r="EUJ191" s="152"/>
      <c r="EUK191" s="152"/>
      <c r="EUL191" s="152"/>
      <c r="EUM191" s="152"/>
      <c r="EUN191" s="650"/>
      <c r="EUO191" s="651"/>
      <c r="EUP191" s="326"/>
      <c r="EUQ191" s="152"/>
      <c r="EUR191" s="152"/>
      <c r="EUS191" s="152"/>
      <c r="EUT191" s="152"/>
      <c r="EUU191" s="650"/>
      <c r="EUV191" s="651"/>
      <c r="EUW191" s="326"/>
      <c r="EUX191" s="152"/>
      <c r="EUY191" s="152"/>
      <c r="EUZ191" s="152"/>
      <c r="EVA191" s="152"/>
      <c r="EVB191" s="650"/>
      <c r="EVC191" s="651"/>
      <c r="EVD191" s="326"/>
      <c r="EVE191" s="152"/>
      <c r="EVF191" s="152"/>
      <c r="EVG191" s="152"/>
      <c r="EVH191" s="152"/>
      <c r="EVI191" s="650"/>
      <c r="EVJ191" s="651"/>
      <c r="EVK191" s="326"/>
      <c r="EVL191" s="152"/>
      <c r="EVM191" s="152"/>
      <c r="EVN191" s="152"/>
      <c r="EVO191" s="152"/>
      <c r="EVP191" s="650"/>
      <c r="EVQ191" s="651"/>
      <c r="EVR191" s="326"/>
      <c r="EVS191" s="152"/>
      <c r="EVT191" s="152"/>
      <c r="EVU191" s="152"/>
      <c r="EVV191" s="152"/>
      <c r="EVW191" s="650"/>
      <c r="EVX191" s="651"/>
      <c r="EVY191" s="326"/>
      <c r="EVZ191" s="152"/>
      <c r="EWA191" s="152"/>
      <c r="EWB191" s="152"/>
      <c r="EWC191" s="152"/>
      <c r="EWD191" s="650"/>
      <c r="EWE191" s="651"/>
      <c r="EWF191" s="326"/>
      <c r="EWG191" s="152"/>
      <c r="EWH191" s="152"/>
      <c r="EWI191" s="152"/>
      <c r="EWJ191" s="152"/>
      <c r="EWK191" s="650"/>
      <c r="EWL191" s="651"/>
      <c r="EWM191" s="326"/>
      <c r="EWN191" s="152"/>
      <c r="EWO191" s="152"/>
      <c r="EWP191" s="152"/>
      <c r="EWQ191" s="152"/>
      <c r="EWR191" s="650"/>
      <c r="EWS191" s="651"/>
      <c r="EWT191" s="326"/>
      <c r="EWU191" s="152"/>
      <c r="EWV191" s="152"/>
      <c r="EWW191" s="152"/>
      <c r="EWX191" s="152"/>
      <c r="EWY191" s="650"/>
      <c r="EWZ191" s="651"/>
      <c r="EXA191" s="326"/>
      <c r="EXB191" s="152"/>
      <c r="EXC191" s="152"/>
      <c r="EXD191" s="152"/>
      <c r="EXE191" s="152"/>
      <c r="EXF191" s="650"/>
      <c r="EXG191" s="651"/>
      <c r="EXH191" s="326"/>
      <c r="EXI191" s="152"/>
      <c r="EXJ191" s="152"/>
      <c r="EXK191" s="152"/>
      <c r="EXL191" s="152"/>
      <c r="EXM191" s="650"/>
      <c r="EXN191" s="651"/>
      <c r="EXO191" s="326"/>
      <c r="EXP191" s="152"/>
      <c r="EXQ191" s="152"/>
      <c r="EXR191" s="152"/>
      <c r="EXS191" s="152"/>
      <c r="EXT191" s="650"/>
      <c r="EXU191" s="651"/>
      <c r="EXV191" s="326"/>
      <c r="EXW191" s="152"/>
      <c r="EXX191" s="152"/>
      <c r="EXY191" s="152"/>
      <c r="EXZ191" s="152"/>
      <c r="EYA191" s="650"/>
      <c r="EYB191" s="651"/>
      <c r="EYC191" s="326"/>
      <c r="EYD191" s="152"/>
      <c r="EYE191" s="152"/>
      <c r="EYF191" s="152"/>
      <c r="EYG191" s="152"/>
      <c r="EYH191" s="650"/>
      <c r="EYI191" s="651"/>
      <c r="EYJ191" s="326"/>
      <c r="EYK191" s="152"/>
      <c r="EYL191" s="152"/>
      <c r="EYM191" s="152"/>
      <c r="EYN191" s="152"/>
      <c r="EYO191" s="650"/>
      <c r="EYP191" s="651"/>
      <c r="EYQ191" s="326"/>
      <c r="EYR191" s="152"/>
      <c r="EYS191" s="152"/>
      <c r="EYT191" s="152"/>
      <c r="EYU191" s="152"/>
      <c r="EYV191" s="650"/>
      <c r="EYW191" s="651"/>
      <c r="EYX191" s="326"/>
      <c r="EYY191" s="152"/>
      <c r="EYZ191" s="152"/>
      <c r="EZA191" s="152"/>
      <c r="EZB191" s="152"/>
      <c r="EZC191" s="650"/>
      <c r="EZD191" s="651"/>
      <c r="EZE191" s="326"/>
      <c r="EZF191" s="152"/>
      <c r="EZG191" s="152"/>
      <c r="EZH191" s="152"/>
      <c r="EZI191" s="152"/>
      <c r="EZJ191" s="650"/>
      <c r="EZK191" s="651"/>
      <c r="EZL191" s="326"/>
      <c r="EZM191" s="152"/>
      <c r="EZN191" s="152"/>
      <c r="EZO191" s="152"/>
      <c r="EZP191" s="152"/>
      <c r="EZQ191" s="650"/>
      <c r="EZR191" s="651"/>
      <c r="EZS191" s="326"/>
      <c r="EZT191" s="152"/>
      <c r="EZU191" s="152"/>
      <c r="EZV191" s="152"/>
      <c r="EZW191" s="152"/>
      <c r="EZX191" s="650"/>
      <c r="EZY191" s="651"/>
      <c r="EZZ191" s="326"/>
      <c r="FAA191" s="152"/>
      <c r="FAB191" s="152"/>
      <c r="FAC191" s="152"/>
      <c r="FAD191" s="152"/>
      <c r="FAE191" s="650"/>
      <c r="FAF191" s="651"/>
      <c r="FAG191" s="326"/>
      <c r="FAH191" s="152"/>
      <c r="FAI191" s="152"/>
      <c r="FAJ191" s="152"/>
      <c r="FAK191" s="152"/>
      <c r="FAL191" s="650"/>
      <c r="FAM191" s="651"/>
      <c r="FAN191" s="326"/>
      <c r="FAO191" s="152"/>
      <c r="FAP191" s="152"/>
      <c r="FAQ191" s="152"/>
      <c r="FAR191" s="152"/>
      <c r="FAS191" s="650"/>
      <c r="FAT191" s="651"/>
      <c r="FAU191" s="326"/>
      <c r="FAV191" s="152"/>
      <c r="FAW191" s="152"/>
      <c r="FAX191" s="152"/>
      <c r="FAY191" s="152"/>
      <c r="FAZ191" s="650"/>
      <c r="FBA191" s="651"/>
      <c r="FBB191" s="326"/>
      <c r="FBC191" s="152"/>
      <c r="FBD191" s="152"/>
      <c r="FBE191" s="152"/>
      <c r="FBF191" s="152"/>
      <c r="FBG191" s="650"/>
      <c r="FBH191" s="651"/>
      <c r="FBI191" s="326"/>
      <c r="FBJ191" s="152"/>
      <c r="FBK191" s="152"/>
      <c r="FBL191" s="152"/>
      <c r="FBM191" s="152"/>
      <c r="FBN191" s="650"/>
      <c r="FBO191" s="651"/>
      <c r="FBP191" s="326"/>
      <c r="FBQ191" s="152"/>
      <c r="FBR191" s="152"/>
      <c r="FBS191" s="152"/>
      <c r="FBT191" s="152"/>
      <c r="FBU191" s="650"/>
      <c r="FBV191" s="651"/>
      <c r="FBW191" s="326"/>
      <c r="FBX191" s="152"/>
      <c r="FBY191" s="152"/>
      <c r="FBZ191" s="152"/>
      <c r="FCA191" s="152"/>
      <c r="FCB191" s="650"/>
      <c r="FCC191" s="651"/>
      <c r="FCD191" s="326"/>
      <c r="FCE191" s="152"/>
      <c r="FCF191" s="152"/>
      <c r="FCG191" s="152"/>
      <c r="FCH191" s="152"/>
      <c r="FCI191" s="650"/>
      <c r="FCJ191" s="651"/>
      <c r="FCK191" s="326"/>
      <c r="FCL191" s="152"/>
      <c r="FCM191" s="152"/>
      <c r="FCN191" s="152"/>
      <c r="FCO191" s="152"/>
      <c r="FCP191" s="650"/>
      <c r="FCQ191" s="651"/>
      <c r="FCR191" s="326"/>
      <c r="FCS191" s="152"/>
      <c r="FCT191" s="152"/>
      <c r="FCU191" s="152"/>
      <c r="FCV191" s="152"/>
      <c r="FCW191" s="650"/>
      <c r="FCX191" s="651"/>
      <c r="FCY191" s="326"/>
      <c r="FCZ191" s="152"/>
      <c r="FDA191" s="152"/>
      <c r="FDB191" s="152"/>
      <c r="FDC191" s="152"/>
      <c r="FDD191" s="650"/>
      <c r="FDE191" s="651"/>
      <c r="FDF191" s="326"/>
      <c r="FDG191" s="152"/>
      <c r="FDH191" s="152"/>
      <c r="FDI191" s="152"/>
      <c r="FDJ191" s="152"/>
      <c r="FDK191" s="650"/>
      <c r="FDL191" s="651"/>
      <c r="FDM191" s="326"/>
      <c r="FDN191" s="152"/>
      <c r="FDO191" s="152"/>
      <c r="FDP191" s="152"/>
      <c r="FDQ191" s="152"/>
      <c r="FDR191" s="650"/>
      <c r="FDS191" s="651"/>
      <c r="FDT191" s="326"/>
      <c r="FDU191" s="152"/>
      <c r="FDV191" s="152"/>
      <c r="FDW191" s="152"/>
      <c r="FDX191" s="152"/>
      <c r="FDY191" s="650"/>
      <c r="FDZ191" s="651"/>
      <c r="FEA191" s="326"/>
      <c r="FEB191" s="152"/>
      <c r="FEC191" s="152"/>
      <c r="FED191" s="152"/>
      <c r="FEE191" s="152"/>
      <c r="FEF191" s="650"/>
      <c r="FEG191" s="651"/>
      <c r="FEH191" s="326"/>
      <c r="FEI191" s="152"/>
      <c r="FEJ191" s="152"/>
      <c r="FEK191" s="152"/>
      <c r="FEL191" s="152"/>
      <c r="FEM191" s="650"/>
      <c r="FEN191" s="651"/>
      <c r="FEO191" s="326"/>
      <c r="FEP191" s="152"/>
      <c r="FEQ191" s="152"/>
      <c r="FER191" s="152"/>
      <c r="FES191" s="152"/>
      <c r="FET191" s="650"/>
      <c r="FEU191" s="651"/>
      <c r="FEV191" s="326"/>
      <c r="FEW191" s="152"/>
      <c r="FEX191" s="152"/>
      <c r="FEY191" s="152"/>
      <c r="FEZ191" s="152"/>
      <c r="FFA191" s="650"/>
      <c r="FFB191" s="651"/>
      <c r="FFC191" s="326"/>
      <c r="FFD191" s="152"/>
      <c r="FFE191" s="152"/>
      <c r="FFF191" s="152"/>
      <c r="FFG191" s="152"/>
      <c r="FFH191" s="650"/>
      <c r="FFI191" s="651"/>
      <c r="FFJ191" s="326"/>
      <c r="FFK191" s="152"/>
      <c r="FFL191" s="152"/>
      <c r="FFM191" s="152"/>
      <c r="FFN191" s="152"/>
      <c r="FFO191" s="650"/>
      <c r="FFP191" s="651"/>
      <c r="FFQ191" s="326"/>
      <c r="FFR191" s="152"/>
      <c r="FFS191" s="152"/>
      <c r="FFT191" s="152"/>
      <c r="FFU191" s="152"/>
      <c r="FFV191" s="650"/>
      <c r="FFW191" s="651"/>
      <c r="FFX191" s="326"/>
      <c r="FFY191" s="152"/>
      <c r="FFZ191" s="152"/>
      <c r="FGA191" s="152"/>
      <c r="FGB191" s="152"/>
      <c r="FGC191" s="650"/>
      <c r="FGD191" s="651"/>
      <c r="FGE191" s="326"/>
      <c r="FGF191" s="152"/>
      <c r="FGG191" s="152"/>
      <c r="FGH191" s="152"/>
      <c r="FGI191" s="152"/>
      <c r="FGJ191" s="650"/>
      <c r="FGK191" s="651"/>
      <c r="FGL191" s="326"/>
      <c r="FGM191" s="152"/>
      <c r="FGN191" s="152"/>
      <c r="FGO191" s="152"/>
      <c r="FGP191" s="152"/>
      <c r="FGQ191" s="650"/>
      <c r="FGR191" s="651"/>
      <c r="FGS191" s="326"/>
      <c r="FGT191" s="152"/>
      <c r="FGU191" s="152"/>
      <c r="FGV191" s="152"/>
      <c r="FGW191" s="152"/>
      <c r="FGX191" s="650"/>
      <c r="FGY191" s="651"/>
      <c r="FGZ191" s="326"/>
      <c r="FHA191" s="152"/>
      <c r="FHB191" s="152"/>
      <c r="FHC191" s="152"/>
      <c r="FHD191" s="152"/>
      <c r="FHE191" s="650"/>
      <c r="FHF191" s="651"/>
      <c r="FHG191" s="326"/>
      <c r="FHH191" s="152"/>
      <c r="FHI191" s="152"/>
      <c r="FHJ191" s="152"/>
      <c r="FHK191" s="152"/>
      <c r="FHL191" s="650"/>
      <c r="FHM191" s="651"/>
      <c r="FHN191" s="326"/>
      <c r="FHO191" s="152"/>
      <c r="FHP191" s="152"/>
      <c r="FHQ191" s="152"/>
      <c r="FHR191" s="152"/>
      <c r="FHS191" s="650"/>
      <c r="FHT191" s="651"/>
      <c r="FHU191" s="326"/>
      <c r="FHV191" s="152"/>
      <c r="FHW191" s="152"/>
      <c r="FHX191" s="152"/>
      <c r="FHY191" s="152"/>
      <c r="FHZ191" s="650"/>
      <c r="FIA191" s="651"/>
      <c r="FIB191" s="326"/>
      <c r="FIC191" s="152"/>
      <c r="FID191" s="152"/>
      <c r="FIE191" s="152"/>
      <c r="FIF191" s="152"/>
      <c r="FIG191" s="650"/>
      <c r="FIH191" s="651"/>
      <c r="FII191" s="326"/>
      <c r="FIJ191" s="152"/>
      <c r="FIK191" s="152"/>
      <c r="FIL191" s="152"/>
      <c r="FIM191" s="152"/>
      <c r="FIN191" s="650"/>
      <c r="FIO191" s="651"/>
      <c r="FIP191" s="326"/>
      <c r="FIQ191" s="152"/>
      <c r="FIR191" s="152"/>
      <c r="FIS191" s="152"/>
      <c r="FIT191" s="152"/>
      <c r="FIU191" s="650"/>
      <c r="FIV191" s="651"/>
      <c r="FIW191" s="326"/>
      <c r="FIX191" s="152"/>
      <c r="FIY191" s="152"/>
      <c r="FIZ191" s="152"/>
      <c r="FJA191" s="152"/>
      <c r="FJB191" s="650"/>
      <c r="FJC191" s="651"/>
      <c r="FJD191" s="326"/>
      <c r="FJE191" s="152"/>
      <c r="FJF191" s="152"/>
      <c r="FJG191" s="152"/>
      <c r="FJH191" s="152"/>
      <c r="FJI191" s="650"/>
      <c r="FJJ191" s="651"/>
      <c r="FJK191" s="326"/>
      <c r="FJL191" s="152"/>
      <c r="FJM191" s="152"/>
      <c r="FJN191" s="152"/>
      <c r="FJO191" s="152"/>
      <c r="FJP191" s="650"/>
      <c r="FJQ191" s="651"/>
      <c r="FJR191" s="326"/>
      <c r="FJS191" s="152"/>
      <c r="FJT191" s="152"/>
      <c r="FJU191" s="152"/>
      <c r="FJV191" s="152"/>
      <c r="FJW191" s="650"/>
      <c r="FJX191" s="651"/>
      <c r="FJY191" s="326"/>
      <c r="FJZ191" s="152"/>
      <c r="FKA191" s="152"/>
      <c r="FKB191" s="152"/>
      <c r="FKC191" s="152"/>
      <c r="FKD191" s="650"/>
      <c r="FKE191" s="651"/>
      <c r="FKF191" s="326"/>
      <c r="FKG191" s="152"/>
      <c r="FKH191" s="152"/>
      <c r="FKI191" s="152"/>
      <c r="FKJ191" s="152"/>
      <c r="FKK191" s="650"/>
      <c r="FKL191" s="651"/>
      <c r="FKM191" s="326"/>
      <c r="FKN191" s="152"/>
      <c r="FKO191" s="152"/>
      <c r="FKP191" s="152"/>
      <c r="FKQ191" s="152"/>
      <c r="FKR191" s="650"/>
      <c r="FKS191" s="651"/>
      <c r="FKT191" s="326"/>
      <c r="FKU191" s="152"/>
      <c r="FKV191" s="152"/>
      <c r="FKW191" s="152"/>
      <c r="FKX191" s="152"/>
      <c r="FKY191" s="650"/>
      <c r="FKZ191" s="651"/>
      <c r="FLA191" s="326"/>
      <c r="FLB191" s="152"/>
      <c r="FLC191" s="152"/>
      <c r="FLD191" s="152"/>
      <c r="FLE191" s="152"/>
      <c r="FLF191" s="650"/>
      <c r="FLG191" s="651"/>
      <c r="FLH191" s="326"/>
      <c r="FLI191" s="152"/>
      <c r="FLJ191" s="152"/>
      <c r="FLK191" s="152"/>
      <c r="FLL191" s="152"/>
      <c r="FLM191" s="650"/>
      <c r="FLN191" s="651"/>
      <c r="FLO191" s="326"/>
      <c r="FLP191" s="152"/>
      <c r="FLQ191" s="152"/>
      <c r="FLR191" s="152"/>
      <c r="FLS191" s="152"/>
      <c r="FLT191" s="650"/>
      <c r="FLU191" s="651"/>
      <c r="FLV191" s="326"/>
      <c r="FLW191" s="152"/>
      <c r="FLX191" s="152"/>
      <c r="FLY191" s="152"/>
      <c r="FLZ191" s="152"/>
      <c r="FMA191" s="650"/>
      <c r="FMB191" s="651"/>
      <c r="FMC191" s="326"/>
      <c r="FMD191" s="152"/>
      <c r="FME191" s="152"/>
      <c r="FMF191" s="152"/>
      <c r="FMG191" s="152"/>
      <c r="FMH191" s="650"/>
      <c r="FMI191" s="651"/>
      <c r="FMJ191" s="326"/>
      <c r="FMK191" s="152"/>
      <c r="FML191" s="152"/>
      <c r="FMM191" s="152"/>
      <c r="FMN191" s="152"/>
      <c r="FMO191" s="650"/>
      <c r="FMP191" s="651"/>
      <c r="FMQ191" s="326"/>
      <c r="FMR191" s="152"/>
      <c r="FMS191" s="152"/>
      <c r="FMT191" s="152"/>
      <c r="FMU191" s="152"/>
      <c r="FMV191" s="650"/>
      <c r="FMW191" s="651"/>
      <c r="FMX191" s="326"/>
      <c r="FMY191" s="152"/>
      <c r="FMZ191" s="152"/>
      <c r="FNA191" s="152"/>
      <c r="FNB191" s="152"/>
      <c r="FNC191" s="650"/>
      <c r="FND191" s="651"/>
      <c r="FNE191" s="326"/>
      <c r="FNF191" s="152"/>
      <c r="FNG191" s="152"/>
      <c r="FNH191" s="152"/>
      <c r="FNI191" s="152"/>
      <c r="FNJ191" s="650"/>
      <c r="FNK191" s="651"/>
      <c r="FNL191" s="326"/>
      <c r="FNM191" s="152"/>
      <c r="FNN191" s="152"/>
      <c r="FNO191" s="152"/>
      <c r="FNP191" s="152"/>
      <c r="FNQ191" s="650"/>
      <c r="FNR191" s="651"/>
      <c r="FNS191" s="326"/>
      <c r="FNT191" s="152"/>
      <c r="FNU191" s="152"/>
      <c r="FNV191" s="152"/>
      <c r="FNW191" s="152"/>
      <c r="FNX191" s="650"/>
      <c r="FNY191" s="651"/>
      <c r="FNZ191" s="326"/>
      <c r="FOA191" s="152"/>
      <c r="FOB191" s="152"/>
      <c r="FOC191" s="152"/>
      <c r="FOD191" s="152"/>
      <c r="FOE191" s="650"/>
      <c r="FOF191" s="651"/>
      <c r="FOG191" s="326"/>
      <c r="FOH191" s="152"/>
      <c r="FOI191" s="152"/>
      <c r="FOJ191" s="152"/>
      <c r="FOK191" s="152"/>
      <c r="FOL191" s="650"/>
      <c r="FOM191" s="651"/>
      <c r="FON191" s="326"/>
      <c r="FOO191" s="152"/>
      <c r="FOP191" s="152"/>
      <c r="FOQ191" s="152"/>
      <c r="FOR191" s="152"/>
      <c r="FOS191" s="650"/>
      <c r="FOT191" s="651"/>
      <c r="FOU191" s="326"/>
      <c r="FOV191" s="152"/>
      <c r="FOW191" s="152"/>
      <c r="FOX191" s="152"/>
      <c r="FOY191" s="152"/>
      <c r="FOZ191" s="650"/>
      <c r="FPA191" s="651"/>
      <c r="FPB191" s="326"/>
      <c r="FPC191" s="152"/>
      <c r="FPD191" s="152"/>
      <c r="FPE191" s="152"/>
      <c r="FPF191" s="152"/>
      <c r="FPG191" s="650"/>
      <c r="FPH191" s="651"/>
      <c r="FPI191" s="326"/>
      <c r="FPJ191" s="152"/>
      <c r="FPK191" s="152"/>
      <c r="FPL191" s="152"/>
      <c r="FPM191" s="152"/>
      <c r="FPN191" s="650"/>
      <c r="FPO191" s="651"/>
      <c r="FPP191" s="326"/>
      <c r="FPQ191" s="152"/>
      <c r="FPR191" s="152"/>
      <c r="FPS191" s="152"/>
      <c r="FPT191" s="152"/>
      <c r="FPU191" s="650"/>
      <c r="FPV191" s="651"/>
      <c r="FPW191" s="326"/>
      <c r="FPX191" s="152"/>
      <c r="FPY191" s="152"/>
      <c r="FPZ191" s="152"/>
      <c r="FQA191" s="152"/>
      <c r="FQB191" s="650"/>
      <c r="FQC191" s="651"/>
      <c r="FQD191" s="326"/>
      <c r="FQE191" s="152"/>
      <c r="FQF191" s="152"/>
      <c r="FQG191" s="152"/>
      <c r="FQH191" s="152"/>
      <c r="FQI191" s="650"/>
      <c r="FQJ191" s="651"/>
      <c r="FQK191" s="326"/>
      <c r="FQL191" s="152"/>
      <c r="FQM191" s="152"/>
      <c r="FQN191" s="152"/>
      <c r="FQO191" s="152"/>
      <c r="FQP191" s="650"/>
      <c r="FQQ191" s="651"/>
      <c r="FQR191" s="326"/>
      <c r="FQS191" s="152"/>
      <c r="FQT191" s="152"/>
      <c r="FQU191" s="152"/>
      <c r="FQV191" s="152"/>
      <c r="FQW191" s="650"/>
      <c r="FQX191" s="651"/>
      <c r="FQY191" s="326"/>
      <c r="FQZ191" s="152"/>
      <c r="FRA191" s="152"/>
      <c r="FRB191" s="152"/>
      <c r="FRC191" s="152"/>
      <c r="FRD191" s="650"/>
      <c r="FRE191" s="651"/>
      <c r="FRF191" s="326"/>
      <c r="FRG191" s="152"/>
      <c r="FRH191" s="152"/>
      <c r="FRI191" s="152"/>
      <c r="FRJ191" s="152"/>
      <c r="FRK191" s="650"/>
      <c r="FRL191" s="651"/>
      <c r="FRM191" s="326"/>
      <c r="FRN191" s="152"/>
      <c r="FRO191" s="152"/>
      <c r="FRP191" s="152"/>
      <c r="FRQ191" s="152"/>
      <c r="FRR191" s="650"/>
      <c r="FRS191" s="651"/>
      <c r="FRT191" s="326"/>
      <c r="FRU191" s="152"/>
      <c r="FRV191" s="152"/>
      <c r="FRW191" s="152"/>
      <c r="FRX191" s="152"/>
      <c r="FRY191" s="650"/>
      <c r="FRZ191" s="651"/>
      <c r="FSA191" s="326"/>
      <c r="FSB191" s="152"/>
      <c r="FSC191" s="152"/>
      <c r="FSD191" s="152"/>
      <c r="FSE191" s="152"/>
      <c r="FSF191" s="650"/>
      <c r="FSG191" s="651"/>
      <c r="FSH191" s="326"/>
      <c r="FSI191" s="152"/>
      <c r="FSJ191" s="152"/>
      <c r="FSK191" s="152"/>
      <c r="FSL191" s="152"/>
      <c r="FSM191" s="650"/>
      <c r="FSN191" s="651"/>
      <c r="FSO191" s="326"/>
      <c r="FSP191" s="152"/>
      <c r="FSQ191" s="152"/>
      <c r="FSR191" s="152"/>
      <c r="FSS191" s="152"/>
      <c r="FST191" s="650"/>
      <c r="FSU191" s="651"/>
      <c r="FSV191" s="326"/>
      <c r="FSW191" s="152"/>
      <c r="FSX191" s="152"/>
      <c r="FSY191" s="152"/>
      <c r="FSZ191" s="152"/>
      <c r="FTA191" s="650"/>
      <c r="FTB191" s="651"/>
      <c r="FTC191" s="326"/>
      <c r="FTD191" s="152"/>
      <c r="FTE191" s="152"/>
      <c r="FTF191" s="152"/>
      <c r="FTG191" s="152"/>
      <c r="FTH191" s="650"/>
      <c r="FTI191" s="651"/>
      <c r="FTJ191" s="326"/>
      <c r="FTK191" s="152"/>
      <c r="FTL191" s="152"/>
      <c r="FTM191" s="152"/>
      <c r="FTN191" s="152"/>
      <c r="FTO191" s="650"/>
      <c r="FTP191" s="651"/>
      <c r="FTQ191" s="326"/>
      <c r="FTR191" s="152"/>
      <c r="FTS191" s="152"/>
      <c r="FTT191" s="152"/>
      <c r="FTU191" s="152"/>
      <c r="FTV191" s="650"/>
      <c r="FTW191" s="651"/>
      <c r="FTX191" s="326"/>
      <c r="FTY191" s="152"/>
      <c r="FTZ191" s="152"/>
      <c r="FUA191" s="152"/>
      <c r="FUB191" s="152"/>
      <c r="FUC191" s="650"/>
      <c r="FUD191" s="651"/>
      <c r="FUE191" s="326"/>
      <c r="FUF191" s="152"/>
      <c r="FUG191" s="152"/>
      <c r="FUH191" s="152"/>
      <c r="FUI191" s="152"/>
      <c r="FUJ191" s="650"/>
      <c r="FUK191" s="651"/>
      <c r="FUL191" s="326"/>
      <c r="FUM191" s="152"/>
      <c r="FUN191" s="152"/>
      <c r="FUO191" s="152"/>
      <c r="FUP191" s="152"/>
      <c r="FUQ191" s="650"/>
      <c r="FUR191" s="651"/>
      <c r="FUS191" s="326"/>
      <c r="FUT191" s="152"/>
      <c r="FUU191" s="152"/>
      <c r="FUV191" s="152"/>
      <c r="FUW191" s="152"/>
      <c r="FUX191" s="650"/>
      <c r="FUY191" s="651"/>
      <c r="FUZ191" s="326"/>
      <c r="FVA191" s="152"/>
      <c r="FVB191" s="152"/>
      <c r="FVC191" s="152"/>
      <c r="FVD191" s="152"/>
      <c r="FVE191" s="650"/>
      <c r="FVF191" s="651"/>
      <c r="FVG191" s="326"/>
      <c r="FVH191" s="152"/>
      <c r="FVI191" s="152"/>
      <c r="FVJ191" s="152"/>
      <c r="FVK191" s="152"/>
      <c r="FVL191" s="650"/>
      <c r="FVM191" s="651"/>
      <c r="FVN191" s="326"/>
      <c r="FVO191" s="152"/>
      <c r="FVP191" s="152"/>
      <c r="FVQ191" s="152"/>
      <c r="FVR191" s="152"/>
      <c r="FVS191" s="650"/>
      <c r="FVT191" s="651"/>
      <c r="FVU191" s="326"/>
      <c r="FVV191" s="152"/>
      <c r="FVW191" s="152"/>
      <c r="FVX191" s="152"/>
      <c r="FVY191" s="152"/>
      <c r="FVZ191" s="650"/>
      <c r="FWA191" s="651"/>
      <c r="FWB191" s="326"/>
      <c r="FWC191" s="152"/>
      <c r="FWD191" s="152"/>
      <c r="FWE191" s="152"/>
      <c r="FWF191" s="152"/>
      <c r="FWG191" s="650"/>
      <c r="FWH191" s="651"/>
      <c r="FWI191" s="326"/>
      <c r="FWJ191" s="152"/>
      <c r="FWK191" s="152"/>
      <c r="FWL191" s="152"/>
      <c r="FWM191" s="152"/>
      <c r="FWN191" s="650"/>
      <c r="FWO191" s="651"/>
      <c r="FWP191" s="326"/>
      <c r="FWQ191" s="152"/>
      <c r="FWR191" s="152"/>
      <c r="FWS191" s="152"/>
      <c r="FWT191" s="152"/>
      <c r="FWU191" s="650"/>
      <c r="FWV191" s="651"/>
      <c r="FWW191" s="326"/>
      <c r="FWX191" s="152"/>
      <c r="FWY191" s="152"/>
      <c r="FWZ191" s="152"/>
      <c r="FXA191" s="152"/>
      <c r="FXB191" s="650"/>
      <c r="FXC191" s="651"/>
      <c r="FXD191" s="326"/>
      <c r="FXE191" s="152"/>
      <c r="FXF191" s="152"/>
      <c r="FXG191" s="152"/>
      <c r="FXH191" s="152"/>
      <c r="FXI191" s="650"/>
      <c r="FXJ191" s="651"/>
      <c r="FXK191" s="326"/>
      <c r="FXL191" s="152"/>
      <c r="FXM191" s="152"/>
      <c r="FXN191" s="152"/>
      <c r="FXO191" s="152"/>
      <c r="FXP191" s="650"/>
      <c r="FXQ191" s="651"/>
      <c r="FXR191" s="326"/>
      <c r="FXS191" s="152"/>
      <c r="FXT191" s="152"/>
      <c r="FXU191" s="152"/>
      <c r="FXV191" s="152"/>
      <c r="FXW191" s="650"/>
      <c r="FXX191" s="651"/>
      <c r="FXY191" s="326"/>
      <c r="FXZ191" s="152"/>
      <c r="FYA191" s="152"/>
      <c r="FYB191" s="152"/>
      <c r="FYC191" s="152"/>
      <c r="FYD191" s="650"/>
      <c r="FYE191" s="651"/>
      <c r="FYF191" s="326"/>
      <c r="FYG191" s="152"/>
      <c r="FYH191" s="152"/>
      <c r="FYI191" s="152"/>
      <c r="FYJ191" s="152"/>
      <c r="FYK191" s="650"/>
      <c r="FYL191" s="651"/>
      <c r="FYM191" s="326"/>
      <c r="FYN191" s="152"/>
      <c r="FYO191" s="152"/>
      <c r="FYP191" s="152"/>
      <c r="FYQ191" s="152"/>
      <c r="FYR191" s="650"/>
      <c r="FYS191" s="651"/>
      <c r="FYT191" s="326"/>
      <c r="FYU191" s="152"/>
      <c r="FYV191" s="152"/>
      <c r="FYW191" s="152"/>
      <c r="FYX191" s="152"/>
      <c r="FYY191" s="650"/>
      <c r="FYZ191" s="651"/>
      <c r="FZA191" s="326"/>
      <c r="FZB191" s="152"/>
      <c r="FZC191" s="152"/>
      <c r="FZD191" s="152"/>
      <c r="FZE191" s="152"/>
      <c r="FZF191" s="650"/>
      <c r="FZG191" s="651"/>
      <c r="FZH191" s="326"/>
      <c r="FZI191" s="152"/>
      <c r="FZJ191" s="152"/>
      <c r="FZK191" s="152"/>
      <c r="FZL191" s="152"/>
      <c r="FZM191" s="650"/>
      <c r="FZN191" s="651"/>
      <c r="FZO191" s="326"/>
      <c r="FZP191" s="152"/>
      <c r="FZQ191" s="152"/>
      <c r="FZR191" s="152"/>
      <c r="FZS191" s="152"/>
      <c r="FZT191" s="650"/>
      <c r="FZU191" s="651"/>
      <c r="FZV191" s="326"/>
      <c r="FZW191" s="152"/>
      <c r="FZX191" s="152"/>
      <c r="FZY191" s="152"/>
      <c r="FZZ191" s="152"/>
      <c r="GAA191" s="650"/>
      <c r="GAB191" s="651"/>
      <c r="GAC191" s="326"/>
      <c r="GAD191" s="152"/>
      <c r="GAE191" s="152"/>
      <c r="GAF191" s="152"/>
      <c r="GAG191" s="152"/>
      <c r="GAH191" s="650"/>
      <c r="GAI191" s="651"/>
      <c r="GAJ191" s="326"/>
      <c r="GAK191" s="152"/>
      <c r="GAL191" s="152"/>
      <c r="GAM191" s="152"/>
      <c r="GAN191" s="152"/>
      <c r="GAO191" s="650"/>
      <c r="GAP191" s="651"/>
      <c r="GAQ191" s="326"/>
      <c r="GAR191" s="152"/>
      <c r="GAS191" s="152"/>
      <c r="GAT191" s="152"/>
      <c r="GAU191" s="152"/>
      <c r="GAV191" s="650"/>
      <c r="GAW191" s="651"/>
      <c r="GAX191" s="326"/>
      <c r="GAY191" s="152"/>
      <c r="GAZ191" s="152"/>
      <c r="GBA191" s="152"/>
      <c r="GBB191" s="152"/>
      <c r="GBC191" s="650"/>
      <c r="GBD191" s="651"/>
      <c r="GBE191" s="326"/>
      <c r="GBF191" s="152"/>
      <c r="GBG191" s="152"/>
      <c r="GBH191" s="152"/>
      <c r="GBI191" s="152"/>
      <c r="GBJ191" s="650"/>
      <c r="GBK191" s="651"/>
      <c r="GBL191" s="326"/>
      <c r="GBM191" s="152"/>
      <c r="GBN191" s="152"/>
      <c r="GBO191" s="152"/>
      <c r="GBP191" s="152"/>
      <c r="GBQ191" s="650"/>
      <c r="GBR191" s="651"/>
      <c r="GBS191" s="326"/>
      <c r="GBT191" s="152"/>
      <c r="GBU191" s="152"/>
      <c r="GBV191" s="152"/>
      <c r="GBW191" s="152"/>
      <c r="GBX191" s="650"/>
      <c r="GBY191" s="651"/>
      <c r="GBZ191" s="326"/>
      <c r="GCA191" s="152"/>
      <c r="GCB191" s="152"/>
      <c r="GCC191" s="152"/>
      <c r="GCD191" s="152"/>
      <c r="GCE191" s="650"/>
      <c r="GCF191" s="651"/>
      <c r="GCG191" s="326"/>
      <c r="GCH191" s="152"/>
      <c r="GCI191" s="152"/>
      <c r="GCJ191" s="152"/>
      <c r="GCK191" s="152"/>
      <c r="GCL191" s="650"/>
      <c r="GCM191" s="651"/>
      <c r="GCN191" s="326"/>
      <c r="GCO191" s="152"/>
      <c r="GCP191" s="152"/>
      <c r="GCQ191" s="152"/>
      <c r="GCR191" s="152"/>
      <c r="GCS191" s="650"/>
      <c r="GCT191" s="651"/>
      <c r="GCU191" s="326"/>
      <c r="GCV191" s="152"/>
      <c r="GCW191" s="152"/>
      <c r="GCX191" s="152"/>
      <c r="GCY191" s="152"/>
      <c r="GCZ191" s="650"/>
      <c r="GDA191" s="651"/>
      <c r="GDB191" s="326"/>
      <c r="GDC191" s="152"/>
      <c r="GDD191" s="152"/>
      <c r="GDE191" s="152"/>
      <c r="GDF191" s="152"/>
      <c r="GDG191" s="650"/>
      <c r="GDH191" s="651"/>
      <c r="GDI191" s="326"/>
      <c r="GDJ191" s="152"/>
      <c r="GDK191" s="152"/>
      <c r="GDL191" s="152"/>
      <c r="GDM191" s="152"/>
      <c r="GDN191" s="650"/>
      <c r="GDO191" s="651"/>
      <c r="GDP191" s="326"/>
      <c r="GDQ191" s="152"/>
      <c r="GDR191" s="152"/>
      <c r="GDS191" s="152"/>
      <c r="GDT191" s="152"/>
      <c r="GDU191" s="650"/>
      <c r="GDV191" s="651"/>
      <c r="GDW191" s="326"/>
      <c r="GDX191" s="152"/>
      <c r="GDY191" s="152"/>
      <c r="GDZ191" s="152"/>
      <c r="GEA191" s="152"/>
      <c r="GEB191" s="650"/>
      <c r="GEC191" s="651"/>
      <c r="GED191" s="326"/>
      <c r="GEE191" s="152"/>
      <c r="GEF191" s="152"/>
      <c r="GEG191" s="152"/>
      <c r="GEH191" s="152"/>
      <c r="GEI191" s="650"/>
      <c r="GEJ191" s="651"/>
      <c r="GEK191" s="326"/>
      <c r="GEL191" s="152"/>
      <c r="GEM191" s="152"/>
      <c r="GEN191" s="152"/>
      <c r="GEO191" s="152"/>
      <c r="GEP191" s="650"/>
      <c r="GEQ191" s="651"/>
      <c r="GER191" s="326"/>
      <c r="GES191" s="152"/>
      <c r="GET191" s="152"/>
      <c r="GEU191" s="152"/>
      <c r="GEV191" s="152"/>
      <c r="GEW191" s="650"/>
      <c r="GEX191" s="651"/>
      <c r="GEY191" s="326"/>
      <c r="GEZ191" s="152"/>
      <c r="GFA191" s="152"/>
      <c r="GFB191" s="152"/>
      <c r="GFC191" s="152"/>
      <c r="GFD191" s="650"/>
      <c r="GFE191" s="651"/>
      <c r="GFF191" s="326"/>
      <c r="GFG191" s="152"/>
      <c r="GFH191" s="152"/>
      <c r="GFI191" s="152"/>
      <c r="GFJ191" s="152"/>
      <c r="GFK191" s="650"/>
      <c r="GFL191" s="651"/>
      <c r="GFM191" s="326"/>
      <c r="GFN191" s="152"/>
      <c r="GFO191" s="152"/>
      <c r="GFP191" s="152"/>
      <c r="GFQ191" s="152"/>
      <c r="GFR191" s="650"/>
      <c r="GFS191" s="651"/>
      <c r="GFT191" s="326"/>
      <c r="GFU191" s="152"/>
      <c r="GFV191" s="152"/>
      <c r="GFW191" s="152"/>
      <c r="GFX191" s="152"/>
      <c r="GFY191" s="650"/>
      <c r="GFZ191" s="651"/>
      <c r="GGA191" s="326"/>
      <c r="GGB191" s="152"/>
      <c r="GGC191" s="152"/>
      <c r="GGD191" s="152"/>
      <c r="GGE191" s="152"/>
      <c r="GGF191" s="650"/>
      <c r="GGG191" s="651"/>
      <c r="GGH191" s="326"/>
      <c r="GGI191" s="152"/>
      <c r="GGJ191" s="152"/>
      <c r="GGK191" s="152"/>
      <c r="GGL191" s="152"/>
      <c r="GGM191" s="650"/>
      <c r="GGN191" s="651"/>
      <c r="GGO191" s="326"/>
      <c r="GGP191" s="152"/>
      <c r="GGQ191" s="152"/>
      <c r="GGR191" s="152"/>
      <c r="GGS191" s="152"/>
      <c r="GGT191" s="650"/>
      <c r="GGU191" s="651"/>
      <c r="GGV191" s="326"/>
      <c r="GGW191" s="152"/>
      <c r="GGX191" s="152"/>
      <c r="GGY191" s="152"/>
      <c r="GGZ191" s="152"/>
      <c r="GHA191" s="650"/>
      <c r="GHB191" s="651"/>
      <c r="GHC191" s="326"/>
      <c r="GHD191" s="152"/>
      <c r="GHE191" s="152"/>
      <c r="GHF191" s="152"/>
      <c r="GHG191" s="152"/>
      <c r="GHH191" s="650"/>
      <c r="GHI191" s="651"/>
      <c r="GHJ191" s="326"/>
      <c r="GHK191" s="152"/>
      <c r="GHL191" s="152"/>
      <c r="GHM191" s="152"/>
      <c r="GHN191" s="152"/>
      <c r="GHO191" s="650"/>
      <c r="GHP191" s="651"/>
      <c r="GHQ191" s="326"/>
      <c r="GHR191" s="152"/>
      <c r="GHS191" s="152"/>
      <c r="GHT191" s="152"/>
      <c r="GHU191" s="152"/>
      <c r="GHV191" s="650"/>
      <c r="GHW191" s="651"/>
      <c r="GHX191" s="326"/>
      <c r="GHY191" s="152"/>
      <c r="GHZ191" s="152"/>
      <c r="GIA191" s="152"/>
      <c r="GIB191" s="152"/>
      <c r="GIC191" s="650"/>
      <c r="GID191" s="651"/>
      <c r="GIE191" s="326"/>
      <c r="GIF191" s="152"/>
      <c r="GIG191" s="152"/>
      <c r="GIH191" s="152"/>
      <c r="GII191" s="152"/>
      <c r="GIJ191" s="650"/>
      <c r="GIK191" s="651"/>
      <c r="GIL191" s="326"/>
      <c r="GIM191" s="152"/>
      <c r="GIN191" s="152"/>
      <c r="GIO191" s="152"/>
      <c r="GIP191" s="152"/>
      <c r="GIQ191" s="650"/>
      <c r="GIR191" s="651"/>
      <c r="GIS191" s="326"/>
      <c r="GIT191" s="152"/>
      <c r="GIU191" s="152"/>
      <c r="GIV191" s="152"/>
      <c r="GIW191" s="152"/>
      <c r="GIX191" s="650"/>
      <c r="GIY191" s="651"/>
      <c r="GIZ191" s="326"/>
      <c r="GJA191" s="152"/>
      <c r="GJB191" s="152"/>
      <c r="GJC191" s="152"/>
      <c r="GJD191" s="152"/>
      <c r="GJE191" s="650"/>
      <c r="GJF191" s="651"/>
      <c r="GJG191" s="326"/>
      <c r="GJH191" s="152"/>
      <c r="GJI191" s="152"/>
      <c r="GJJ191" s="152"/>
      <c r="GJK191" s="152"/>
      <c r="GJL191" s="650"/>
      <c r="GJM191" s="651"/>
      <c r="GJN191" s="326"/>
      <c r="GJO191" s="152"/>
      <c r="GJP191" s="152"/>
      <c r="GJQ191" s="152"/>
      <c r="GJR191" s="152"/>
      <c r="GJS191" s="650"/>
      <c r="GJT191" s="651"/>
      <c r="GJU191" s="326"/>
      <c r="GJV191" s="152"/>
      <c r="GJW191" s="152"/>
      <c r="GJX191" s="152"/>
      <c r="GJY191" s="152"/>
      <c r="GJZ191" s="650"/>
      <c r="GKA191" s="651"/>
      <c r="GKB191" s="326"/>
      <c r="GKC191" s="152"/>
      <c r="GKD191" s="152"/>
      <c r="GKE191" s="152"/>
      <c r="GKF191" s="152"/>
      <c r="GKG191" s="650"/>
      <c r="GKH191" s="651"/>
      <c r="GKI191" s="326"/>
      <c r="GKJ191" s="152"/>
      <c r="GKK191" s="152"/>
      <c r="GKL191" s="152"/>
      <c r="GKM191" s="152"/>
      <c r="GKN191" s="650"/>
      <c r="GKO191" s="651"/>
      <c r="GKP191" s="326"/>
      <c r="GKQ191" s="152"/>
      <c r="GKR191" s="152"/>
      <c r="GKS191" s="152"/>
      <c r="GKT191" s="152"/>
      <c r="GKU191" s="650"/>
      <c r="GKV191" s="651"/>
      <c r="GKW191" s="326"/>
      <c r="GKX191" s="152"/>
      <c r="GKY191" s="152"/>
      <c r="GKZ191" s="152"/>
      <c r="GLA191" s="152"/>
      <c r="GLB191" s="650"/>
      <c r="GLC191" s="651"/>
      <c r="GLD191" s="326"/>
      <c r="GLE191" s="152"/>
      <c r="GLF191" s="152"/>
      <c r="GLG191" s="152"/>
      <c r="GLH191" s="152"/>
      <c r="GLI191" s="650"/>
      <c r="GLJ191" s="651"/>
      <c r="GLK191" s="326"/>
      <c r="GLL191" s="152"/>
      <c r="GLM191" s="152"/>
      <c r="GLN191" s="152"/>
      <c r="GLO191" s="152"/>
      <c r="GLP191" s="650"/>
      <c r="GLQ191" s="651"/>
      <c r="GLR191" s="326"/>
      <c r="GLS191" s="152"/>
      <c r="GLT191" s="152"/>
      <c r="GLU191" s="152"/>
      <c r="GLV191" s="152"/>
      <c r="GLW191" s="650"/>
      <c r="GLX191" s="651"/>
      <c r="GLY191" s="326"/>
      <c r="GLZ191" s="152"/>
      <c r="GMA191" s="152"/>
      <c r="GMB191" s="152"/>
      <c r="GMC191" s="152"/>
      <c r="GMD191" s="650"/>
      <c r="GME191" s="651"/>
      <c r="GMF191" s="326"/>
      <c r="GMG191" s="152"/>
      <c r="GMH191" s="152"/>
      <c r="GMI191" s="152"/>
      <c r="GMJ191" s="152"/>
      <c r="GMK191" s="650"/>
      <c r="GML191" s="651"/>
      <c r="GMM191" s="326"/>
      <c r="GMN191" s="152"/>
      <c r="GMO191" s="152"/>
      <c r="GMP191" s="152"/>
      <c r="GMQ191" s="152"/>
      <c r="GMR191" s="650"/>
      <c r="GMS191" s="651"/>
      <c r="GMT191" s="326"/>
      <c r="GMU191" s="152"/>
      <c r="GMV191" s="152"/>
      <c r="GMW191" s="152"/>
      <c r="GMX191" s="152"/>
      <c r="GMY191" s="650"/>
      <c r="GMZ191" s="651"/>
      <c r="GNA191" s="326"/>
      <c r="GNB191" s="152"/>
      <c r="GNC191" s="152"/>
      <c r="GND191" s="152"/>
      <c r="GNE191" s="152"/>
      <c r="GNF191" s="650"/>
      <c r="GNG191" s="651"/>
      <c r="GNH191" s="326"/>
      <c r="GNI191" s="152"/>
      <c r="GNJ191" s="152"/>
      <c r="GNK191" s="152"/>
      <c r="GNL191" s="152"/>
      <c r="GNM191" s="650"/>
      <c r="GNN191" s="651"/>
      <c r="GNO191" s="326"/>
      <c r="GNP191" s="152"/>
      <c r="GNQ191" s="152"/>
      <c r="GNR191" s="152"/>
      <c r="GNS191" s="152"/>
      <c r="GNT191" s="650"/>
      <c r="GNU191" s="651"/>
      <c r="GNV191" s="326"/>
      <c r="GNW191" s="152"/>
      <c r="GNX191" s="152"/>
      <c r="GNY191" s="152"/>
      <c r="GNZ191" s="152"/>
      <c r="GOA191" s="650"/>
      <c r="GOB191" s="651"/>
      <c r="GOC191" s="326"/>
      <c r="GOD191" s="152"/>
      <c r="GOE191" s="152"/>
      <c r="GOF191" s="152"/>
      <c r="GOG191" s="152"/>
      <c r="GOH191" s="650"/>
      <c r="GOI191" s="651"/>
      <c r="GOJ191" s="326"/>
      <c r="GOK191" s="152"/>
      <c r="GOL191" s="152"/>
      <c r="GOM191" s="152"/>
      <c r="GON191" s="152"/>
      <c r="GOO191" s="650"/>
      <c r="GOP191" s="651"/>
      <c r="GOQ191" s="326"/>
      <c r="GOR191" s="152"/>
      <c r="GOS191" s="152"/>
      <c r="GOT191" s="152"/>
      <c r="GOU191" s="152"/>
      <c r="GOV191" s="650"/>
      <c r="GOW191" s="651"/>
      <c r="GOX191" s="326"/>
      <c r="GOY191" s="152"/>
      <c r="GOZ191" s="152"/>
      <c r="GPA191" s="152"/>
      <c r="GPB191" s="152"/>
      <c r="GPC191" s="650"/>
      <c r="GPD191" s="651"/>
      <c r="GPE191" s="326"/>
      <c r="GPF191" s="152"/>
      <c r="GPG191" s="152"/>
      <c r="GPH191" s="152"/>
      <c r="GPI191" s="152"/>
      <c r="GPJ191" s="650"/>
      <c r="GPK191" s="651"/>
      <c r="GPL191" s="326"/>
      <c r="GPM191" s="152"/>
      <c r="GPN191" s="152"/>
      <c r="GPO191" s="152"/>
      <c r="GPP191" s="152"/>
      <c r="GPQ191" s="650"/>
      <c r="GPR191" s="651"/>
      <c r="GPS191" s="326"/>
      <c r="GPT191" s="152"/>
      <c r="GPU191" s="152"/>
      <c r="GPV191" s="152"/>
      <c r="GPW191" s="152"/>
      <c r="GPX191" s="650"/>
      <c r="GPY191" s="651"/>
      <c r="GPZ191" s="326"/>
      <c r="GQA191" s="152"/>
      <c r="GQB191" s="152"/>
      <c r="GQC191" s="152"/>
      <c r="GQD191" s="152"/>
      <c r="GQE191" s="650"/>
      <c r="GQF191" s="651"/>
      <c r="GQG191" s="326"/>
      <c r="GQH191" s="152"/>
      <c r="GQI191" s="152"/>
      <c r="GQJ191" s="152"/>
      <c r="GQK191" s="152"/>
      <c r="GQL191" s="650"/>
      <c r="GQM191" s="651"/>
      <c r="GQN191" s="326"/>
      <c r="GQO191" s="152"/>
      <c r="GQP191" s="152"/>
      <c r="GQQ191" s="152"/>
      <c r="GQR191" s="152"/>
      <c r="GQS191" s="650"/>
      <c r="GQT191" s="651"/>
      <c r="GQU191" s="326"/>
      <c r="GQV191" s="152"/>
      <c r="GQW191" s="152"/>
      <c r="GQX191" s="152"/>
      <c r="GQY191" s="152"/>
      <c r="GQZ191" s="650"/>
      <c r="GRA191" s="651"/>
      <c r="GRB191" s="326"/>
      <c r="GRC191" s="152"/>
      <c r="GRD191" s="152"/>
      <c r="GRE191" s="152"/>
      <c r="GRF191" s="152"/>
      <c r="GRG191" s="650"/>
      <c r="GRH191" s="651"/>
      <c r="GRI191" s="326"/>
      <c r="GRJ191" s="152"/>
      <c r="GRK191" s="152"/>
      <c r="GRL191" s="152"/>
      <c r="GRM191" s="152"/>
      <c r="GRN191" s="650"/>
      <c r="GRO191" s="651"/>
      <c r="GRP191" s="326"/>
      <c r="GRQ191" s="152"/>
      <c r="GRR191" s="152"/>
      <c r="GRS191" s="152"/>
      <c r="GRT191" s="152"/>
      <c r="GRU191" s="650"/>
      <c r="GRV191" s="651"/>
      <c r="GRW191" s="326"/>
      <c r="GRX191" s="152"/>
      <c r="GRY191" s="152"/>
      <c r="GRZ191" s="152"/>
      <c r="GSA191" s="152"/>
      <c r="GSB191" s="650"/>
      <c r="GSC191" s="651"/>
      <c r="GSD191" s="326"/>
      <c r="GSE191" s="152"/>
      <c r="GSF191" s="152"/>
      <c r="GSG191" s="152"/>
      <c r="GSH191" s="152"/>
      <c r="GSI191" s="650"/>
      <c r="GSJ191" s="651"/>
      <c r="GSK191" s="326"/>
      <c r="GSL191" s="152"/>
      <c r="GSM191" s="152"/>
      <c r="GSN191" s="152"/>
      <c r="GSO191" s="152"/>
      <c r="GSP191" s="650"/>
      <c r="GSQ191" s="651"/>
      <c r="GSR191" s="326"/>
      <c r="GSS191" s="152"/>
      <c r="GST191" s="152"/>
      <c r="GSU191" s="152"/>
      <c r="GSV191" s="152"/>
      <c r="GSW191" s="650"/>
      <c r="GSX191" s="651"/>
      <c r="GSY191" s="326"/>
      <c r="GSZ191" s="152"/>
      <c r="GTA191" s="152"/>
      <c r="GTB191" s="152"/>
      <c r="GTC191" s="152"/>
      <c r="GTD191" s="650"/>
      <c r="GTE191" s="651"/>
      <c r="GTF191" s="326"/>
      <c r="GTG191" s="152"/>
      <c r="GTH191" s="152"/>
      <c r="GTI191" s="152"/>
      <c r="GTJ191" s="152"/>
      <c r="GTK191" s="650"/>
      <c r="GTL191" s="651"/>
      <c r="GTM191" s="326"/>
      <c r="GTN191" s="152"/>
      <c r="GTO191" s="152"/>
      <c r="GTP191" s="152"/>
      <c r="GTQ191" s="152"/>
      <c r="GTR191" s="650"/>
      <c r="GTS191" s="651"/>
      <c r="GTT191" s="326"/>
      <c r="GTU191" s="152"/>
      <c r="GTV191" s="152"/>
      <c r="GTW191" s="152"/>
      <c r="GTX191" s="152"/>
      <c r="GTY191" s="650"/>
      <c r="GTZ191" s="651"/>
      <c r="GUA191" s="326"/>
      <c r="GUB191" s="152"/>
      <c r="GUC191" s="152"/>
      <c r="GUD191" s="152"/>
      <c r="GUE191" s="152"/>
      <c r="GUF191" s="650"/>
      <c r="GUG191" s="651"/>
      <c r="GUH191" s="326"/>
      <c r="GUI191" s="152"/>
      <c r="GUJ191" s="152"/>
      <c r="GUK191" s="152"/>
      <c r="GUL191" s="152"/>
      <c r="GUM191" s="650"/>
      <c r="GUN191" s="651"/>
      <c r="GUO191" s="326"/>
      <c r="GUP191" s="152"/>
      <c r="GUQ191" s="152"/>
      <c r="GUR191" s="152"/>
      <c r="GUS191" s="152"/>
      <c r="GUT191" s="650"/>
      <c r="GUU191" s="651"/>
      <c r="GUV191" s="326"/>
      <c r="GUW191" s="152"/>
      <c r="GUX191" s="152"/>
      <c r="GUY191" s="152"/>
      <c r="GUZ191" s="152"/>
      <c r="GVA191" s="650"/>
      <c r="GVB191" s="651"/>
      <c r="GVC191" s="326"/>
      <c r="GVD191" s="152"/>
      <c r="GVE191" s="152"/>
      <c r="GVF191" s="152"/>
      <c r="GVG191" s="152"/>
      <c r="GVH191" s="650"/>
      <c r="GVI191" s="651"/>
      <c r="GVJ191" s="326"/>
      <c r="GVK191" s="152"/>
      <c r="GVL191" s="152"/>
      <c r="GVM191" s="152"/>
      <c r="GVN191" s="152"/>
      <c r="GVO191" s="650"/>
      <c r="GVP191" s="651"/>
      <c r="GVQ191" s="326"/>
      <c r="GVR191" s="152"/>
      <c r="GVS191" s="152"/>
      <c r="GVT191" s="152"/>
      <c r="GVU191" s="152"/>
      <c r="GVV191" s="650"/>
      <c r="GVW191" s="651"/>
      <c r="GVX191" s="326"/>
      <c r="GVY191" s="152"/>
      <c r="GVZ191" s="152"/>
      <c r="GWA191" s="152"/>
      <c r="GWB191" s="152"/>
      <c r="GWC191" s="650"/>
      <c r="GWD191" s="651"/>
      <c r="GWE191" s="326"/>
      <c r="GWF191" s="152"/>
      <c r="GWG191" s="152"/>
      <c r="GWH191" s="152"/>
      <c r="GWI191" s="152"/>
      <c r="GWJ191" s="650"/>
      <c r="GWK191" s="651"/>
      <c r="GWL191" s="326"/>
      <c r="GWM191" s="152"/>
      <c r="GWN191" s="152"/>
      <c r="GWO191" s="152"/>
      <c r="GWP191" s="152"/>
      <c r="GWQ191" s="650"/>
      <c r="GWR191" s="651"/>
      <c r="GWS191" s="326"/>
      <c r="GWT191" s="152"/>
      <c r="GWU191" s="152"/>
      <c r="GWV191" s="152"/>
      <c r="GWW191" s="152"/>
      <c r="GWX191" s="650"/>
      <c r="GWY191" s="651"/>
      <c r="GWZ191" s="326"/>
      <c r="GXA191" s="152"/>
      <c r="GXB191" s="152"/>
      <c r="GXC191" s="152"/>
      <c r="GXD191" s="152"/>
      <c r="GXE191" s="650"/>
      <c r="GXF191" s="651"/>
      <c r="GXG191" s="326"/>
      <c r="GXH191" s="152"/>
      <c r="GXI191" s="152"/>
      <c r="GXJ191" s="152"/>
      <c r="GXK191" s="152"/>
      <c r="GXL191" s="650"/>
      <c r="GXM191" s="651"/>
      <c r="GXN191" s="326"/>
      <c r="GXO191" s="152"/>
      <c r="GXP191" s="152"/>
      <c r="GXQ191" s="152"/>
      <c r="GXR191" s="152"/>
      <c r="GXS191" s="650"/>
      <c r="GXT191" s="651"/>
      <c r="GXU191" s="326"/>
      <c r="GXV191" s="152"/>
      <c r="GXW191" s="152"/>
      <c r="GXX191" s="152"/>
      <c r="GXY191" s="152"/>
      <c r="GXZ191" s="650"/>
      <c r="GYA191" s="651"/>
      <c r="GYB191" s="326"/>
      <c r="GYC191" s="152"/>
      <c r="GYD191" s="152"/>
      <c r="GYE191" s="152"/>
      <c r="GYF191" s="152"/>
      <c r="GYG191" s="650"/>
      <c r="GYH191" s="651"/>
      <c r="GYI191" s="326"/>
      <c r="GYJ191" s="152"/>
      <c r="GYK191" s="152"/>
      <c r="GYL191" s="152"/>
      <c r="GYM191" s="152"/>
      <c r="GYN191" s="650"/>
      <c r="GYO191" s="651"/>
      <c r="GYP191" s="326"/>
      <c r="GYQ191" s="152"/>
      <c r="GYR191" s="152"/>
      <c r="GYS191" s="152"/>
      <c r="GYT191" s="152"/>
      <c r="GYU191" s="650"/>
      <c r="GYV191" s="651"/>
      <c r="GYW191" s="326"/>
      <c r="GYX191" s="152"/>
      <c r="GYY191" s="152"/>
      <c r="GYZ191" s="152"/>
      <c r="GZA191" s="152"/>
      <c r="GZB191" s="650"/>
      <c r="GZC191" s="651"/>
      <c r="GZD191" s="326"/>
      <c r="GZE191" s="152"/>
      <c r="GZF191" s="152"/>
      <c r="GZG191" s="152"/>
      <c r="GZH191" s="152"/>
      <c r="GZI191" s="650"/>
      <c r="GZJ191" s="651"/>
      <c r="GZK191" s="326"/>
      <c r="GZL191" s="152"/>
      <c r="GZM191" s="152"/>
      <c r="GZN191" s="152"/>
      <c r="GZO191" s="152"/>
      <c r="GZP191" s="650"/>
      <c r="GZQ191" s="651"/>
      <c r="GZR191" s="326"/>
      <c r="GZS191" s="152"/>
      <c r="GZT191" s="152"/>
      <c r="GZU191" s="152"/>
      <c r="GZV191" s="152"/>
      <c r="GZW191" s="650"/>
      <c r="GZX191" s="651"/>
      <c r="GZY191" s="326"/>
      <c r="GZZ191" s="152"/>
      <c r="HAA191" s="152"/>
      <c r="HAB191" s="152"/>
      <c r="HAC191" s="152"/>
      <c r="HAD191" s="650"/>
      <c r="HAE191" s="651"/>
      <c r="HAF191" s="326"/>
      <c r="HAG191" s="152"/>
      <c r="HAH191" s="152"/>
      <c r="HAI191" s="152"/>
      <c r="HAJ191" s="152"/>
      <c r="HAK191" s="650"/>
      <c r="HAL191" s="651"/>
      <c r="HAM191" s="326"/>
      <c r="HAN191" s="152"/>
      <c r="HAO191" s="152"/>
      <c r="HAP191" s="152"/>
      <c r="HAQ191" s="152"/>
      <c r="HAR191" s="650"/>
      <c r="HAS191" s="651"/>
      <c r="HAT191" s="326"/>
      <c r="HAU191" s="152"/>
      <c r="HAV191" s="152"/>
      <c r="HAW191" s="152"/>
      <c r="HAX191" s="152"/>
      <c r="HAY191" s="650"/>
      <c r="HAZ191" s="651"/>
      <c r="HBA191" s="326"/>
      <c r="HBB191" s="152"/>
      <c r="HBC191" s="152"/>
      <c r="HBD191" s="152"/>
      <c r="HBE191" s="152"/>
      <c r="HBF191" s="650"/>
      <c r="HBG191" s="651"/>
      <c r="HBH191" s="326"/>
      <c r="HBI191" s="152"/>
      <c r="HBJ191" s="152"/>
      <c r="HBK191" s="152"/>
      <c r="HBL191" s="152"/>
      <c r="HBM191" s="650"/>
      <c r="HBN191" s="651"/>
      <c r="HBO191" s="326"/>
      <c r="HBP191" s="152"/>
      <c r="HBQ191" s="152"/>
      <c r="HBR191" s="152"/>
      <c r="HBS191" s="152"/>
      <c r="HBT191" s="650"/>
      <c r="HBU191" s="651"/>
      <c r="HBV191" s="326"/>
      <c r="HBW191" s="152"/>
      <c r="HBX191" s="152"/>
      <c r="HBY191" s="152"/>
      <c r="HBZ191" s="152"/>
      <c r="HCA191" s="650"/>
      <c r="HCB191" s="651"/>
      <c r="HCC191" s="326"/>
      <c r="HCD191" s="152"/>
      <c r="HCE191" s="152"/>
      <c r="HCF191" s="152"/>
      <c r="HCG191" s="152"/>
      <c r="HCH191" s="650"/>
      <c r="HCI191" s="651"/>
      <c r="HCJ191" s="326"/>
      <c r="HCK191" s="152"/>
      <c r="HCL191" s="152"/>
      <c r="HCM191" s="152"/>
      <c r="HCN191" s="152"/>
      <c r="HCO191" s="650"/>
      <c r="HCP191" s="651"/>
      <c r="HCQ191" s="326"/>
      <c r="HCR191" s="152"/>
      <c r="HCS191" s="152"/>
      <c r="HCT191" s="152"/>
      <c r="HCU191" s="152"/>
      <c r="HCV191" s="650"/>
      <c r="HCW191" s="651"/>
      <c r="HCX191" s="326"/>
      <c r="HCY191" s="152"/>
      <c r="HCZ191" s="152"/>
      <c r="HDA191" s="152"/>
      <c r="HDB191" s="152"/>
      <c r="HDC191" s="650"/>
      <c r="HDD191" s="651"/>
      <c r="HDE191" s="326"/>
      <c r="HDF191" s="152"/>
      <c r="HDG191" s="152"/>
      <c r="HDH191" s="152"/>
      <c r="HDI191" s="152"/>
      <c r="HDJ191" s="650"/>
      <c r="HDK191" s="651"/>
      <c r="HDL191" s="326"/>
      <c r="HDM191" s="152"/>
      <c r="HDN191" s="152"/>
      <c r="HDO191" s="152"/>
      <c r="HDP191" s="152"/>
      <c r="HDQ191" s="650"/>
      <c r="HDR191" s="651"/>
      <c r="HDS191" s="326"/>
      <c r="HDT191" s="152"/>
      <c r="HDU191" s="152"/>
      <c r="HDV191" s="152"/>
      <c r="HDW191" s="152"/>
      <c r="HDX191" s="650"/>
      <c r="HDY191" s="651"/>
      <c r="HDZ191" s="326"/>
      <c r="HEA191" s="152"/>
      <c r="HEB191" s="152"/>
      <c r="HEC191" s="152"/>
      <c r="HED191" s="152"/>
      <c r="HEE191" s="650"/>
      <c r="HEF191" s="651"/>
      <c r="HEG191" s="326"/>
      <c r="HEH191" s="152"/>
      <c r="HEI191" s="152"/>
      <c r="HEJ191" s="152"/>
      <c r="HEK191" s="152"/>
      <c r="HEL191" s="650"/>
      <c r="HEM191" s="651"/>
      <c r="HEN191" s="326"/>
      <c r="HEO191" s="152"/>
      <c r="HEP191" s="152"/>
      <c r="HEQ191" s="152"/>
      <c r="HER191" s="152"/>
      <c r="HES191" s="650"/>
      <c r="HET191" s="651"/>
      <c r="HEU191" s="326"/>
      <c r="HEV191" s="152"/>
      <c r="HEW191" s="152"/>
      <c r="HEX191" s="152"/>
      <c r="HEY191" s="152"/>
      <c r="HEZ191" s="650"/>
      <c r="HFA191" s="651"/>
      <c r="HFB191" s="326"/>
      <c r="HFC191" s="152"/>
      <c r="HFD191" s="152"/>
      <c r="HFE191" s="152"/>
      <c r="HFF191" s="152"/>
      <c r="HFG191" s="650"/>
      <c r="HFH191" s="651"/>
      <c r="HFI191" s="326"/>
      <c r="HFJ191" s="152"/>
      <c r="HFK191" s="152"/>
      <c r="HFL191" s="152"/>
      <c r="HFM191" s="152"/>
      <c r="HFN191" s="650"/>
      <c r="HFO191" s="651"/>
      <c r="HFP191" s="326"/>
      <c r="HFQ191" s="152"/>
      <c r="HFR191" s="152"/>
      <c r="HFS191" s="152"/>
      <c r="HFT191" s="152"/>
      <c r="HFU191" s="650"/>
      <c r="HFV191" s="651"/>
      <c r="HFW191" s="326"/>
      <c r="HFX191" s="152"/>
      <c r="HFY191" s="152"/>
      <c r="HFZ191" s="152"/>
      <c r="HGA191" s="152"/>
      <c r="HGB191" s="650"/>
      <c r="HGC191" s="651"/>
      <c r="HGD191" s="326"/>
      <c r="HGE191" s="152"/>
      <c r="HGF191" s="152"/>
      <c r="HGG191" s="152"/>
      <c r="HGH191" s="152"/>
      <c r="HGI191" s="650"/>
      <c r="HGJ191" s="651"/>
      <c r="HGK191" s="326"/>
      <c r="HGL191" s="152"/>
      <c r="HGM191" s="152"/>
      <c r="HGN191" s="152"/>
      <c r="HGO191" s="152"/>
      <c r="HGP191" s="650"/>
      <c r="HGQ191" s="651"/>
      <c r="HGR191" s="326"/>
      <c r="HGS191" s="152"/>
      <c r="HGT191" s="152"/>
      <c r="HGU191" s="152"/>
      <c r="HGV191" s="152"/>
      <c r="HGW191" s="650"/>
      <c r="HGX191" s="651"/>
      <c r="HGY191" s="326"/>
      <c r="HGZ191" s="152"/>
      <c r="HHA191" s="152"/>
      <c r="HHB191" s="152"/>
      <c r="HHC191" s="152"/>
      <c r="HHD191" s="650"/>
      <c r="HHE191" s="651"/>
      <c r="HHF191" s="326"/>
      <c r="HHG191" s="152"/>
      <c r="HHH191" s="152"/>
      <c r="HHI191" s="152"/>
      <c r="HHJ191" s="152"/>
      <c r="HHK191" s="650"/>
      <c r="HHL191" s="651"/>
      <c r="HHM191" s="326"/>
      <c r="HHN191" s="152"/>
      <c r="HHO191" s="152"/>
      <c r="HHP191" s="152"/>
      <c r="HHQ191" s="152"/>
      <c r="HHR191" s="650"/>
      <c r="HHS191" s="651"/>
      <c r="HHT191" s="326"/>
      <c r="HHU191" s="152"/>
      <c r="HHV191" s="152"/>
      <c r="HHW191" s="152"/>
      <c r="HHX191" s="152"/>
      <c r="HHY191" s="650"/>
      <c r="HHZ191" s="651"/>
      <c r="HIA191" s="326"/>
      <c r="HIB191" s="152"/>
      <c r="HIC191" s="152"/>
      <c r="HID191" s="152"/>
      <c r="HIE191" s="152"/>
      <c r="HIF191" s="650"/>
      <c r="HIG191" s="651"/>
      <c r="HIH191" s="326"/>
      <c r="HII191" s="152"/>
      <c r="HIJ191" s="152"/>
      <c r="HIK191" s="152"/>
      <c r="HIL191" s="152"/>
      <c r="HIM191" s="650"/>
      <c r="HIN191" s="651"/>
      <c r="HIO191" s="326"/>
      <c r="HIP191" s="152"/>
      <c r="HIQ191" s="152"/>
      <c r="HIR191" s="152"/>
      <c r="HIS191" s="152"/>
      <c r="HIT191" s="650"/>
      <c r="HIU191" s="651"/>
      <c r="HIV191" s="326"/>
      <c r="HIW191" s="152"/>
      <c r="HIX191" s="152"/>
      <c r="HIY191" s="152"/>
      <c r="HIZ191" s="152"/>
      <c r="HJA191" s="650"/>
      <c r="HJB191" s="651"/>
      <c r="HJC191" s="326"/>
      <c r="HJD191" s="152"/>
      <c r="HJE191" s="152"/>
      <c r="HJF191" s="152"/>
      <c r="HJG191" s="152"/>
      <c r="HJH191" s="650"/>
      <c r="HJI191" s="651"/>
      <c r="HJJ191" s="326"/>
      <c r="HJK191" s="152"/>
      <c r="HJL191" s="152"/>
      <c r="HJM191" s="152"/>
      <c r="HJN191" s="152"/>
      <c r="HJO191" s="650"/>
      <c r="HJP191" s="651"/>
      <c r="HJQ191" s="326"/>
      <c r="HJR191" s="152"/>
      <c r="HJS191" s="152"/>
      <c r="HJT191" s="152"/>
      <c r="HJU191" s="152"/>
      <c r="HJV191" s="650"/>
      <c r="HJW191" s="651"/>
      <c r="HJX191" s="326"/>
      <c r="HJY191" s="152"/>
      <c r="HJZ191" s="152"/>
      <c r="HKA191" s="152"/>
      <c r="HKB191" s="152"/>
      <c r="HKC191" s="650"/>
      <c r="HKD191" s="651"/>
      <c r="HKE191" s="326"/>
      <c r="HKF191" s="152"/>
      <c r="HKG191" s="152"/>
      <c r="HKH191" s="152"/>
      <c r="HKI191" s="152"/>
      <c r="HKJ191" s="650"/>
      <c r="HKK191" s="651"/>
      <c r="HKL191" s="326"/>
      <c r="HKM191" s="152"/>
      <c r="HKN191" s="152"/>
      <c r="HKO191" s="152"/>
      <c r="HKP191" s="152"/>
      <c r="HKQ191" s="650"/>
      <c r="HKR191" s="651"/>
      <c r="HKS191" s="326"/>
      <c r="HKT191" s="152"/>
      <c r="HKU191" s="152"/>
      <c r="HKV191" s="152"/>
      <c r="HKW191" s="152"/>
      <c r="HKX191" s="650"/>
      <c r="HKY191" s="651"/>
      <c r="HKZ191" s="326"/>
      <c r="HLA191" s="152"/>
      <c r="HLB191" s="152"/>
      <c r="HLC191" s="152"/>
      <c r="HLD191" s="152"/>
      <c r="HLE191" s="650"/>
      <c r="HLF191" s="651"/>
      <c r="HLG191" s="326"/>
      <c r="HLH191" s="152"/>
      <c r="HLI191" s="152"/>
      <c r="HLJ191" s="152"/>
      <c r="HLK191" s="152"/>
      <c r="HLL191" s="650"/>
      <c r="HLM191" s="651"/>
      <c r="HLN191" s="326"/>
      <c r="HLO191" s="152"/>
      <c r="HLP191" s="152"/>
      <c r="HLQ191" s="152"/>
      <c r="HLR191" s="152"/>
      <c r="HLS191" s="650"/>
      <c r="HLT191" s="651"/>
      <c r="HLU191" s="326"/>
      <c r="HLV191" s="152"/>
      <c r="HLW191" s="152"/>
      <c r="HLX191" s="152"/>
      <c r="HLY191" s="152"/>
      <c r="HLZ191" s="650"/>
      <c r="HMA191" s="651"/>
      <c r="HMB191" s="326"/>
      <c r="HMC191" s="152"/>
      <c r="HMD191" s="152"/>
      <c r="HME191" s="152"/>
      <c r="HMF191" s="152"/>
      <c r="HMG191" s="650"/>
      <c r="HMH191" s="651"/>
      <c r="HMI191" s="326"/>
      <c r="HMJ191" s="152"/>
      <c r="HMK191" s="152"/>
      <c r="HML191" s="152"/>
      <c r="HMM191" s="152"/>
      <c r="HMN191" s="650"/>
      <c r="HMO191" s="651"/>
      <c r="HMP191" s="326"/>
      <c r="HMQ191" s="152"/>
      <c r="HMR191" s="152"/>
      <c r="HMS191" s="152"/>
      <c r="HMT191" s="152"/>
      <c r="HMU191" s="650"/>
      <c r="HMV191" s="651"/>
      <c r="HMW191" s="326"/>
      <c r="HMX191" s="152"/>
      <c r="HMY191" s="152"/>
      <c r="HMZ191" s="152"/>
      <c r="HNA191" s="152"/>
      <c r="HNB191" s="650"/>
      <c r="HNC191" s="651"/>
      <c r="HND191" s="326"/>
      <c r="HNE191" s="152"/>
      <c r="HNF191" s="152"/>
      <c r="HNG191" s="152"/>
      <c r="HNH191" s="152"/>
      <c r="HNI191" s="650"/>
      <c r="HNJ191" s="651"/>
      <c r="HNK191" s="326"/>
      <c r="HNL191" s="152"/>
      <c r="HNM191" s="152"/>
      <c r="HNN191" s="152"/>
      <c r="HNO191" s="152"/>
      <c r="HNP191" s="650"/>
      <c r="HNQ191" s="651"/>
      <c r="HNR191" s="326"/>
      <c r="HNS191" s="152"/>
      <c r="HNT191" s="152"/>
      <c r="HNU191" s="152"/>
      <c r="HNV191" s="152"/>
      <c r="HNW191" s="650"/>
      <c r="HNX191" s="651"/>
      <c r="HNY191" s="326"/>
      <c r="HNZ191" s="152"/>
      <c r="HOA191" s="152"/>
      <c r="HOB191" s="152"/>
      <c r="HOC191" s="152"/>
      <c r="HOD191" s="650"/>
      <c r="HOE191" s="651"/>
      <c r="HOF191" s="326"/>
      <c r="HOG191" s="152"/>
      <c r="HOH191" s="152"/>
      <c r="HOI191" s="152"/>
      <c r="HOJ191" s="152"/>
      <c r="HOK191" s="650"/>
      <c r="HOL191" s="651"/>
      <c r="HOM191" s="326"/>
      <c r="HON191" s="152"/>
      <c r="HOO191" s="152"/>
      <c r="HOP191" s="152"/>
      <c r="HOQ191" s="152"/>
      <c r="HOR191" s="650"/>
      <c r="HOS191" s="651"/>
      <c r="HOT191" s="326"/>
      <c r="HOU191" s="152"/>
      <c r="HOV191" s="152"/>
      <c r="HOW191" s="152"/>
      <c r="HOX191" s="152"/>
      <c r="HOY191" s="650"/>
      <c r="HOZ191" s="651"/>
      <c r="HPA191" s="326"/>
      <c r="HPB191" s="152"/>
      <c r="HPC191" s="152"/>
      <c r="HPD191" s="152"/>
      <c r="HPE191" s="152"/>
      <c r="HPF191" s="650"/>
      <c r="HPG191" s="651"/>
      <c r="HPH191" s="326"/>
      <c r="HPI191" s="152"/>
      <c r="HPJ191" s="152"/>
      <c r="HPK191" s="152"/>
      <c r="HPL191" s="152"/>
      <c r="HPM191" s="650"/>
      <c r="HPN191" s="651"/>
      <c r="HPO191" s="326"/>
      <c r="HPP191" s="152"/>
      <c r="HPQ191" s="152"/>
      <c r="HPR191" s="152"/>
      <c r="HPS191" s="152"/>
      <c r="HPT191" s="650"/>
      <c r="HPU191" s="651"/>
      <c r="HPV191" s="326"/>
      <c r="HPW191" s="152"/>
      <c r="HPX191" s="152"/>
      <c r="HPY191" s="152"/>
      <c r="HPZ191" s="152"/>
      <c r="HQA191" s="650"/>
      <c r="HQB191" s="651"/>
      <c r="HQC191" s="326"/>
      <c r="HQD191" s="152"/>
      <c r="HQE191" s="152"/>
      <c r="HQF191" s="152"/>
      <c r="HQG191" s="152"/>
      <c r="HQH191" s="650"/>
      <c r="HQI191" s="651"/>
      <c r="HQJ191" s="326"/>
      <c r="HQK191" s="152"/>
      <c r="HQL191" s="152"/>
      <c r="HQM191" s="152"/>
      <c r="HQN191" s="152"/>
      <c r="HQO191" s="650"/>
      <c r="HQP191" s="651"/>
      <c r="HQQ191" s="326"/>
      <c r="HQR191" s="152"/>
      <c r="HQS191" s="152"/>
      <c r="HQT191" s="152"/>
      <c r="HQU191" s="152"/>
      <c r="HQV191" s="650"/>
      <c r="HQW191" s="651"/>
      <c r="HQX191" s="326"/>
      <c r="HQY191" s="152"/>
      <c r="HQZ191" s="152"/>
      <c r="HRA191" s="152"/>
      <c r="HRB191" s="152"/>
      <c r="HRC191" s="650"/>
      <c r="HRD191" s="651"/>
      <c r="HRE191" s="326"/>
      <c r="HRF191" s="152"/>
      <c r="HRG191" s="152"/>
      <c r="HRH191" s="152"/>
      <c r="HRI191" s="152"/>
      <c r="HRJ191" s="650"/>
      <c r="HRK191" s="651"/>
      <c r="HRL191" s="326"/>
      <c r="HRM191" s="152"/>
      <c r="HRN191" s="152"/>
      <c r="HRO191" s="152"/>
      <c r="HRP191" s="152"/>
      <c r="HRQ191" s="650"/>
      <c r="HRR191" s="651"/>
      <c r="HRS191" s="326"/>
      <c r="HRT191" s="152"/>
      <c r="HRU191" s="152"/>
      <c r="HRV191" s="152"/>
      <c r="HRW191" s="152"/>
      <c r="HRX191" s="650"/>
      <c r="HRY191" s="651"/>
      <c r="HRZ191" s="326"/>
      <c r="HSA191" s="152"/>
      <c r="HSB191" s="152"/>
      <c r="HSC191" s="152"/>
      <c r="HSD191" s="152"/>
      <c r="HSE191" s="650"/>
      <c r="HSF191" s="651"/>
      <c r="HSG191" s="326"/>
      <c r="HSH191" s="152"/>
      <c r="HSI191" s="152"/>
      <c r="HSJ191" s="152"/>
      <c r="HSK191" s="152"/>
      <c r="HSL191" s="650"/>
      <c r="HSM191" s="651"/>
      <c r="HSN191" s="326"/>
      <c r="HSO191" s="152"/>
      <c r="HSP191" s="152"/>
      <c r="HSQ191" s="152"/>
      <c r="HSR191" s="152"/>
      <c r="HSS191" s="650"/>
      <c r="HST191" s="651"/>
      <c r="HSU191" s="326"/>
      <c r="HSV191" s="152"/>
      <c r="HSW191" s="152"/>
      <c r="HSX191" s="152"/>
      <c r="HSY191" s="152"/>
      <c r="HSZ191" s="650"/>
      <c r="HTA191" s="651"/>
      <c r="HTB191" s="326"/>
      <c r="HTC191" s="152"/>
      <c r="HTD191" s="152"/>
      <c r="HTE191" s="152"/>
      <c r="HTF191" s="152"/>
      <c r="HTG191" s="650"/>
      <c r="HTH191" s="651"/>
      <c r="HTI191" s="326"/>
      <c r="HTJ191" s="152"/>
      <c r="HTK191" s="152"/>
      <c r="HTL191" s="152"/>
      <c r="HTM191" s="152"/>
      <c r="HTN191" s="650"/>
      <c r="HTO191" s="651"/>
      <c r="HTP191" s="326"/>
      <c r="HTQ191" s="152"/>
      <c r="HTR191" s="152"/>
      <c r="HTS191" s="152"/>
      <c r="HTT191" s="152"/>
      <c r="HTU191" s="650"/>
      <c r="HTV191" s="651"/>
      <c r="HTW191" s="326"/>
      <c r="HTX191" s="152"/>
      <c r="HTY191" s="152"/>
      <c r="HTZ191" s="152"/>
      <c r="HUA191" s="152"/>
      <c r="HUB191" s="650"/>
      <c r="HUC191" s="651"/>
      <c r="HUD191" s="326"/>
      <c r="HUE191" s="152"/>
      <c r="HUF191" s="152"/>
      <c r="HUG191" s="152"/>
      <c r="HUH191" s="152"/>
      <c r="HUI191" s="650"/>
      <c r="HUJ191" s="651"/>
      <c r="HUK191" s="326"/>
      <c r="HUL191" s="152"/>
      <c r="HUM191" s="152"/>
      <c r="HUN191" s="152"/>
      <c r="HUO191" s="152"/>
      <c r="HUP191" s="650"/>
      <c r="HUQ191" s="651"/>
      <c r="HUR191" s="326"/>
      <c r="HUS191" s="152"/>
      <c r="HUT191" s="152"/>
      <c r="HUU191" s="152"/>
      <c r="HUV191" s="152"/>
      <c r="HUW191" s="650"/>
      <c r="HUX191" s="651"/>
      <c r="HUY191" s="326"/>
      <c r="HUZ191" s="152"/>
      <c r="HVA191" s="152"/>
      <c r="HVB191" s="152"/>
      <c r="HVC191" s="152"/>
      <c r="HVD191" s="650"/>
      <c r="HVE191" s="651"/>
      <c r="HVF191" s="326"/>
      <c r="HVG191" s="152"/>
      <c r="HVH191" s="152"/>
      <c r="HVI191" s="152"/>
      <c r="HVJ191" s="152"/>
      <c r="HVK191" s="650"/>
      <c r="HVL191" s="651"/>
      <c r="HVM191" s="326"/>
      <c r="HVN191" s="152"/>
      <c r="HVO191" s="152"/>
      <c r="HVP191" s="152"/>
      <c r="HVQ191" s="152"/>
      <c r="HVR191" s="650"/>
      <c r="HVS191" s="651"/>
      <c r="HVT191" s="326"/>
      <c r="HVU191" s="152"/>
      <c r="HVV191" s="152"/>
      <c r="HVW191" s="152"/>
      <c r="HVX191" s="152"/>
      <c r="HVY191" s="650"/>
      <c r="HVZ191" s="651"/>
      <c r="HWA191" s="326"/>
      <c r="HWB191" s="152"/>
      <c r="HWC191" s="152"/>
      <c r="HWD191" s="152"/>
      <c r="HWE191" s="152"/>
      <c r="HWF191" s="650"/>
      <c r="HWG191" s="651"/>
      <c r="HWH191" s="326"/>
      <c r="HWI191" s="152"/>
      <c r="HWJ191" s="152"/>
      <c r="HWK191" s="152"/>
      <c r="HWL191" s="152"/>
      <c r="HWM191" s="650"/>
      <c r="HWN191" s="651"/>
      <c r="HWO191" s="326"/>
      <c r="HWP191" s="152"/>
      <c r="HWQ191" s="152"/>
      <c r="HWR191" s="152"/>
      <c r="HWS191" s="152"/>
      <c r="HWT191" s="650"/>
      <c r="HWU191" s="651"/>
      <c r="HWV191" s="326"/>
      <c r="HWW191" s="152"/>
      <c r="HWX191" s="152"/>
      <c r="HWY191" s="152"/>
      <c r="HWZ191" s="152"/>
      <c r="HXA191" s="650"/>
      <c r="HXB191" s="651"/>
      <c r="HXC191" s="326"/>
      <c r="HXD191" s="152"/>
      <c r="HXE191" s="152"/>
      <c r="HXF191" s="152"/>
      <c r="HXG191" s="152"/>
      <c r="HXH191" s="650"/>
      <c r="HXI191" s="651"/>
      <c r="HXJ191" s="326"/>
      <c r="HXK191" s="152"/>
      <c r="HXL191" s="152"/>
      <c r="HXM191" s="152"/>
      <c r="HXN191" s="152"/>
      <c r="HXO191" s="650"/>
      <c r="HXP191" s="651"/>
      <c r="HXQ191" s="326"/>
      <c r="HXR191" s="152"/>
      <c r="HXS191" s="152"/>
      <c r="HXT191" s="152"/>
      <c r="HXU191" s="152"/>
      <c r="HXV191" s="650"/>
      <c r="HXW191" s="651"/>
      <c r="HXX191" s="326"/>
      <c r="HXY191" s="152"/>
      <c r="HXZ191" s="152"/>
      <c r="HYA191" s="152"/>
      <c r="HYB191" s="152"/>
      <c r="HYC191" s="650"/>
      <c r="HYD191" s="651"/>
      <c r="HYE191" s="326"/>
      <c r="HYF191" s="152"/>
      <c r="HYG191" s="152"/>
      <c r="HYH191" s="152"/>
      <c r="HYI191" s="152"/>
      <c r="HYJ191" s="650"/>
      <c r="HYK191" s="651"/>
      <c r="HYL191" s="326"/>
      <c r="HYM191" s="152"/>
      <c r="HYN191" s="152"/>
      <c r="HYO191" s="152"/>
      <c r="HYP191" s="152"/>
      <c r="HYQ191" s="650"/>
      <c r="HYR191" s="651"/>
      <c r="HYS191" s="326"/>
      <c r="HYT191" s="152"/>
      <c r="HYU191" s="152"/>
      <c r="HYV191" s="152"/>
      <c r="HYW191" s="152"/>
      <c r="HYX191" s="650"/>
      <c r="HYY191" s="651"/>
      <c r="HYZ191" s="326"/>
      <c r="HZA191" s="152"/>
      <c r="HZB191" s="152"/>
      <c r="HZC191" s="152"/>
      <c r="HZD191" s="152"/>
      <c r="HZE191" s="650"/>
      <c r="HZF191" s="651"/>
      <c r="HZG191" s="326"/>
      <c r="HZH191" s="152"/>
      <c r="HZI191" s="152"/>
      <c r="HZJ191" s="152"/>
      <c r="HZK191" s="152"/>
      <c r="HZL191" s="650"/>
      <c r="HZM191" s="651"/>
      <c r="HZN191" s="326"/>
      <c r="HZO191" s="152"/>
      <c r="HZP191" s="152"/>
      <c r="HZQ191" s="152"/>
      <c r="HZR191" s="152"/>
      <c r="HZS191" s="650"/>
      <c r="HZT191" s="651"/>
      <c r="HZU191" s="326"/>
      <c r="HZV191" s="152"/>
      <c r="HZW191" s="152"/>
      <c r="HZX191" s="152"/>
      <c r="HZY191" s="152"/>
      <c r="HZZ191" s="650"/>
      <c r="IAA191" s="651"/>
      <c r="IAB191" s="326"/>
      <c r="IAC191" s="152"/>
      <c r="IAD191" s="152"/>
      <c r="IAE191" s="152"/>
      <c r="IAF191" s="152"/>
      <c r="IAG191" s="650"/>
      <c r="IAH191" s="651"/>
      <c r="IAI191" s="326"/>
      <c r="IAJ191" s="152"/>
      <c r="IAK191" s="152"/>
      <c r="IAL191" s="152"/>
      <c r="IAM191" s="152"/>
      <c r="IAN191" s="650"/>
      <c r="IAO191" s="651"/>
      <c r="IAP191" s="326"/>
      <c r="IAQ191" s="152"/>
      <c r="IAR191" s="152"/>
      <c r="IAS191" s="152"/>
      <c r="IAT191" s="152"/>
      <c r="IAU191" s="650"/>
      <c r="IAV191" s="651"/>
      <c r="IAW191" s="326"/>
      <c r="IAX191" s="152"/>
      <c r="IAY191" s="152"/>
      <c r="IAZ191" s="152"/>
      <c r="IBA191" s="152"/>
      <c r="IBB191" s="650"/>
      <c r="IBC191" s="651"/>
      <c r="IBD191" s="326"/>
      <c r="IBE191" s="152"/>
      <c r="IBF191" s="152"/>
      <c r="IBG191" s="152"/>
      <c r="IBH191" s="152"/>
      <c r="IBI191" s="650"/>
      <c r="IBJ191" s="651"/>
      <c r="IBK191" s="326"/>
      <c r="IBL191" s="152"/>
      <c r="IBM191" s="152"/>
      <c r="IBN191" s="152"/>
      <c r="IBO191" s="152"/>
      <c r="IBP191" s="650"/>
      <c r="IBQ191" s="651"/>
      <c r="IBR191" s="326"/>
      <c r="IBS191" s="152"/>
      <c r="IBT191" s="152"/>
      <c r="IBU191" s="152"/>
      <c r="IBV191" s="152"/>
      <c r="IBW191" s="650"/>
      <c r="IBX191" s="651"/>
      <c r="IBY191" s="326"/>
      <c r="IBZ191" s="152"/>
      <c r="ICA191" s="152"/>
      <c r="ICB191" s="152"/>
      <c r="ICC191" s="152"/>
      <c r="ICD191" s="650"/>
      <c r="ICE191" s="651"/>
      <c r="ICF191" s="326"/>
      <c r="ICG191" s="152"/>
      <c r="ICH191" s="152"/>
      <c r="ICI191" s="152"/>
      <c r="ICJ191" s="152"/>
      <c r="ICK191" s="650"/>
      <c r="ICL191" s="651"/>
      <c r="ICM191" s="326"/>
      <c r="ICN191" s="152"/>
      <c r="ICO191" s="152"/>
      <c r="ICP191" s="152"/>
      <c r="ICQ191" s="152"/>
      <c r="ICR191" s="650"/>
      <c r="ICS191" s="651"/>
      <c r="ICT191" s="326"/>
      <c r="ICU191" s="152"/>
      <c r="ICV191" s="152"/>
      <c r="ICW191" s="152"/>
      <c r="ICX191" s="152"/>
      <c r="ICY191" s="650"/>
      <c r="ICZ191" s="651"/>
      <c r="IDA191" s="326"/>
      <c r="IDB191" s="152"/>
      <c r="IDC191" s="152"/>
      <c r="IDD191" s="152"/>
      <c r="IDE191" s="152"/>
      <c r="IDF191" s="650"/>
      <c r="IDG191" s="651"/>
      <c r="IDH191" s="326"/>
      <c r="IDI191" s="152"/>
      <c r="IDJ191" s="152"/>
      <c r="IDK191" s="152"/>
      <c r="IDL191" s="152"/>
      <c r="IDM191" s="650"/>
      <c r="IDN191" s="651"/>
      <c r="IDO191" s="326"/>
      <c r="IDP191" s="152"/>
      <c r="IDQ191" s="152"/>
      <c r="IDR191" s="152"/>
      <c r="IDS191" s="152"/>
      <c r="IDT191" s="650"/>
      <c r="IDU191" s="651"/>
      <c r="IDV191" s="326"/>
      <c r="IDW191" s="152"/>
      <c r="IDX191" s="152"/>
      <c r="IDY191" s="152"/>
      <c r="IDZ191" s="152"/>
      <c r="IEA191" s="650"/>
      <c r="IEB191" s="651"/>
      <c r="IEC191" s="326"/>
      <c r="IED191" s="152"/>
      <c r="IEE191" s="152"/>
      <c r="IEF191" s="152"/>
      <c r="IEG191" s="152"/>
      <c r="IEH191" s="650"/>
      <c r="IEI191" s="651"/>
      <c r="IEJ191" s="326"/>
      <c r="IEK191" s="152"/>
      <c r="IEL191" s="152"/>
      <c r="IEM191" s="152"/>
      <c r="IEN191" s="152"/>
      <c r="IEO191" s="650"/>
      <c r="IEP191" s="651"/>
      <c r="IEQ191" s="326"/>
      <c r="IER191" s="152"/>
      <c r="IES191" s="152"/>
      <c r="IET191" s="152"/>
      <c r="IEU191" s="152"/>
      <c r="IEV191" s="650"/>
      <c r="IEW191" s="651"/>
      <c r="IEX191" s="326"/>
      <c r="IEY191" s="152"/>
      <c r="IEZ191" s="152"/>
      <c r="IFA191" s="152"/>
      <c r="IFB191" s="152"/>
      <c r="IFC191" s="650"/>
      <c r="IFD191" s="651"/>
      <c r="IFE191" s="326"/>
      <c r="IFF191" s="152"/>
      <c r="IFG191" s="152"/>
      <c r="IFH191" s="152"/>
      <c r="IFI191" s="152"/>
      <c r="IFJ191" s="650"/>
      <c r="IFK191" s="651"/>
      <c r="IFL191" s="326"/>
      <c r="IFM191" s="152"/>
      <c r="IFN191" s="152"/>
      <c r="IFO191" s="152"/>
      <c r="IFP191" s="152"/>
      <c r="IFQ191" s="650"/>
      <c r="IFR191" s="651"/>
      <c r="IFS191" s="326"/>
      <c r="IFT191" s="152"/>
      <c r="IFU191" s="152"/>
      <c r="IFV191" s="152"/>
      <c r="IFW191" s="152"/>
      <c r="IFX191" s="650"/>
      <c r="IFY191" s="651"/>
      <c r="IFZ191" s="326"/>
      <c r="IGA191" s="152"/>
      <c r="IGB191" s="152"/>
      <c r="IGC191" s="152"/>
      <c r="IGD191" s="152"/>
      <c r="IGE191" s="650"/>
      <c r="IGF191" s="651"/>
      <c r="IGG191" s="326"/>
      <c r="IGH191" s="152"/>
      <c r="IGI191" s="152"/>
      <c r="IGJ191" s="152"/>
      <c r="IGK191" s="152"/>
      <c r="IGL191" s="650"/>
      <c r="IGM191" s="651"/>
      <c r="IGN191" s="326"/>
      <c r="IGO191" s="152"/>
      <c r="IGP191" s="152"/>
      <c r="IGQ191" s="152"/>
      <c r="IGR191" s="152"/>
      <c r="IGS191" s="650"/>
      <c r="IGT191" s="651"/>
      <c r="IGU191" s="326"/>
      <c r="IGV191" s="152"/>
      <c r="IGW191" s="152"/>
      <c r="IGX191" s="152"/>
      <c r="IGY191" s="152"/>
      <c r="IGZ191" s="650"/>
      <c r="IHA191" s="651"/>
      <c r="IHB191" s="326"/>
      <c r="IHC191" s="152"/>
      <c r="IHD191" s="152"/>
      <c r="IHE191" s="152"/>
      <c r="IHF191" s="152"/>
      <c r="IHG191" s="650"/>
      <c r="IHH191" s="651"/>
      <c r="IHI191" s="326"/>
      <c r="IHJ191" s="152"/>
      <c r="IHK191" s="152"/>
      <c r="IHL191" s="152"/>
      <c r="IHM191" s="152"/>
      <c r="IHN191" s="650"/>
      <c r="IHO191" s="651"/>
      <c r="IHP191" s="326"/>
      <c r="IHQ191" s="152"/>
      <c r="IHR191" s="152"/>
      <c r="IHS191" s="152"/>
      <c r="IHT191" s="152"/>
      <c r="IHU191" s="650"/>
      <c r="IHV191" s="651"/>
      <c r="IHW191" s="326"/>
      <c r="IHX191" s="152"/>
      <c r="IHY191" s="152"/>
      <c r="IHZ191" s="152"/>
      <c r="IIA191" s="152"/>
      <c r="IIB191" s="650"/>
      <c r="IIC191" s="651"/>
      <c r="IID191" s="326"/>
      <c r="IIE191" s="152"/>
      <c r="IIF191" s="152"/>
      <c r="IIG191" s="152"/>
      <c r="IIH191" s="152"/>
      <c r="III191" s="650"/>
      <c r="IIJ191" s="651"/>
      <c r="IIK191" s="326"/>
      <c r="IIL191" s="152"/>
      <c r="IIM191" s="152"/>
      <c r="IIN191" s="152"/>
      <c r="IIO191" s="152"/>
      <c r="IIP191" s="650"/>
      <c r="IIQ191" s="651"/>
      <c r="IIR191" s="326"/>
      <c r="IIS191" s="152"/>
      <c r="IIT191" s="152"/>
      <c r="IIU191" s="152"/>
      <c r="IIV191" s="152"/>
      <c r="IIW191" s="650"/>
      <c r="IIX191" s="651"/>
      <c r="IIY191" s="326"/>
      <c r="IIZ191" s="152"/>
      <c r="IJA191" s="152"/>
      <c r="IJB191" s="152"/>
      <c r="IJC191" s="152"/>
      <c r="IJD191" s="650"/>
      <c r="IJE191" s="651"/>
      <c r="IJF191" s="326"/>
      <c r="IJG191" s="152"/>
      <c r="IJH191" s="152"/>
      <c r="IJI191" s="152"/>
      <c r="IJJ191" s="152"/>
      <c r="IJK191" s="650"/>
      <c r="IJL191" s="651"/>
      <c r="IJM191" s="326"/>
      <c r="IJN191" s="152"/>
      <c r="IJO191" s="152"/>
      <c r="IJP191" s="152"/>
      <c r="IJQ191" s="152"/>
      <c r="IJR191" s="650"/>
      <c r="IJS191" s="651"/>
      <c r="IJT191" s="326"/>
      <c r="IJU191" s="152"/>
      <c r="IJV191" s="152"/>
      <c r="IJW191" s="152"/>
      <c r="IJX191" s="152"/>
      <c r="IJY191" s="650"/>
      <c r="IJZ191" s="651"/>
      <c r="IKA191" s="326"/>
      <c r="IKB191" s="152"/>
      <c r="IKC191" s="152"/>
      <c r="IKD191" s="152"/>
      <c r="IKE191" s="152"/>
      <c r="IKF191" s="650"/>
      <c r="IKG191" s="651"/>
      <c r="IKH191" s="326"/>
      <c r="IKI191" s="152"/>
      <c r="IKJ191" s="152"/>
      <c r="IKK191" s="152"/>
      <c r="IKL191" s="152"/>
      <c r="IKM191" s="650"/>
      <c r="IKN191" s="651"/>
      <c r="IKO191" s="326"/>
      <c r="IKP191" s="152"/>
      <c r="IKQ191" s="152"/>
      <c r="IKR191" s="152"/>
      <c r="IKS191" s="152"/>
      <c r="IKT191" s="650"/>
      <c r="IKU191" s="651"/>
      <c r="IKV191" s="326"/>
      <c r="IKW191" s="152"/>
      <c r="IKX191" s="152"/>
      <c r="IKY191" s="152"/>
      <c r="IKZ191" s="152"/>
      <c r="ILA191" s="650"/>
      <c r="ILB191" s="651"/>
      <c r="ILC191" s="326"/>
      <c r="ILD191" s="152"/>
      <c r="ILE191" s="152"/>
      <c r="ILF191" s="152"/>
      <c r="ILG191" s="152"/>
      <c r="ILH191" s="650"/>
      <c r="ILI191" s="651"/>
      <c r="ILJ191" s="326"/>
      <c r="ILK191" s="152"/>
      <c r="ILL191" s="152"/>
      <c r="ILM191" s="152"/>
      <c r="ILN191" s="152"/>
      <c r="ILO191" s="650"/>
      <c r="ILP191" s="651"/>
      <c r="ILQ191" s="326"/>
      <c r="ILR191" s="152"/>
      <c r="ILS191" s="152"/>
      <c r="ILT191" s="152"/>
      <c r="ILU191" s="152"/>
      <c r="ILV191" s="650"/>
      <c r="ILW191" s="651"/>
      <c r="ILX191" s="326"/>
      <c r="ILY191" s="152"/>
      <c r="ILZ191" s="152"/>
      <c r="IMA191" s="152"/>
      <c r="IMB191" s="152"/>
      <c r="IMC191" s="650"/>
      <c r="IMD191" s="651"/>
      <c r="IME191" s="326"/>
      <c r="IMF191" s="152"/>
      <c r="IMG191" s="152"/>
      <c r="IMH191" s="152"/>
      <c r="IMI191" s="152"/>
      <c r="IMJ191" s="650"/>
      <c r="IMK191" s="651"/>
      <c r="IML191" s="326"/>
      <c r="IMM191" s="152"/>
      <c r="IMN191" s="152"/>
      <c r="IMO191" s="152"/>
      <c r="IMP191" s="152"/>
      <c r="IMQ191" s="650"/>
      <c r="IMR191" s="651"/>
      <c r="IMS191" s="326"/>
      <c r="IMT191" s="152"/>
      <c r="IMU191" s="152"/>
      <c r="IMV191" s="152"/>
      <c r="IMW191" s="152"/>
      <c r="IMX191" s="650"/>
      <c r="IMY191" s="651"/>
      <c r="IMZ191" s="326"/>
      <c r="INA191" s="152"/>
      <c r="INB191" s="152"/>
      <c r="INC191" s="152"/>
      <c r="IND191" s="152"/>
      <c r="INE191" s="650"/>
      <c r="INF191" s="651"/>
      <c r="ING191" s="326"/>
      <c r="INH191" s="152"/>
      <c r="INI191" s="152"/>
      <c r="INJ191" s="152"/>
      <c r="INK191" s="152"/>
      <c r="INL191" s="650"/>
      <c r="INM191" s="651"/>
      <c r="INN191" s="326"/>
      <c r="INO191" s="152"/>
      <c r="INP191" s="152"/>
      <c r="INQ191" s="152"/>
      <c r="INR191" s="152"/>
      <c r="INS191" s="650"/>
      <c r="INT191" s="651"/>
      <c r="INU191" s="326"/>
      <c r="INV191" s="152"/>
      <c r="INW191" s="152"/>
      <c r="INX191" s="152"/>
      <c r="INY191" s="152"/>
      <c r="INZ191" s="650"/>
      <c r="IOA191" s="651"/>
      <c r="IOB191" s="326"/>
      <c r="IOC191" s="152"/>
      <c r="IOD191" s="152"/>
      <c r="IOE191" s="152"/>
      <c r="IOF191" s="152"/>
      <c r="IOG191" s="650"/>
      <c r="IOH191" s="651"/>
      <c r="IOI191" s="326"/>
      <c r="IOJ191" s="152"/>
      <c r="IOK191" s="152"/>
      <c r="IOL191" s="152"/>
      <c r="IOM191" s="152"/>
      <c r="ION191" s="650"/>
      <c r="IOO191" s="651"/>
      <c r="IOP191" s="326"/>
      <c r="IOQ191" s="152"/>
      <c r="IOR191" s="152"/>
      <c r="IOS191" s="152"/>
      <c r="IOT191" s="152"/>
      <c r="IOU191" s="650"/>
      <c r="IOV191" s="651"/>
      <c r="IOW191" s="326"/>
      <c r="IOX191" s="152"/>
      <c r="IOY191" s="152"/>
      <c r="IOZ191" s="152"/>
      <c r="IPA191" s="152"/>
      <c r="IPB191" s="650"/>
      <c r="IPC191" s="651"/>
      <c r="IPD191" s="326"/>
      <c r="IPE191" s="152"/>
      <c r="IPF191" s="152"/>
      <c r="IPG191" s="152"/>
      <c r="IPH191" s="152"/>
      <c r="IPI191" s="650"/>
      <c r="IPJ191" s="651"/>
      <c r="IPK191" s="326"/>
      <c r="IPL191" s="152"/>
      <c r="IPM191" s="152"/>
      <c r="IPN191" s="152"/>
      <c r="IPO191" s="152"/>
      <c r="IPP191" s="650"/>
      <c r="IPQ191" s="651"/>
      <c r="IPR191" s="326"/>
      <c r="IPS191" s="152"/>
      <c r="IPT191" s="152"/>
      <c r="IPU191" s="152"/>
      <c r="IPV191" s="152"/>
      <c r="IPW191" s="650"/>
      <c r="IPX191" s="651"/>
      <c r="IPY191" s="326"/>
      <c r="IPZ191" s="152"/>
      <c r="IQA191" s="152"/>
      <c r="IQB191" s="152"/>
      <c r="IQC191" s="152"/>
      <c r="IQD191" s="650"/>
      <c r="IQE191" s="651"/>
      <c r="IQF191" s="326"/>
      <c r="IQG191" s="152"/>
      <c r="IQH191" s="152"/>
      <c r="IQI191" s="152"/>
      <c r="IQJ191" s="152"/>
      <c r="IQK191" s="650"/>
      <c r="IQL191" s="651"/>
      <c r="IQM191" s="326"/>
      <c r="IQN191" s="152"/>
      <c r="IQO191" s="152"/>
      <c r="IQP191" s="152"/>
      <c r="IQQ191" s="152"/>
      <c r="IQR191" s="650"/>
      <c r="IQS191" s="651"/>
      <c r="IQT191" s="326"/>
      <c r="IQU191" s="152"/>
      <c r="IQV191" s="152"/>
      <c r="IQW191" s="152"/>
      <c r="IQX191" s="152"/>
      <c r="IQY191" s="650"/>
      <c r="IQZ191" s="651"/>
      <c r="IRA191" s="326"/>
      <c r="IRB191" s="152"/>
      <c r="IRC191" s="152"/>
      <c r="IRD191" s="152"/>
      <c r="IRE191" s="152"/>
      <c r="IRF191" s="650"/>
      <c r="IRG191" s="651"/>
      <c r="IRH191" s="326"/>
      <c r="IRI191" s="152"/>
      <c r="IRJ191" s="152"/>
      <c r="IRK191" s="152"/>
      <c r="IRL191" s="152"/>
      <c r="IRM191" s="650"/>
      <c r="IRN191" s="651"/>
      <c r="IRO191" s="326"/>
      <c r="IRP191" s="152"/>
      <c r="IRQ191" s="152"/>
      <c r="IRR191" s="152"/>
      <c r="IRS191" s="152"/>
      <c r="IRT191" s="650"/>
      <c r="IRU191" s="651"/>
      <c r="IRV191" s="326"/>
      <c r="IRW191" s="152"/>
      <c r="IRX191" s="152"/>
      <c r="IRY191" s="152"/>
      <c r="IRZ191" s="152"/>
      <c r="ISA191" s="650"/>
      <c r="ISB191" s="651"/>
      <c r="ISC191" s="326"/>
      <c r="ISD191" s="152"/>
      <c r="ISE191" s="152"/>
      <c r="ISF191" s="152"/>
      <c r="ISG191" s="152"/>
      <c r="ISH191" s="650"/>
      <c r="ISI191" s="651"/>
      <c r="ISJ191" s="326"/>
      <c r="ISK191" s="152"/>
      <c r="ISL191" s="152"/>
      <c r="ISM191" s="152"/>
      <c r="ISN191" s="152"/>
      <c r="ISO191" s="650"/>
      <c r="ISP191" s="651"/>
      <c r="ISQ191" s="326"/>
      <c r="ISR191" s="152"/>
      <c r="ISS191" s="152"/>
      <c r="IST191" s="152"/>
      <c r="ISU191" s="152"/>
      <c r="ISV191" s="650"/>
      <c r="ISW191" s="651"/>
      <c r="ISX191" s="326"/>
      <c r="ISY191" s="152"/>
      <c r="ISZ191" s="152"/>
      <c r="ITA191" s="152"/>
      <c r="ITB191" s="152"/>
      <c r="ITC191" s="650"/>
      <c r="ITD191" s="651"/>
      <c r="ITE191" s="326"/>
      <c r="ITF191" s="152"/>
      <c r="ITG191" s="152"/>
      <c r="ITH191" s="152"/>
      <c r="ITI191" s="152"/>
      <c r="ITJ191" s="650"/>
      <c r="ITK191" s="651"/>
      <c r="ITL191" s="326"/>
      <c r="ITM191" s="152"/>
      <c r="ITN191" s="152"/>
      <c r="ITO191" s="152"/>
      <c r="ITP191" s="152"/>
      <c r="ITQ191" s="650"/>
      <c r="ITR191" s="651"/>
      <c r="ITS191" s="326"/>
      <c r="ITT191" s="152"/>
      <c r="ITU191" s="152"/>
      <c r="ITV191" s="152"/>
      <c r="ITW191" s="152"/>
      <c r="ITX191" s="650"/>
      <c r="ITY191" s="651"/>
      <c r="ITZ191" s="326"/>
      <c r="IUA191" s="152"/>
      <c r="IUB191" s="152"/>
      <c r="IUC191" s="152"/>
      <c r="IUD191" s="152"/>
      <c r="IUE191" s="650"/>
      <c r="IUF191" s="651"/>
      <c r="IUG191" s="326"/>
      <c r="IUH191" s="152"/>
      <c r="IUI191" s="152"/>
      <c r="IUJ191" s="152"/>
      <c r="IUK191" s="152"/>
      <c r="IUL191" s="650"/>
      <c r="IUM191" s="651"/>
      <c r="IUN191" s="326"/>
      <c r="IUO191" s="152"/>
      <c r="IUP191" s="152"/>
      <c r="IUQ191" s="152"/>
      <c r="IUR191" s="152"/>
      <c r="IUS191" s="650"/>
      <c r="IUT191" s="651"/>
      <c r="IUU191" s="326"/>
      <c r="IUV191" s="152"/>
      <c r="IUW191" s="152"/>
      <c r="IUX191" s="152"/>
      <c r="IUY191" s="152"/>
      <c r="IUZ191" s="650"/>
      <c r="IVA191" s="651"/>
      <c r="IVB191" s="326"/>
      <c r="IVC191" s="152"/>
      <c r="IVD191" s="152"/>
      <c r="IVE191" s="152"/>
      <c r="IVF191" s="152"/>
      <c r="IVG191" s="650"/>
      <c r="IVH191" s="651"/>
      <c r="IVI191" s="326"/>
      <c r="IVJ191" s="152"/>
      <c r="IVK191" s="152"/>
      <c r="IVL191" s="152"/>
      <c r="IVM191" s="152"/>
      <c r="IVN191" s="650"/>
      <c r="IVO191" s="651"/>
      <c r="IVP191" s="326"/>
      <c r="IVQ191" s="152"/>
      <c r="IVR191" s="152"/>
      <c r="IVS191" s="152"/>
      <c r="IVT191" s="152"/>
      <c r="IVU191" s="650"/>
      <c r="IVV191" s="651"/>
      <c r="IVW191" s="326"/>
      <c r="IVX191" s="152"/>
      <c r="IVY191" s="152"/>
      <c r="IVZ191" s="152"/>
      <c r="IWA191" s="152"/>
      <c r="IWB191" s="650"/>
      <c r="IWC191" s="651"/>
      <c r="IWD191" s="326"/>
      <c r="IWE191" s="152"/>
      <c r="IWF191" s="152"/>
      <c r="IWG191" s="152"/>
      <c r="IWH191" s="152"/>
      <c r="IWI191" s="650"/>
      <c r="IWJ191" s="651"/>
      <c r="IWK191" s="326"/>
      <c r="IWL191" s="152"/>
      <c r="IWM191" s="152"/>
      <c r="IWN191" s="152"/>
      <c r="IWO191" s="152"/>
      <c r="IWP191" s="650"/>
      <c r="IWQ191" s="651"/>
      <c r="IWR191" s="326"/>
      <c r="IWS191" s="152"/>
      <c r="IWT191" s="152"/>
      <c r="IWU191" s="152"/>
      <c r="IWV191" s="152"/>
      <c r="IWW191" s="650"/>
      <c r="IWX191" s="651"/>
      <c r="IWY191" s="326"/>
      <c r="IWZ191" s="152"/>
      <c r="IXA191" s="152"/>
      <c r="IXB191" s="152"/>
      <c r="IXC191" s="152"/>
      <c r="IXD191" s="650"/>
      <c r="IXE191" s="651"/>
      <c r="IXF191" s="326"/>
      <c r="IXG191" s="152"/>
      <c r="IXH191" s="152"/>
      <c r="IXI191" s="152"/>
      <c r="IXJ191" s="152"/>
      <c r="IXK191" s="650"/>
      <c r="IXL191" s="651"/>
      <c r="IXM191" s="326"/>
      <c r="IXN191" s="152"/>
      <c r="IXO191" s="152"/>
      <c r="IXP191" s="152"/>
      <c r="IXQ191" s="152"/>
      <c r="IXR191" s="650"/>
      <c r="IXS191" s="651"/>
      <c r="IXT191" s="326"/>
      <c r="IXU191" s="152"/>
      <c r="IXV191" s="152"/>
      <c r="IXW191" s="152"/>
      <c r="IXX191" s="152"/>
      <c r="IXY191" s="650"/>
      <c r="IXZ191" s="651"/>
      <c r="IYA191" s="326"/>
      <c r="IYB191" s="152"/>
      <c r="IYC191" s="152"/>
      <c r="IYD191" s="152"/>
      <c r="IYE191" s="152"/>
      <c r="IYF191" s="650"/>
      <c r="IYG191" s="651"/>
      <c r="IYH191" s="326"/>
      <c r="IYI191" s="152"/>
      <c r="IYJ191" s="152"/>
      <c r="IYK191" s="152"/>
      <c r="IYL191" s="152"/>
      <c r="IYM191" s="650"/>
      <c r="IYN191" s="651"/>
      <c r="IYO191" s="326"/>
      <c r="IYP191" s="152"/>
      <c r="IYQ191" s="152"/>
      <c r="IYR191" s="152"/>
      <c r="IYS191" s="152"/>
      <c r="IYT191" s="650"/>
      <c r="IYU191" s="651"/>
      <c r="IYV191" s="326"/>
      <c r="IYW191" s="152"/>
      <c r="IYX191" s="152"/>
      <c r="IYY191" s="152"/>
      <c r="IYZ191" s="152"/>
      <c r="IZA191" s="650"/>
      <c r="IZB191" s="651"/>
      <c r="IZC191" s="326"/>
      <c r="IZD191" s="152"/>
      <c r="IZE191" s="152"/>
      <c r="IZF191" s="152"/>
      <c r="IZG191" s="152"/>
      <c r="IZH191" s="650"/>
      <c r="IZI191" s="651"/>
      <c r="IZJ191" s="326"/>
      <c r="IZK191" s="152"/>
      <c r="IZL191" s="152"/>
      <c r="IZM191" s="152"/>
      <c r="IZN191" s="152"/>
      <c r="IZO191" s="650"/>
      <c r="IZP191" s="651"/>
      <c r="IZQ191" s="326"/>
      <c r="IZR191" s="152"/>
      <c r="IZS191" s="152"/>
      <c r="IZT191" s="152"/>
      <c r="IZU191" s="152"/>
      <c r="IZV191" s="650"/>
      <c r="IZW191" s="651"/>
      <c r="IZX191" s="326"/>
      <c r="IZY191" s="152"/>
      <c r="IZZ191" s="152"/>
      <c r="JAA191" s="152"/>
      <c r="JAB191" s="152"/>
      <c r="JAC191" s="650"/>
      <c r="JAD191" s="651"/>
      <c r="JAE191" s="326"/>
      <c r="JAF191" s="152"/>
      <c r="JAG191" s="152"/>
      <c r="JAH191" s="152"/>
      <c r="JAI191" s="152"/>
      <c r="JAJ191" s="650"/>
      <c r="JAK191" s="651"/>
      <c r="JAL191" s="326"/>
      <c r="JAM191" s="152"/>
      <c r="JAN191" s="152"/>
      <c r="JAO191" s="152"/>
      <c r="JAP191" s="152"/>
      <c r="JAQ191" s="650"/>
      <c r="JAR191" s="651"/>
      <c r="JAS191" s="326"/>
      <c r="JAT191" s="152"/>
      <c r="JAU191" s="152"/>
      <c r="JAV191" s="152"/>
      <c r="JAW191" s="152"/>
      <c r="JAX191" s="650"/>
      <c r="JAY191" s="651"/>
      <c r="JAZ191" s="326"/>
      <c r="JBA191" s="152"/>
      <c r="JBB191" s="152"/>
      <c r="JBC191" s="152"/>
      <c r="JBD191" s="152"/>
      <c r="JBE191" s="650"/>
      <c r="JBF191" s="651"/>
      <c r="JBG191" s="326"/>
      <c r="JBH191" s="152"/>
      <c r="JBI191" s="152"/>
      <c r="JBJ191" s="152"/>
      <c r="JBK191" s="152"/>
      <c r="JBL191" s="650"/>
      <c r="JBM191" s="651"/>
      <c r="JBN191" s="326"/>
      <c r="JBO191" s="152"/>
      <c r="JBP191" s="152"/>
      <c r="JBQ191" s="152"/>
      <c r="JBR191" s="152"/>
      <c r="JBS191" s="650"/>
      <c r="JBT191" s="651"/>
      <c r="JBU191" s="326"/>
      <c r="JBV191" s="152"/>
      <c r="JBW191" s="152"/>
      <c r="JBX191" s="152"/>
      <c r="JBY191" s="152"/>
      <c r="JBZ191" s="650"/>
      <c r="JCA191" s="651"/>
      <c r="JCB191" s="326"/>
      <c r="JCC191" s="152"/>
      <c r="JCD191" s="152"/>
      <c r="JCE191" s="152"/>
      <c r="JCF191" s="152"/>
      <c r="JCG191" s="650"/>
      <c r="JCH191" s="651"/>
      <c r="JCI191" s="326"/>
      <c r="JCJ191" s="152"/>
      <c r="JCK191" s="152"/>
      <c r="JCL191" s="152"/>
      <c r="JCM191" s="152"/>
      <c r="JCN191" s="650"/>
      <c r="JCO191" s="651"/>
      <c r="JCP191" s="326"/>
      <c r="JCQ191" s="152"/>
      <c r="JCR191" s="152"/>
      <c r="JCS191" s="152"/>
      <c r="JCT191" s="152"/>
      <c r="JCU191" s="650"/>
      <c r="JCV191" s="651"/>
      <c r="JCW191" s="326"/>
      <c r="JCX191" s="152"/>
      <c r="JCY191" s="152"/>
      <c r="JCZ191" s="152"/>
      <c r="JDA191" s="152"/>
      <c r="JDB191" s="650"/>
      <c r="JDC191" s="651"/>
      <c r="JDD191" s="326"/>
      <c r="JDE191" s="152"/>
      <c r="JDF191" s="152"/>
      <c r="JDG191" s="152"/>
      <c r="JDH191" s="152"/>
      <c r="JDI191" s="650"/>
      <c r="JDJ191" s="651"/>
      <c r="JDK191" s="326"/>
      <c r="JDL191" s="152"/>
      <c r="JDM191" s="152"/>
      <c r="JDN191" s="152"/>
      <c r="JDO191" s="152"/>
      <c r="JDP191" s="650"/>
      <c r="JDQ191" s="651"/>
      <c r="JDR191" s="326"/>
      <c r="JDS191" s="152"/>
      <c r="JDT191" s="152"/>
      <c r="JDU191" s="152"/>
      <c r="JDV191" s="152"/>
      <c r="JDW191" s="650"/>
      <c r="JDX191" s="651"/>
      <c r="JDY191" s="326"/>
      <c r="JDZ191" s="152"/>
      <c r="JEA191" s="152"/>
      <c r="JEB191" s="152"/>
      <c r="JEC191" s="152"/>
      <c r="JED191" s="650"/>
      <c r="JEE191" s="651"/>
      <c r="JEF191" s="326"/>
      <c r="JEG191" s="152"/>
      <c r="JEH191" s="152"/>
      <c r="JEI191" s="152"/>
      <c r="JEJ191" s="152"/>
      <c r="JEK191" s="650"/>
      <c r="JEL191" s="651"/>
      <c r="JEM191" s="326"/>
      <c r="JEN191" s="152"/>
      <c r="JEO191" s="152"/>
      <c r="JEP191" s="152"/>
      <c r="JEQ191" s="152"/>
      <c r="JER191" s="650"/>
      <c r="JES191" s="651"/>
      <c r="JET191" s="326"/>
      <c r="JEU191" s="152"/>
      <c r="JEV191" s="152"/>
      <c r="JEW191" s="152"/>
      <c r="JEX191" s="152"/>
      <c r="JEY191" s="650"/>
      <c r="JEZ191" s="651"/>
      <c r="JFA191" s="326"/>
      <c r="JFB191" s="152"/>
      <c r="JFC191" s="152"/>
      <c r="JFD191" s="152"/>
      <c r="JFE191" s="152"/>
      <c r="JFF191" s="650"/>
      <c r="JFG191" s="651"/>
      <c r="JFH191" s="326"/>
      <c r="JFI191" s="152"/>
      <c r="JFJ191" s="152"/>
      <c r="JFK191" s="152"/>
      <c r="JFL191" s="152"/>
      <c r="JFM191" s="650"/>
      <c r="JFN191" s="651"/>
      <c r="JFO191" s="326"/>
      <c r="JFP191" s="152"/>
      <c r="JFQ191" s="152"/>
      <c r="JFR191" s="152"/>
      <c r="JFS191" s="152"/>
      <c r="JFT191" s="650"/>
      <c r="JFU191" s="651"/>
      <c r="JFV191" s="326"/>
      <c r="JFW191" s="152"/>
      <c r="JFX191" s="152"/>
      <c r="JFY191" s="152"/>
      <c r="JFZ191" s="152"/>
      <c r="JGA191" s="650"/>
      <c r="JGB191" s="651"/>
      <c r="JGC191" s="326"/>
      <c r="JGD191" s="152"/>
      <c r="JGE191" s="152"/>
      <c r="JGF191" s="152"/>
      <c r="JGG191" s="152"/>
      <c r="JGH191" s="650"/>
      <c r="JGI191" s="651"/>
      <c r="JGJ191" s="326"/>
      <c r="JGK191" s="152"/>
      <c r="JGL191" s="152"/>
      <c r="JGM191" s="152"/>
      <c r="JGN191" s="152"/>
      <c r="JGO191" s="650"/>
      <c r="JGP191" s="651"/>
      <c r="JGQ191" s="326"/>
      <c r="JGR191" s="152"/>
      <c r="JGS191" s="152"/>
      <c r="JGT191" s="152"/>
      <c r="JGU191" s="152"/>
      <c r="JGV191" s="650"/>
      <c r="JGW191" s="651"/>
      <c r="JGX191" s="326"/>
      <c r="JGY191" s="152"/>
      <c r="JGZ191" s="152"/>
      <c r="JHA191" s="152"/>
      <c r="JHB191" s="152"/>
      <c r="JHC191" s="650"/>
      <c r="JHD191" s="651"/>
      <c r="JHE191" s="326"/>
      <c r="JHF191" s="152"/>
      <c r="JHG191" s="152"/>
      <c r="JHH191" s="152"/>
      <c r="JHI191" s="152"/>
      <c r="JHJ191" s="650"/>
      <c r="JHK191" s="651"/>
      <c r="JHL191" s="326"/>
      <c r="JHM191" s="152"/>
      <c r="JHN191" s="152"/>
      <c r="JHO191" s="152"/>
      <c r="JHP191" s="152"/>
      <c r="JHQ191" s="650"/>
      <c r="JHR191" s="651"/>
      <c r="JHS191" s="326"/>
      <c r="JHT191" s="152"/>
      <c r="JHU191" s="152"/>
      <c r="JHV191" s="152"/>
      <c r="JHW191" s="152"/>
      <c r="JHX191" s="650"/>
      <c r="JHY191" s="651"/>
      <c r="JHZ191" s="326"/>
      <c r="JIA191" s="152"/>
      <c r="JIB191" s="152"/>
      <c r="JIC191" s="152"/>
      <c r="JID191" s="152"/>
      <c r="JIE191" s="650"/>
      <c r="JIF191" s="651"/>
      <c r="JIG191" s="326"/>
      <c r="JIH191" s="152"/>
      <c r="JII191" s="152"/>
      <c r="JIJ191" s="152"/>
      <c r="JIK191" s="152"/>
      <c r="JIL191" s="650"/>
      <c r="JIM191" s="651"/>
      <c r="JIN191" s="326"/>
      <c r="JIO191" s="152"/>
      <c r="JIP191" s="152"/>
      <c r="JIQ191" s="152"/>
      <c r="JIR191" s="152"/>
      <c r="JIS191" s="650"/>
      <c r="JIT191" s="651"/>
      <c r="JIU191" s="326"/>
      <c r="JIV191" s="152"/>
      <c r="JIW191" s="152"/>
      <c r="JIX191" s="152"/>
      <c r="JIY191" s="152"/>
      <c r="JIZ191" s="650"/>
      <c r="JJA191" s="651"/>
      <c r="JJB191" s="326"/>
      <c r="JJC191" s="152"/>
      <c r="JJD191" s="152"/>
      <c r="JJE191" s="152"/>
      <c r="JJF191" s="152"/>
      <c r="JJG191" s="650"/>
      <c r="JJH191" s="651"/>
      <c r="JJI191" s="326"/>
      <c r="JJJ191" s="152"/>
      <c r="JJK191" s="152"/>
      <c r="JJL191" s="152"/>
      <c r="JJM191" s="152"/>
      <c r="JJN191" s="650"/>
      <c r="JJO191" s="651"/>
      <c r="JJP191" s="326"/>
      <c r="JJQ191" s="152"/>
      <c r="JJR191" s="152"/>
      <c r="JJS191" s="152"/>
      <c r="JJT191" s="152"/>
      <c r="JJU191" s="650"/>
      <c r="JJV191" s="651"/>
      <c r="JJW191" s="326"/>
      <c r="JJX191" s="152"/>
      <c r="JJY191" s="152"/>
      <c r="JJZ191" s="152"/>
      <c r="JKA191" s="152"/>
      <c r="JKB191" s="650"/>
      <c r="JKC191" s="651"/>
      <c r="JKD191" s="326"/>
      <c r="JKE191" s="152"/>
      <c r="JKF191" s="152"/>
      <c r="JKG191" s="152"/>
      <c r="JKH191" s="152"/>
      <c r="JKI191" s="650"/>
      <c r="JKJ191" s="651"/>
      <c r="JKK191" s="326"/>
      <c r="JKL191" s="152"/>
      <c r="JKM191" s="152"/>
      <c r="JKN191" s="152"/>
      <c r="JKO191" s="152"/>
      <c r="JKP191" s="650"/>
      <c r="JKQ191" s="651"/>
      <c r="JKR191" s="326"/>
      <c r="JKS191" s="152"/>
      <c r="JKT191" s="152"/>
      <c r="JKU191" s="152"/>
      <c r="JKV191" s="152"/>
      <c r="JKW191" s="650"/>
      <c r="JKX191" s="651"/>
      <c r="JKY191" s="326"/>
      <c r="JKZ191" s="152"/>
      <c r="JLA191" s="152"/>
      <c r="JLB191" s="152"/>
      <c r="JLC191" s="152"/>
      <c r="JLD191" s="650"/>
      <c r="JLE191" s="651"/>
      <c r="JLF191" s="326"/>
      <c r="JLG191" s="152"/>
      <c r="JLH191" s="152"/>
      <c r="JLI191" s="152"/>
      <c r="JLJ191" s="152"/>
      <c r="JLK191" s="650"/>
      <c r="JLL191" s="651"/>
      <c r="JLM191" s="326"/>
      <c r="JLN191" s="152"/>
      <c r="JLO191" s="152"/>
      <c r="JLP191" s="152"/>
      <c r="JLQ191" s="152"/>
      <c r="JLR191" s="650"/>
      <c r="JLS191" s="651"/>
      <c r="JLT191" s="326"/>
      <c r="JLU191" s="152"/>
      <c r="JLV191" s="152"/>
      <c r="JLW191" s="152"/>
      <c r="JLX191" s="152"/>
      <c r="JLY191" s="650"/>
      <c r="JLZ191" s="651"/>
      <c r="JMA191" s="326"/>
      <c r="JMB191" s="152"/>
      <c r="JMC191" s="152"/>
      <c r="JMD191" s="152"/>
      <c r="JME191" s="152"/>
      <c r="JMF191" s="650"/>
      <c r="JMG191" s="651"/>
      <c r="JMH191" s="326"/>
      <c r="JMI191" s="152"/>
      <c r="JMJ191" s="152"/>
      <c r="JMK191" s="152"/>
      <c r="JML191" s="152"/>
      <c r="JMM191" s="650"/>
      <c r="JMN191" s="651"/>
      <c r="JMO191" s="326"/>
      <c r="JMP191" s="152"/>
      <c r="JMQ191" s="152"/>
      <c r="JMR191" s="152"/>
      <c r="JMS191" s="152"/>
      <c r="JMT191" s="650"/>
      <c r="JMU191" s="651"/>
      <c r="JMV191" s="326"/>
      <c r="JMW191" s="152"/>
      <c r="JMX191" s="152"/>
      <c r="JMY191" s="152"/>
      <c r="JMZ191" s="152"/>
      <c r="JNA191" s="650"/>
      <c r="JNB191" s="651"/>
      <c r="JNC191" s="326"/>
      <c r="JND191" s="152"/>
      <c r="JNE191" s="152"/>
      <c r="JNF191" s="152"/>
      <c r="JNG191" s="152"/>
      <c r="JNH191" s="650"/>
      <c r="JNI191" s="651"/>
      <c r="JNJ191" s="326"/>
      <c r="JNK191" s="152"/>
      <c r="JNL191" s="152"/>
      <c r="JNM191" s="152"/>
      <c r="JNN191" s="152"/>
      <c r="JNO191" s="650"/>
      <c r="JNP191" s="651"/>
      <c r="JNQ191" s="326"/>
      <c r="JNR191" s="152"/>
      <c r="JNS191" s="152"/>
      <c r="JNT191" s="152"/>
      <c r="JNU191" s="152"/>
      <c r="JNV191" s="650"/>
      <c r="JNW191" s="651"/>
      <c r="JNX191" s="326"/>
      <c r="JNY191" s="152"/>
      <c r="JNZ191" s="152"/>
      <c r="JOA191" s="152"/>
      <c r="JOB191" s="152"/>
      <c r="JOC191" s="650"/>
      <c r="JOD191" s="651"/>
      <c r="JOE191" s="326"/>
      <c r="JOF191" s="152"/>
      <c r="JOG191" s="152"/>
      <c r="JOH191" s="152"/>
      <c r="JOI191" s="152"/>
      <c r="JOJ191" s="650"/>
      <c r="JOK191" s="651"/>
      <c r="JOL191" s="326"/>
      <c r="JOM191" s="152"/>
      <c r="JON191" s="152"/>
      <c r="JOO191" s="152"/>
      <c r="JOP191" s="152"/>
      <c r="JOQ191" s="650"/>
      <c r="JOR191" s="651"/>
      <c r="JOS191" s="326"/>
      <c r="JOT191" s="152"/>
      <c r="JOU191" s="152"/>
      <c r="JOV191" s="152"/>
      <c r="JOW191" s="152"/>
      <c r="JOX191" s="650"/>
      <c r="JOY191" s="651"/>
      <c r="JOZ191" s="326"/>
      <c r="JPA191" s="152"/>
      <c r="JPB191" s="152"/>
      <c r="JPC191" s="152"/>
      <c r="JPD191" s="152"/>
      <c r="JPE191" s="650"/>
      <c r="JPF191" s="651"/>
      <c r="JPG191" s="326"/>
      <c r="JPH191" s="152"/>
      <c r="JPI191" s="152"/>
      <c r="JPJ191" s="152"/>
      <c r="JPK191" s="152"/>
      <c r="JPL191" s="650"/>
      <c r="JPM191" s="651"/>
      <c r="JPN191" s="326"/>
      <c r="JPO191" s="152"/>
      <c r="JPP191" s="152"/>
      <c r="JPQ191" s="152"/>
      <c r="JPR191" s="152"/>
      <c r="JPS191" s="650"/>
      <c r="JPT191" s="651"/>
      <c r="JPU191" s="326"/>
      <c r="JPV191" s="152"/>
      <c r="JPW191" s="152"/>
      <c r="JPX191" s="152"/>
      <c r="JPY191" s="152"/>
      <c r="JPZ191" s="650"/>
      <c r="JQA191" s="651"/>
      <c r="JQB191" s="326"/>
      <c r="JQC191" s="152"/>
      <c r="JQD191" s="152"/>
      <c r="JQE191" s="152"/>
      <c r="JQF191" s="152"/>
      <c r="JQG191" s="650"/>
      <c r="JQH191" s="651"/>
      <c r="JQI191" s="326"/>
      <c r="JQJ191" s="152"/>
      <c r="JQK191" s="152"/>
      <c r="JQL191" s="152"/>
      <c r="JQM191" s="152"/>
      <c r="JQN191" s="650"/>
      <c r="JQO191" s="651"/>
      <c r="JQP191" s="326"/>
      <c r="JQQ191" s="152"/>
      <c r="JQR191" s="152"/>
      <c r="JQS191" s="152"/>
      <c r="JQT191" s="152"/>
      <c r="JQU191" s="650"/>
      <c r="JQV191" s="651"/>
      <c r="JQW191" s="326"/>
      <c r="JQX191" s="152"/>
      <c r="JQY191" s="152"/>
      <c r="JQZ191" s="152"/>
      <c r="JRA191" s="152"/>
      <c r="JRB191" s="650"/>
      <c r="JRC191" s="651"/>
      <c r="JRD191" s="326"/>
      <c r="JRE191" s="152"/>
      <c r="JRF191" s="152"/>
      <c r="JRG191" s="152"/>
      <c r="JRH191" s="152"/>
      <c r="JRI191" s="650"/>
      <c r="JRJ191" s="651"/>
      <c r="JRK191" s="326"/>
      <c r="JRL191" s="152"/>
      <c r="JRM191" s="152"/>
      <c r="JRN191" s="152"/>
      <c r="JRO191" s="152"/>
      <c r="JRP191" s="650"/>
      <c r="JRQ191" s="651"/>
      <c r="JRR191" s="326"/>
      <c r="JRS191" s="152"/>
      <c r="JRT191" s="152"/>
      <c r="JRU191" s="152"/>
      <c r="JRV191" s="152"/>
      <c r="JRW191" s="650"/>
      <c r="JRX191" s="651"/>
      <c r="JRY191" s="326"/>
      <c r="JRZ191" s="152"/>
      <c r="JSA191" s="152"/>
      <c r="JSB191" s="152"/>
      <c r="JSC191" s="152"/>
      <c r="JSD191" s="650"/>
      <c r="JSE191" s="651"/>
      <c r="JSF191" s="326"/>
      <c r="JSG191" s="152"/>
      <c r="JSH191" s="152"/>
      <c r="JSI191" s="152"/>
      <c r="JSJ191" s="152"/>
      <c r="JSK191" s="650"/>
      <c r="JSL191" s="651"/>
      <c r="JSM191" s="326"/>
      <c r="JSN191" s="152"/>
      <c r="JSO191" s="152"/>
      <c r="JSP191" s="152"/>
      <c r="JSQ191" s="152"/>
      <c r="JSR191" s="650"/>
      <c r="JSS191" s="651"/>
      <c r="JST191" s="326"/>
      <c r="JSU191" s="152"/>
      <c r="JSV191" s="152"/>
      <c r="JSW191" s="152"/>
      <c r="JSX191" s="152"/>
      <c r="JSY191" s="650"/>
      <c r="JSZ191" s="651"/>
      <c r="JTA191" s="326"/>
      <c r="JTB191" s="152"/>
      <c r="JTC191" s="152"/>
      <c r="JTD191" s="152"/>
      <c r="JTE191" s="152"/>
      <c r="JTF191" s="650"/>
      <c r="JTG191" s="651"/>
      <c r="JTH191" s="326"/>
      <c r="JTI191" s="152"/>
      <c r="JTJ191" s="152"/>
      <c r="JTK191" s="152"/>
      <c r="JTL191" s="152"/>
      <c r="JTM191" s="650"/>
      <c r="JTN191" s="651"/>
      <c r="JTO191" s="326"/>
      <c r="JTP191" s="152"/>
      <c r="JTQ191" s="152"/>
      <c r="JTR191" s="152"/>
      <c r="JTS191" s="152"/>
      <c r="JTT191" s="650"/>
      <c r="JTU191" s="651"/>
      <c r="JTV191" s="326"/>
      <c r="JTW191" s="152"/>
      <c r="JTX191" s="152"/>
      <c r="JTY191" s="152"/>
      <c r="JTZ191" s="152"/>
      <c r="JUA191" s="650"/>
      <c r="JUB191" s="651"/>
      <c r="JUC191" s="326"/>
      <c r="JUD191" s="152"/>
      <c r="JUE191" s="152"/>
      <c r="JUF191" s="152"/>
      <c r="JUG191" s="152"/>
      <c r="JUH191" s="650"/>
      <c r="JUI191" s="651"/>
      <c r="JUJ191" s="326"/>
      <c r="JUK191" s="152"/>
      <c r="JUL191" s="152"/>
      <c r="JUM191" s="152"/>
      <c r="JUN191" s="152"/>
      <c r="JUO191" s="650"/>
      <c r="JUP191" s="651"/>
      <c r="JUQ191" s="326"/>
      <c r="JUR191" s="152"/>
      <c r="JUS191" s="152"/>
      <c r="JUT191" s="152"/>
      <c r="JUU191" s="152"/>
      <c r="JUV191" s="650"/>
      <c r="JUW191" s="651"/>
      <c r="JUX191" s="326"/>
      <c r="JUY191" s="152"/>
      <c r="JUZ191" s="152"/>
      <c r="JVA191" s="152"/>
      <c r="JVB191" s="152"/>
      <c r="JVC191" s="650"/>
      <c r="JVD191" s="651"/>
      <c r="JVE191" s="326"/>
      <c r="JVF191" s="152"/>
      <c r="JVG191" s="152"/>
      <c r="JVH191" s="152"/>
      <c r="JVI191" s="152"/>
      <c r="JVJ191" s="650"/>
      <c r="JVK191" s="651"/>
      <c r="JVL191" s="326"/>
      <c r="JVM191" s="152"/>
      <c r="JVN191" s="152"/>
      <c r="JVO191" s="152"/>
      <c r="JVP191" s="152"/>
      <c r="JVQ191" s="650"/>
      <c r="JVR191" s="651"/>
      <c r="JVS191" s="326"/>
      <c r="JVT191" s="152"/>
      <c r="JVU191" s="152"/>
      <c r="JVV191" s="152"/>
      <c r="JVW191" s="152"/>
      <c r="JVX191" s="650"/>
      <c r="JVY191" s="651"/>
      <c r="JVZ191" s="326"/>
      <c r="JWA191" s="152"/>
      <c r="JWB191" s="152"/>
      <c r="JWC191" s="152"/>
      <c r="JWD191" s="152"/>
      <c r="JWE191" s="650"/>
      <c r="JWF191" s="651"/>
      <c r="JWG191" s="326"/>
      <c r="JWH191" s="152"/>
      <c r="JWI191" s="152"/>
      <c r="JWJ191" s="152"/>
      <c r="JWK191" s="152"/>
      <c r="JWL191" s="650"/>
      <c r="JWM191" s="651"/>
      <c r="JWN191" s="326"/>
      <c r="JWO191" s="152"/>
      <c r="JWP191" s="152"/>
      <c r="JWQ191" s="152"/>
      <c r="JWR191" s="152"/>
      <c r="JWS191" s="650"/>
      <c r="JWT191" s="651"/>
      <c r="JWU191" s="326"/>
      <c r="JWV191" s="152"/>
      <c r="JWW191" s="152"/>
      <c r="JWX191" s="152"/>
      <c r="JWY191" s="152"/>
      <c r="JWZ191" s="650"/>
      <c r="JXA191" s="651"/>
      <c r="JXB191" s="326"/>
      <c r="JXC191" s="152"/>
      <c r="JXD191" s="152"/>
      <c r="JXE191" s="152"/>
      <c r="JXF191" s="152"/>
      <c r="JXG191" s="650"/>
      <c r="JXH191" s="651"/>
      <c r="JXI191" s="326"/>
      <c r="JXJ191" s="152"/>
      <c r="JXK191" s="152"/>
      <c r="JXL191" s="152"/>
      <c r="JXM191" s="152"/>
      <c r="JXN191" s="650"/>
      <c r="JXO191" s="651"/>
      <c r="JXP191" s="326"/>
      <c r="JXQ191" s="152"/>
      <c r="JXR191" s="152"/>
      <c r="JXS191" s="152"/>
      <c r="JXT191" s="152"/>
      <c r="JXU191" s="650"/>
      <c r="JXV191" s="651"/>
      <c r="JXW191" s="326"/>
      <c r="JXX191" s="152"/>
      <c r="JXY191" s="152"/>
      <c r="JXZ191" s="152"/>
      <c r="JYA191" s="152"/>
      <c r="JYB191" s="650"/>
      <c r="JYC191" s="651"/>
      <c r="JYD191" s="326"/>
      <c r="JYE191" s="152"/>
      <c r="JYF191" s="152"/>
      <c r="JYG191" s="152"/>
      <c r="JYH191" s="152"/>
      <c r="JYI191" s="650"/>
      <c r="JYJ191" s="651"/>
      <c r="JYK191" s="326"/>
      <c r="JYL191" s="152"/>
      <c r="JYM191" s="152"/>
      <c r="JYN191" s="152"/>
      <c r="JYO191" s="152"/>
      <c r="JYP191" s="650"/>
      <c r="JYQ191" s="651"/>
      <c r="JYR191" s="326"/>
      <c r="JYS191" s="152"/>
      <c r="JYT191" s="152"/>
      <c r="JYU191" s="152"/>
      <c r="JYV191" s="152"/>
      <c r="JYW191" s="650"/>
      <c r="JYX191" s="651"/>
      <c r="JYY191" s="326"/>
      <c r="JYZ191" s="152"/>
      <c r="JZA191" s="152"/>
      <c r="JZB191" s="152"/>
      <c r="JZC191" s="152"/>
      <c r="JZD191" s="650"/>
      <c r="JZE191" s="651"/>
      <c r="JZF191" s="326"/>
      <c r="JZG191" s="152"/>
      <c r="JZH191" s="152"/>
      <c r="JZI191" s="152"/>
      <c r="JZJ191" s="152"/>
      <c r="JZK191" s="650"/>
      <c r="JZL191" s="651"/>
      <c r="JZM191" s="326"/>
      <c r="JZN191" s="152"/>
      <c r="JZO191" s="152"/>
      <c r="JZP191" s="152"/>
      <c r="JZQ191" s="152"/>
      <c r="JZR191" s="650"/>
      <c r="JZS191" s="651"/>
      <c r="JZT191" s="326"/>
      <c r="JZU191" s="152"/>
      <c r="JZV191" s="152"/>
      <c r="JZW191" s="152"/>
      <c r="JZX191" s="152"/>
      <c r="JZY191" s="650"/>
      <c r="JZZ191" s="651"/>
      <c r="KAA191" s="326"/>
      <c r="KAB191" s="152"/>
      <c r="KAC191" s="152"/>
      <c r="KAD191" s="152"/>
      <c r="KAE191" s="152"/>
      <c r="KAF191" s="650"/>
      <c r="KAG191" s="651"/>
      <c r="KAH191" s="326"/>
      <c r="KAI191" s="152"/>
      <c r="KAJ191" s="152"/>
      <c r="KAK191" s="152"/>
      <c r="KAL191" s="152"/>
      <c r="KAM191" s="650"/>
      <c r="KAN191" s="651"/>
      <c r="KAO191" s="326"/>
      <c r="KAP191" s="152"/>
      <c r="KAQ191" s="152"/>
      <c r="KAR191" s="152"/>
      <c r="KAS191" s="152"/>
      <c r="KAT191" s="650"/>
      <c r="KAU191" s="651"/>
      <c r="KAV191" s="326"/>
      <c r="KAW191" s="152"/>
      <c r="KAX191" s="152"/>
      <c r="KAY191" s="152"/>
      <c r="KAZ191" s="152"/>
      <c r="KBA191" s="650"/>
      <c r="KBB191" s="651"/>
      <c r="KBC191" s="326"/>
      <c r="KBD191" s="152"/>
      <c r="KBE191" s="152"/>
      <c r="KBF191" s="152"/>
      <c r="KBG191" s="152"/>
      <c r="KBH191" s="650"/>
      <c r="KBI191" s="651"/>
      <c r="KBJ191" s="326"/>
      <c r="KBK191" s="152"/>
      <c r="KBL191" s="152"/>
      <c r="KBM191" s="152"/>
      <c r="KBN191" s="152"/>
      <c r="KBO191" s="650"/>
      <c r="KBP191" s="651"/>
      <c r="KBQ191" s="326"/>
      <c r="KBR191" s="152"/>
      <c r="KBS191" s="152"/>
      <c r="KBT191" s="152"/>
      <c r="KBU191" s="152"/>
      <c r="KBV191" s="650"/>
      <c r="KBW191" s="651"/>
      <c r="KBX191" s="326"/>
      <c r="KBY191" s="152"/>
      <c r="KBZ191" s="152"/>
      <c r="KCA191" s="152"/>
      <c r="KCB191" s="152"/>
      <c r="KCC191" s="650"/>
      <c r="KCD191" s="651"/>
      <c r="KCE191" s="326"/>
      <c r="KCF191" s="152"/>
      <c r="KCG191" s="152"/>
      <c r="KCH191" s="152"/>
      <c r="KCI191" s="152"/>
      <c r="KCJ191" s="650"/>
      <c r="KCK191" s="651"/>
      <c r="KCL191" s="326"/>
      <c r="KCM191" s="152"/>
      <c r="KCN191" s="152"/>
      <c r="KCO191" s="152"/>
      <c r="KCP191" s="152"/>
      <c r="KCQ191" s="650"/>
      <c r="KCR191" s="651"/>
      <c r="KCS191" s="326"/>
      <c r="KCT191" s="152"/>
      <c r="KCU191" s="152"/>
      <c r="KCV191" s="152"/>
      <c r="KCW191" s="152"/>
      <c r="KCX191" s="650"/>
      <c r="KCY191" s="651"/>
      <c r="KCZ191" s="326"/>
      <c r="KDA191" s="152"/>
      <c r="KDB191" s="152"/>
      <c r="KDC191" s="152"/>
      <c r="KDD191" s="152"/>
      <c r="KDE191" s="650"/>
      <c r="KDF191" s="651"/>
      <c r="KDG191" s="326"/>
      <c r="KDH191" s="152"/>
      <c r="KDI191" s="152"/>
      <c r="KDJ191" s="152"/>
      <c r="KDK191" s="152"/>
      <c r="KDL191" s="650"/>
      <c r="KDM191" s="651"/>
      <c r="KDN191" s="326"/>
      <c r="KDO191" s="152"/>
      <c r="KDP191" s="152"/>
      <c r="KDQ191" s="152"/>
      <c r="KDR191" s="152"/>
      <c r="KDS191" s="650"/>
      <c r="KDT191" s="651"/>
      <c r="KDU191" s="326"/>
      <c r="KDV191" s="152"/>
      <c r="KDW191" s="152"/>
      <c r="KDX191" s="152"/>
      <c r="KDY191" s="152"/>
      <c r="KDZ191" s="650"/>
      <c r="KEA191" s="651"/>
      <c r="KEB191" s="326"/>
      <c r="KEC191" s="152"/>
      <c r="KED191" s="152"/>
      <c r="KEE191" s="152"/>
      <c r="KEF191" s="152"/>
      <c r="KEG191" s="650"/>
      <c r="KEH191" s="651"/>
      <c r="KEI191" s="326"/>
      <c r="KEJ191" s="152"/>
      <c r="KEK191" s="152"/>
      <c r="KEL191" s="152"/>
      <c r="KEM191" s="152"/>
      <c r="KEN191" s="650"/>
      <c r="KEO191" s="651"/>
      <c r="KEP191" s="326"/>
      <c r="KEQ191" s="152"/>
      <c r="KER191" s="152"/>
      <c r="KES191" s="152"/>
      <c r="KET191" s="152"/>
      <c r="KEU191" s="650"/>
      <c r="KEV191" s="651"/>
      <c r="KEW191" s="326"/>
      <c r="KEX191" s="152"/>
      <c r="KEY191" s="152"/>
      <c r="KEZ191" s="152"/>
      <c r="KFA191" s="152"/>
      <c r="KFB191" s="650"/>
      <c r="KFC191" s="651"/>
      <c r="KFD191" s="326"/>
      <c r="KFE191" s="152"/>
      <c r="KFF191" s="152"/>
      <c r="KFG191" s="152"/>
      <c r="KFH191" s="152"/>
      <c r="KFI191" s="650"/>
      <c r="KFJ191" s="651"/>
      <c r="KFK191" s="326"/>
      <c r="KFL191" s="152"/>
      <c r="KFM191" s="152"/>
      <c r="KFN191" s="152"/>
      <c r="KFO191" s="152"/>
      <c r="KFP191" s="650"/>
      <c r="KFQ191" s="651"/>
      <c r="KFR191" s="326"/>
      <c r="KFS191" s="152"/>
      <c r="KFT191" s="152"/>
      <c r="KFU191" s="152"/>
      <c r="KFV191" s="152"/>
      <c r="KFW191" s="650"/>
      <c r="KFX191" s="651"/>
      <c r="KFY191" s="326"/>
      <c r="KFZ191" s="152"/>
      <c r="KGA191" s="152"/>
      <c r="KGB191" s="152"/>
      <c r="KGC191" s="152"/>
      <c r="KGD191" s="650"/>
      <c r="KGE191" s="651"/>
      <c r="KGF191" s="326"/>
      <c r="KGG191" s="152"/>
      <c r="KGH191" s="152"/>
      <c r="KGI191" s="152"/>
      <c r="KGJ191" s="152"/>
      <c r="KGK191" s="650"/>
      <c r="KGL191" s="651"/>
      <c r="KGM191" s="326"/>
      <c r="KGN191" s="152"/>
      <c r="KGO191" s="152"/>
      <c r="KGP191" s="152"/>
      <c r="KGQ191" s="152"/>
      <c r="KGR191" s="650"/>
      <c r="KGS191" s="651"/>
      <c r="KGT191" s="326"/>
      <c r="KGU191" s="152"/>
      <c r="KGV191" s="152"/>
      <c r="KGW191" s="152"/>
      <c r="KGX191" s="152"/>
      <c r="KGY191" s="650"/>
      <c r="KGZ191" s="651"/>
      <c r="KHA191" s="326"/>
      <c r="KHB191" s="152"/>
      <c r="KHC191" s="152"/>
      <c r="KHD191" s="152"/>
      <c r="KHE191" s="152"/>
      <c r="KHF191" s="650"/>
      <c r="KHG191" s="651"/>
      <c r="KHH191" s="326"/>
      <c r="KHI191" s="152"/>
      <c r="KHJ191" s="152"/>
      <c r="KHK191" s="152"/>
      <c r="KHL191" s="152"/>
      <c r="KHM191" s="650"/>
      <c r="KHN191" s="651"/>
      <c r="KHO191" s="326"/>
      <c r="KHP191" s="152"/>
      <c r="KHQ191" s="152"/>
      <c r="KHR191" s="152"/>
      <c r="KHS191" s="152"/>
      <c r="KHT191" s="650"/>
      <c r="KHU191" s="651"/>
      <c r="KHV191" s="326"/>
      <c r="KHW191" s="152"/>
      <c r="KHX191" s="152"/>
      <c r="KHY191" s="152"/>
      <c r="KHZ191" s="152"/>
      <c r="KIA191" s="650"/>
      <c r="KIB191" s="651"/>
      <c r="KIC191" s="326"/>
      <c r="KID191" s="152"/>
      <c r="KIE191" s="152"/>
      <c r="KIF191" s="152"/>
      <c r="KIG191" s="152"/>
      <c r="KIH191" s="650"/>
      <c r="KII191" s="651"/>
      <c r="KIJ191" s="326"/>
      <c r="KIK191" s="152"/>
      <c r="KIL191" s="152"/>
      <c r="KIM191" s="152"/>
      <c r="KIN191" s="152"/>
      <c r="KIO191" s="650"/>
      <c r="KIP191" s="651"/>
      <c r="KIQ191" s="326"/>
      <c r="KIR191" s="152"/>
      <c r="KIS191" s="152"/>
      <c r="KIT191" s="152"/>
      <c r="KIU191" s="152"/>
      <c r="KIV191" s="650"/>
      <c r="KIW191" s="651"/>
      <c r="KIX191" s="326"/>
      <c r="KIY191" s="152"/>
      <c r="KIZ191" s="152"/>
      <c r="KJA191" s="152"/>
      <c r="KJB191" s="152"/>
      <c r="KJC191" s="650"/>
      <c r="KJD191" s="651"/>
      <c r="KJE191" s="326"/>
      <c r="KJF191" s="152"/>
      <c r="KJG191" s="152"/>
      <c r="KJH191" s="152"/>
      <c r="KJI191" s="152"/>
      <c r="KJJ191" s="650"/>
      <c r="KJK191" s="651"/>
      <c r="KJL191" s="326"/>
      <c r="KJM191" s="152"/>
      <c r="KJN191" s="152"/>
      <c r="KJO191" s="152"/>
      <c r="KJP191" s="152"/>
      <c r="KJQ191" s="650"/>
      <c r="KJR191" s="651"/>
      <c r="KJS191" s="326"/>
      <c r="KJT191" s="152"/>
      <c r="KJU191" s="152"/>
      <c r="KJV191" s="152"/>
      <c r="KJW191" s="152"/>
      <c r="KJX191" s="650"/>
      <c r="KJY191" s="651"/>
      <c r="KJZ191" s="326"/>
      <c r="KKA191" s="152"/>
      <c r="KKB191" s="152"/>
      <c r="KKC191" s="152"/>
      <c r="KKD191" s="152"/>
      <c r="KKE191" s="650"/>
      <c r="KKF191" s="651"/>
      <c r="KKG191" s="326"/>
      <c r="KKH191" s="152"/>
      <c r="KKI191" s="152"/>
      <c r="KKJ191" s="152"/>
      <c r="KKK191" s="152"/>
      <c r="KKL191" s="650"/>
      <c r="KKM191" s="651"/>
      <c r="KKN191" s="326"/>
      <c r="KKO191" s="152"/>
      <c r="KKP191" s="152"/>
      <c r="KKQ191" s="152"/>
      <c r="KKR191" s="152"/>
      <c r="KKS191" s="650"/>
      <c r="KKT191" s="651"/>
      <c r="KKU191" s="326"/>
      <c r="KKV191" s="152"/>
      <c r="KKW191" s="152"/>
      <c r="KKX191" s="152"/>
      <c r="KKY191" s="152"/>
      <c r="KKZ191" s="650"/>
      <c r="KLA191" s="651"/>
      <c r="KLB191" s="326"/>
      <c r="KLC191" s="152"/>
      <c r="KLD191" s="152"/>
      <c r="KLE191" s="152"/>
      <c r="KLF191" s="152"/>
      <c r="KLG191" s="650"/>
      <c r="KLH191" s="651"/>
      <c r="KLI191" s="326"/>
      <c r="KLJ191" s="152"/>
      <c r="KLK191" s="152"/>
      <c r="KLL191" s="152"/>
      <c r="KLM191" s="152"/>
      <c r="KLN191" s="650"/>
      <c r="KLO191" s="651"/>
      <c r="KLP191" s="326"/>
      <c r="KLQ191" s="152"/>
      <c r="KLR191" s="152"/>
      <c r="KLS191" s="152"/>
      <c r="KLT191" s="152"/>
      <c r="KLU191" s="650"/>
      <c r="KLV191" s="651"/>
      <c r="KLW191" s="326"/>
      <c r="KLX191" s="152"/>
      <c r="KLY191" s="152"/>
      <c r="KLZ191" s="152"/>
      <c r="KMA191" s="152"/>
      <c r="KMB191" s="650"/>
      <c r="KMC191" s="651"/>
      <c r="KMD191" s="326"/>
      <c r="KME191" s="152"/>
      <c r="KMF191" s="152"/>
      <c r="KMG191" s="152"/>
      <c r="KMH191" s="152"/>
      <c r="KMI191" s="650"/>
      <c r="KMJ191" s="651"/>
      <c r="KMK191" s="326"/>
      <c r="KML191" s="152"/>
      <c r="KMM191" s="152"/>
      <c r="KMN191" s="152"/>
      <c r="KMO191" s="152"/>
      <c r="KMP191" s="650"/>
      <c r="KMQ191" s="651"/>
      <c r="KMR191" s="326"/>
      <c r="KMS191" s="152"/>
      <c r="KMT191" s="152"/>
      <c r="KMU191" s="152"/>
      <c r="KMV191" s="152"/>
      <c r="KMW191" s="650"/>
      <c r="KMX191" s="651"/>
      <c r="KMY191" s="326"/>
      <c r="KMZ191" s="152"/>
      <c r="KNA191" s="152"/>
      <c r="KNB191" s="152"/>
      <c r="KNC191" s="152"/>
      <c r="KND191" s="650"/>
      <c r="KNE191" s="651"/>
      <c r="KNF191" s="326"/>
      <c r="KNG191" s="152"/>
      <c r="KNH191" s="152"/>
      <c r="KNI191" s="152"/>
      <c r="KNJ191" s="152"/>
      <c r="KNK191" s="650"/>
      <c r="KNL191" s="651"/>
      <c r="KNM191" s="326"/>
      <c r="KNN191" s="152"/>
      <c r="KNO191" s="152"/>
      <c r="KNP191" s="152"/>
      <c r="KNQ191" s="152"/>
      <c r="KNR191" s="650"/>
      <c r="KNS191" s="651"/>
      <c r="KNT191" s="326"/>
      <c r="KNU191" s="152"/>
      <c r="KNV191" s="152"/>
      <c r="KNW191" s="152"/>
      <c r="KNX191" s="152"/>
      <c r="KNY191" s="650"/>
      <c r="KNZ191" s="651"/>
      <c r="KOA191" s="326"/>
      <c r="KOB191" s="152"/>
      <c r="KOC191" s="152"/>
      <c r="KOD191" s="152"/>
      <c r="KOE191" s="152"/>
      <c r="KOF191" s="650"/>
      <c r="KOG191" s="651"/>
      <c r="KOH191" s="326"/>
      <c r="KOI191" s="152"/>
      <c r="KOJ191" s="152"/>
      <c r="KOK191" s="152"/>
      <c r="KOL191" s="152"/>
      <c r="KOM191" s="650"/>
      <c r="KON191" s="651"/>
      <c r="KOO191" s="326"/>
      <c r="KOP191" s="152"/>
      <c r="KOQ191" s="152"/>
      <c r="KOR191" s="152"/>
      <c r="KOS191" s="152"/>
      <c r="KOT191" s="650"/>
      <c r="KOU191" s="651"/>
      <c r="KOV191" s="326"/>
      <c r="KOW191" s="152"/>
      <c r="KOX191" s="152"/>
      <c r="KOY191" s="152"/>
      <c r="KOZ191" s="152"/>
      <c r="KPA191" s="650"/>
      <c r="KPB191" s="651"/>
      <c r="KPC191" s="326"/>
      <c r="KPD191" s="152"/>
      <c r="KPE191" s="152"/>
      <c r="KPF191" s="152"/>
      <c r="KPG191" s="152"/>
      <c r="KPH191" s="650"/>
      <c r="KPI191" s="651"/>
      <c r="KPJ191" s="326"/>
      <c r="KPK191" s="152"/>
      <c r="KPL191" s="152"/>
      <c r="KPM191" s="152"/>
      <c r="KPN191" s="152"/>
      <c r="KPO191" s="650"/>
      <c r="KPP191" s="651"/>
      <c r="KPQ191" s="326"/>
      <c r="KPR191" s="152"/>
      <c r="KPS191" s="152"/>
      <c r="KPT191" s="152"/>
      <c r="KPU191" s="152"/>
      <c r="KPV191" s="650"/>
      <c r="KPW191" s="651"/>
      <c r="KPX191" s="326"/>
      <c r="KPY191" s="152"/>
      <c r="KPZ191" s="152"/>
      <c r="KQA191" s="152"/>
      <c r="KQB191" s="152"/>
      <c r="KQC191" s="650"/>
      <c r="KQD191" s="651"/>
      <c r="KQE191" s="326"/>
      <c r="KQF191" s="152"/>
      <c r="KQG191" s="152"/>
      <c r="KQH191" s="152"/>
      <c r="KQI191" s="152"/>
      <c r="KQJ191" s="650"/>
      <c r="KQK191" s="651"/>
      <c r="KQL191" s="326"/>
      <c r="KQM191" s="152"/>
      <c r="KQN191" s="152"/>
      <c r="KQO191" s="152"/>
      <c r="KQP191" s="152"/>
      <c r="KQQ191" s="650"/>
      <c r="KQR191" s="651"/>
      <c r="KQS191" s="326"/>
      <c r="KQT191" s="152"/>
      <c r="KQU191" s="152"/>
      <c r="KQV191" s="152"/>
      <c r="KQW191" s="152"/>
      <c r="KQX191" s="650"/>
      <c r="KQY191" s="651"/>
      <c r="KQZ191" s="326"/>
      <c r="KRA191" s="152"/>
      <c r="KRB191" s="152"/>
      <c r="KRC191" s="152"/>
      <c r="KRD191" s="152"/>
      <c r="KRE191" s="650"/>
      <c r="KRF191" s="651"/>
      <c r="KRG191" s="326"/>
      <c r="KRH191" s="152"/>
      <c r="KRI191" s="152"/>
      <c r="KRJ191" s="152"/>
      <c r="KRK191" s="152"/>
      <c r="KRL191" s="650"/>
      <c r="KRM191" s="651"/>
      <c r="KRN191" s="326"/>
      <c r="KRO191" s="152"/>
      <c r="KRP191" s="152"/>
      <c r="KRQ191" s="152"/>
      <c r="KRR191" s="152"/>
      <c r="KRS191" s="650"/>
      <c r="KRT191" s="651"/>
      <c r="KRU191" s="326"/>
      <c r="KRV191" s="152"/>
      <c r="KRW191" s="152"/>
      <c r="KRX191" s="152"/>
      <c r="KRY191" s="152"/>
      <c r="KRZ191" s="650"/>
      <c r="KSA191" s="651"/>
      <c r="KSB191" s="326"/>
      <c r="KSC191" s="152"/>
      <c r="KSD191" s="152"/>
      <c r="KSE191" s="152"/>
      <c r="KSF191" s="152"/>
      <c r="KSG191" s="650"/>
      <c r="KSH191" s="651"/>
      <c r="KSI191" s="326"/>
      <c r="KSJ191" s="152"/>
      <c r="KSK191" s="152"/>
      <c r="KSL191" s="152"/>
      <c r="KSM191" s="152"/>
      <c r="KSN191" s="650"/>
      <c r="KSO191" s="651"/>
      <c r="KSP191" s="326"/>
      <c r="KSQ191" s="152"/>
      <c r="KSR191" s="152"/>
      <c r="KSS191" s="152"/>
      <c r="KST191" s="152"/>
      <c r="KSU191" s="650"/>
      <c r="KSV191" s="651"/>
      <c r="KSW191" s="326"/>
      <c r="KSX191" s="152"/>
      <c r="KSY191" s="152"/>
      <c r="KSZ191" s="152"/>
      <c r="KTA191" s="152"/>
      <c r="KTB191" s="650"/>
      <c r="KTC191" s="651"/>
      <c r="KTD191" s="326"/>
      <c r="KTE191" s="152"/>
      <c r="KTF191" s="152"/>
      <c r="KTG191" s="152"/>
      <c r="KTH191" s="152"/>
      <c r="KTI191" s="650"/>
      <c r="KTJ191" s="651"/>
      <c r="KTK191" s="326"/>
      <c r="KTL191" s="152"/>
      <c r="KTM191" s="152"/>
      <c r="KTN191" s="152"/>
      <c r="KTO191" s="152"/>
      <c r="KTP191" s="650"/>
      <c r="KTQ191" s="651"/>
      <c r="KTR191" s="326"/>
      <c r="KTS191" s="152"/>
      <c r="KTT191" s="152"/>
      <c r="KTU191" s="152"/>
      <c r="KTV191" s="152"/>
      <c r="KTW191" s="650"/>
      <c r="KTX191" s="651"/>
      <c r="KTY191" s="326"/>
      <c r="KTZ191" s="152"/>
      <c r="KUA191" s="152"/>
      <c r="KUB191" s="152"/>
      <c r="KUC191" s="152"/>
      <c r="KUD191" s="650"/>
      <c r="KUE191" s="651"/>
      <c r="KUF191" s="326"/>
      <c r="KUG191" s="152"/>
      <c r="KUH191" s="152"/>
      <c r="KUI191" s="152"/>
      <c r="KUJ191" s="152"/>
      <c r="KUK191" s="650"/>
      <c r="KUL191" s="651"/>
      <c r="KUM191" s="326"/>
      <c r="KUN191" s="152"/>
      <c r="KUO191" s="152"/>
      <c r="KUP191" s="152"/>
      <c r="KUQ191" s="152"/>
      <c r="KUR191" s="650"/>
      <c r="KUS191" s="651"/>
      <c r="KUT191" s="326"/>
      <c r="KUU191" s="152"/>
      <c r="KUV191" s="152"/>
      <c r="KUW191" s="152"/>
      <c r="KUX191" s="152"/>
      <c r="KUY191" s="650"/>
      <c r="KUZ191" s="651"/>
      <c r="KVA191" s="326"/>
      <c r="KVB191" s="152"/>
      <c r="KVC191" s="152"/>
      <c r="KVD191" s="152"/>
      <c r="KVE191" s="152"/>
      <c r="KVF191" s="650"/>
      <c r="KVG191" s="651"/>
      <c r="KVH191" s="326"/>
      <c r="KVI191" s="152"/>
      <c r="KVJ191" s="152"/>
      <c r="KVK191" s="152"/>
      <c r="KVL191" s="152"/>
      <c r="KVM191" s="650"/>
      <c r="KVN191" s="651"/>
      <c r="KVO191" s="326"/>
      <c r="KVP191" s="152"/>
      <c r="KVQ191" s="152"/>
      <c r="KVR191" s="152"/>
      <c r="KVS191" s="152"/>
      <c r="KVT191" s="650"/>
      <c r="KVU191" s="651"/>
      <c r="KVV191" s="326"/>
      <c r="KVW191" s="152"/>
      <c r="KVX191" s="152"/>
      <c r="KVY191" s="152"/>
      <c r="KVZ191" s="152"/>
      <c r="KWA191" s="650"/>
      <c r="KWB191" s="651"/>
      <c r="KWC191" s="326"/>
      <c r="KWD191" s="152"/>
      <c r="KWE191" s="152"/>
      <c r="KWF191" s="152"/>
      <c r="KWG191" s="152"/>
      <c r="KWH191" s="650"/>
      <c r="KWI191" s="651"/>
      <c r="KWJ191" s="326"/>
      <c r="KWK191" s="152"/>
      <c r="KWL191" s="152"/>
      <c r="KWM191" s="152"/>
      <c r="KWN191" s="152"/>
      <c r="KWO191" s="650"/>
      <c r="KWP191" s="651"/>
      <c r="KWQ191" s="326"/>
      <c r="KWR191" s="152"/>
      <c r="KWS191" s="152"/>
      <c r="KWT191" s="152"/>
      <c r="KWU191" s="152"/>
      <c r="KWV191" s="650"/>
      <c r="KWW191" s="651"/>
      <c r="KWX191" s="326"/>
      <c r="KWY191" s="152"/>
      <c r="KWZ191" s="152"/>
      <c r="KXA191" s="152"/>
      <c r="KXB191" s="152"/>
      <c r="KXC191" s="650"/>
      <c r="KXD191" s="651"/>
      <c r="KXE191" s="326"/>
      <c r="KXF191" s="152"/>
      <c r="KXG191" s="152"/>
      <c r="KXH191" s="152"/>
      <c r="KXI191" s="152"/>
      <c r="KXJ191" s="650"/>
      <c r="KXK191" s="651"/>
      <c r="KXL191" s="326"/>
      <c r="KXM191" s="152"/>
      <c r="KXN191" s="152"/>
      <c r="KXO191" s="152"/>
      <c r="KXP191" s="152"/>
      <c r="KXQ191" s="650"/>
      <c r="KXR191" s="651"/>
      <c r="KXS191" s="326"/>
      <c r="KXT191" s="152"/>
      <c r="KXU191" s="152"/>
      <c r="KXV191" s="152"/>
      <c r="KXW191" s="152"/>
      <c r="KXX191" s="650"/>
      <c r="KXY191" s="651"/>
      <c r="KXZ191" s="326"/>
      <c r="KYA191" s="152"/>
      <c r="KYB191" s="152"/>
      <c r="KYC191" s="152"/>
      <c r="KYD191" s="152"/>
      <c r="KYE191" s="650"/>
      <c r="KYF191" s="651"/>
      <c r="KYG191" s="326"/>
      <c r="KYH191" s="152"/>
      <c r="KYI191" s="152"/>
      <c r="KYJ191" s="152"/>
      <c r="KYK191" s="152"/>
      <c r="KYL191" s="650"/>
      <c r="KYM191" s="651"/>
      <c r="KYN191" s="326"/>
      <c r="KYO191" s="152"/>
      <c r="KYP191" s="152"/>
      <c r="KYQ191" s="152"/>
      <c r="KYR191" s="152"/>
      <c r="KYS191" s="650"/>
      <c r="KYT191" s="651"/>
      <c r="KYU191" s="326"/>
      <c r="KYV191" s="152"/>
      <c r="KYW191" s="152"/>
      <c r="KYX191" s="152"/>
      <c r="KYY191" s="152"/>
      <c r="KYZ191" s="650"/>
      <c r="KZA191" s="651"/>
      <c r="KZB191" s="326"/>
      <c r="KZC191" s="152"/>
      <c r="KZD191" s="152"/>
      <c r="KZE191" s="152"/>
      <c r="KZF191" s="152"/>
      <c r="KZG191" s="650"/>
      <c r="KZH191" s="651"/>
      <c r="KZI191" s="326"/>
      <c r="KZJ191" s="152"/>
      <c r="KZK191" s="152"/>
      <c r="KZL191" s="152"/>
      <c r="KZM191" s="152"/>
      <c r="KZN191" s="650"/>
      <c r="KZO191" s="651"/>
      <c r="KZP191" s="326"/>
      <c r="KZQ191" s="152"/>
      <c r="KZR191" s="152"/>
      <c r="KZS191" s="152"/>
      <c r="KZT191" s="152"/>
      <c r="KZU191" s="650"/>
      <c r="KZV191" s="651"/>
      <c r="KZW191" s="326"/>
      <c r="KZX191" s="152"/>
      <c r="KZY191" s="152"/>
      <c r="KZZ191" s="152"/>
      <c r="LAA191" s="152"/>
      <c r="LAB191" s="650"/>
      <c r="LAC191" s="651"/>
      <c r="LAD191" s="326"/>
      <c r="LAE191" s="152"/>
      <c r="LAF191" s="152"/>
      <c r="LAG191" s="152"/>
      <c r="LAH191" s="152"/>
      <c r="LAI191" s="650"/>
      <c r="LAJ191" s="651"/>
      <c r="LAK191" s="326"/>
      <c r="LAL191" s="152"/>
      <c r="LAM191" s="152"/>
      <c r="LAN191" s="152"/>
      <c r="LAO191" s="152"/>
      <c r="LAP191" s="650"/>
      <c r="LAQ191" s="651"/>
      <c r="LAR191" s="326"/>
      <c r="LAS191" s="152"/>
      <c r="LAT191" s="152"/>
      <c r="LAU191" s="152"/>
      <c r="LAV191" s="152"/>
      <c r="LAW191" s="650"/>
      <c r="LAX191" s="651"/>
      <c r="LAY191" s="326"/>
      <c r="LAZ191" s="152"/>
      <c r="LBA191" s="152"/>
      <c r="LBB191" s="152"/>
      <c r="LBC191" s="152"/>
      <c r="LBD191" s="650"/>
      <c r="LBE191" s="651"/>
      <c r="LBF191" s="326"/>
      <c r="LBG191" s="152"/>
      <c r="LBH191" s="152"/>
      <c r="LBI191" s="152"/>
      <c r="LBJ191" s="152"/>
      <c r="LBK191" s="650"/>
      <c r="LBL191" s="651"/>
      <c r="LBM191" s="326"/>
      <c r="LBN191" s="152"/>
      <c r="LBO191" s="152"/>
      <c r="LBP191" s="152"/>
      <c r="LBQ191" s="152"/>
      <c r="LBR191" s="650"/>
      <c r="LBS191" s="651"/>
      <c r="LBT191" s="326"/>
      <c r="LBU191" s="152"/>
      <c r="LBV191" s="152"/>
      <c r="LBW191" s="152"/>
      <c r="LBX191" s="152"/>
      <c r="LBY191" s="650"/>
      <c r="LBZ191" s="651"/>
      <c r="LCA191" s="326"/>
      <c r="LCB191" s="152"/>
      <c r="LCC191" s="152"/>
      <c r="LCD191" s="152"/>
      <c r="LCE191" s="152"/>
      <c r="LCF191" s="650"/>
      <c r="LCG191" s="651"/>
      <c r="LCH191" s="326"/>
      <c r="LCI191" s="152"/>
      <c r="LCJ191" s="152"/>
      <c r="LCK191" s="152"/>
      <c r="LCL191" s="152"/>
      <c r="LCM191" s="650"/>
      <c r="LCN191" s="651"/>
      <c r="LCO191" s="326"/>
      <c r="LCP191" s="152"/>
      <c r="LCQ191" s="152"/>
      <c r="LCR191" s="152"/>
      <c r="LCS191" s="152"/>
      <c r="LCT191" s="650"/>
      <c r="LCU191" s="651"/>
      <c r="LCV191" s="326"/>
      <c r="LCW191" s="152"/>
      <c r="LCX191" s="152"/>
      <c r="LCY191" s="152"/>
      <c r="LCZ191" s="152"/>
      <c r="LDA191" s="650"/>
      <c r="LDB191" s="651"/>
      <c r="LDC191" s="326"/>
      <c r="LDD191" s="152"/>
      <c r="LDE191" s="152"/>
      <c r="LDF191" s="152"/>
      <c r="LDG191" s="152"/>
      <c r="LDH191" s="650"/>
      <c r="LDI191" s="651"/>
      <c r="LDJ191" s="326"/>
      <c r="LDK191" s="152"/>
      <c r="LDL191" s="152"/>
      <c r="LDM191" s="152"/>
      <c r="LDN191" s="152"/>
      <c r="LDO191" s="650"/>
      <c r="LDP191" s="651"/>
      <c r="LDQ191" s="326"/>
      <c r="LDR191" s="152"/>
      <c r="LDS191" s="152"/>
      <c r="LDT191" s="152"/>
      <c r="LDU191" s="152"/>
      <c r="LDV191" s="650"/>
      <c r="LDW191" s="651"/>
      <c r="LDX191" s="326"/>
      <c r="LDY191" s="152"/>
      <c r="LDZ191" s="152"/>
      <c r="LEA191" s="152"/>
      <c r="LEB191" s="152"/>
      <c r="LEC191" s="650"/>
      <c r="LED191" s="651"/>
      <c r="LEE191" s="326"/>
      <c r="LEF191" s="152"/>
      <c r="LEG191" s="152"/>
      <c r="LEH191" s="152"/>
      <c r="LEI191" s="152"/>
      <c r="LEJ191" s="650"/>
      <c r="LEK191" s="651"/>
      <c r="LEL191" s="326"/>
      <c r="LEM191" s="152"/>
      <c r="LEN191" s="152"/>
      <c r="LEO191" s="152"/>
      <c r="LEP191" s="152"/>
      <c r="LEQ191" s="650"/>
      <c r="LER191" s="651"/>
      <c r="LES191" s="326"/>
      <c r="LET191" s="152"/>
      <c r="LEU191" s="152"/>
      <c r="LEV191" s="152"/>
      <c r="LEW191" s="152"/>
      <c r="LEX191" s="650"/>
      <c r="LEY191" s="651"/>
      <c r="LEZ191" s="326"/>
      <c r="LFA191" s="152"/>
      <c r="LFB191" s="152"/>
      <c r="LFC191" s="152"/>
      <c r="LFD191" s="152"/>
      <c r="LFE191" s="650"/>
      <c r="LFF191" s="651"/>
      <c r="LFG191" s="326"/>
      <c r="LFH191" s="152"/>
      <c r="LFI191" s="152"/>
      <c r="LFJ191" s="152"/>
      <c r="LFK191" s="152"/>
      <c r="LFL191" s="650"/>
      <c r="LFM191" s="651"/>
      <c r="LFN191" s="326"/>
      <c r="LFO191" s="152"/>
      <c r="LFP191" s="152"/>
      <c r="LFQ191" s="152"/>
      <c r="LFR191" s="152"/>
      <c r="LFS191" s="650"/>
      <c r="LFT191" s="651"/>
      <c r="LFU191" s="326"/>
      <c r="LFV191" s="152"/>
      <c r="LFW191" s="152"/>
      <c r="LFX191" s="152"/>
      <c r="LFY191" s="152"/>
      <c r="LFZ191" s="650"/>
      <c r="LGA191" s="651"/>
      <c r="LGB191" s="326"/>
      <c r="LGC191" s="152"/>
      <c r="LGD191" s="152"/>
      <c r="LGE191" s="152"/>
      <c r="LGF191" s="152"/>
      <c r="LGG191" s="650"/>
      <c r="LGH191" s="651"/>
      <c r="LGI191" s="326"/>
      <c r="LGJ191" s="152"/>
      <c r="LGK191" s="152"/>
      <c r="LGL191" s="152"/>
      <c r="LGM191" s="152"/>
      <c r="LGN191" s="650"/>
      <c r="LGO191" s="651"/>
      <c r="LGP191" s="326"/>
      <c r="LGQ191" s="152"/>
      <c r="LGR191" s="152"/>
      <c r="LGS191" s="152"/>
      <c r="LGT191" s="152"/>
      <c r="LGU191" s="650"/>
      <c r="LGV191" s="651"/>
      <c r="LGW191" s="326"/>
      <c r="LGX191" s="152"/>
      <c r="LGY191" s="152"/>
      <c r="LGZ191" s="152"/>
      <c r="LHA191" s="152"/>
      <c r="LHB191" s="650"/>
      <c r="LHC191" s="651"/>
      <c r="LHD191" s="326"/>
      <c r="LHE191" s="152"/>
      <c r="LHF191" s="152"/>
      <c r="LHG191" s="152"/>
      <c r="LHH191" s="152"/>
      <c r="LHI191" s="650"/>
      <c r="LHJ191" s="651"/>
      <c r="LHK191" s="326"/>
      <c r="LHL191" s="152"/>
      <c r="LHM191" s="152"/>
      <c r="LHN191" s="152"/>
      <c r="LHO191" s="152"/>
      <c r="LHP191" s="650"/>
      <c r="LHQ191" s="651"/>
      <c r="LHR191" s="326"/>
      <c r="LHS191" s="152"/>
      <c r="LHT191" s="152"/>
      <c r="LHU191" s="152"/>
      <c r="LHV191" s="152"/>
      <c r="LHW191" s="650"/>
      <c r="LHX191" s="651"/>
      <c r="LHY191" s="326"/>
      <c r="LHZ191" s="152"/>
      <c r="LIA191" s="152"/>
      <c r="LIB191" s="152"/>
      <c r="LIC191" s="152"/>
      <c r="LID191" s="650"/>
      <c r="LIE191" s="651"/>
      <c r="LIF191" s="326"/>
      <c r="LIG191" s="152"/>
      <c r="LIH191" s="152"/>
      <c r="LII191" s="152"/>
      <c r="LIJ191" s="152"/>
      <c r="LIK191" s="650"/>
      <c r="LIL191" s="651"/>
      <c r="LIM191" s="326"/>
      <c r="LIN191" s="152"/>
      <c r="LIO191" s="152"/>
      <c r="LIP191" s="152"/>
      <c r="LIQ191" s="152"/>
      <c r="LIR191" s="650"/>
      <c r="LIS191" s="651"/>
      <c r="LIT191" s="326"/>
      <c r="LIU191" s="152"/>
      <c r="LIV191" s="152"/>
      <c r="LIW191" s="152"/>
      <c r="LIX191" s="152"/>
      <c r="LIY191" s="650"/>
      <c r="LIZ191" s="651"/>
      <c r="LJA191" s="326"/>
      <c r="LJB191" s="152"/>
      <c r="LJC191" s="152"/>
      <c r="LJD191" s="152"/>
      <c r="LJE191" s="152"/>
      <c r="LJF191" s="650"/>
      <c r="LJG191" s="651"/>
      <c r="LJH191" s="326"/>
      <c r="LJI191" s="152"/>
      <c r="LJJ191" s="152"/>
      <c r="LJK191" s="152"/>
      <c r="LJL191" s="152"/>
      <c r="LJM191" s="650"/>
      <c r="LJN191" s="651"/>
      <c r="LJO191" s="326"/>
      <c r="LJP191" s="152"/>
      <c r="LJQ191" s="152"/>
      <c r="LJR191" s="152"/>
      <c r="LJS191" s="152"/>
      <c r="LJT191" s="650"/>
      <c r="LJU191" s="651"/>
      <c r="LJV191" s="326"/>
      <c r="LJW191" s="152"/>
      <c r="LJX191" s="152"/>
      <c r="LJY191" s="152"/>
      <c r="LJZ191" s="152"/>
      <c r="LKA191" s="650"/>
      <c r="LKB191" s="651"/>
      <c r="LKC191" s="326"/>
      <c r="LKD191" s="152"/>
      <c r="LKE191" s="152"/>
      <c r="LKF191" s="152"/>
      <c r="LKG191" s="152"/>
      <c r="LKH191" s="650"/>
      <c r="LKI191" s="651"/>
      <c r="LKJ191" s="326"/>
      <c r="LKK191" s="152"/>
      <c r="LKL191" s="152"/>
      <c r="LKM191" s="152"/>
      <c r="LKN191" s="152"/>
      <c r="LKO191" s="650"/>
      <c r="LKP191" s="651"/>
      <c r="LKQ191" s="326"/>
      <c r="LKR191" s="152"/>
      <c r="LKS191" s="152"/>
      <c r="LKT191" s="152"/>
      <c r="LKU191" s="152"/>
      <c r="LKV191" s="650"/>
      <c r="LKW191" s="651"/>
      <c r="LKX191" s="326"/>
      <c r="LKY191" s="152"/>
      <c r="LKZ191" s="152"/>
      <c r="LLA191" s="152"/>
      <c r="LLB191" s="152"/>
      <c r="LLC191" s="650"/>
      <c r="LLD191" s="651"/>
      <c r="LLE191" s="326"/>
      <c r="LLF191" s="152"/>
      <c r="LLG191" s="152"/>
      <c r="LLH191" s="152"/>
      <c r="LLI191" s="152"/>
      <c r="LLJ191" s="650"/>
      <c r="LLK191" s="651"/>
      <c r="LLL191" s="326"/>
      <c r="LLM191" s="152"/>
      <c r="LLN191" s="152"/>
      <c r="LLO191" s="152"/>
      <c r="LLP191" s="152"/>
      <c r="LLQ191" s="650"/>
      <c r="LLR191" s="651"/>
      <c r="LLS191" s="326"/>
      <c r="LLT191" s="152"/>
      <c r="LLU191" s="152"/>
      <c r="LLV191" s="152"/>
      <c r="LLW191" s="152"/>
      <c r="LLX191" s="650"/>
      <c r="LLY191" s="651"/>
      <c r="LLZ191" s="326"/>
      <c r="LMA191" s="152"/>
      <c r="LMB191" s="152"/>
      <c r="LMC191" s="152"/>
      <c r="LMD191" s="152"/>
      <c r="LME191" s="650"/>
      <c r="LMF191" s="651"/>
      <c r="LMG191" s="326"/>
      <c r="LMH191" s="152"/>
      <c r="LMI191" s="152"/>
      <c r="LMJ191" s="152"/>
      <c r="LMK191" s="152"/>
      <c r="LML191" s="650"/>
      <c r="LMM191" s="651"/>
      <c r="LMN191" s="326"/>
      <c r="LMO191" s="152"/>
      <c r="LMP191" s="152"/>
      <c r="LMQ191" s="152"/>
      <c r="LMR191" s="152"/>
      <c r="LMS191" s="650"/>
      <c r="LMT191" s="651"/>
      <c r="LMU191" s="326"/>
      <c r="LMV191" s="152"/>
      <c r="LMW191" s="152"/>
      <c r="LMX191" s="152"/>
      <c r="LMY191" s="152"/>
      <c r="LMZ191" s="650"/>
      <c r="LNA191" s="651"/>
      <c r="LNB191" s="326"/>
      <c r="LNC191" s="152"/>
      <c r="LND191" s="152"/>
      <c r="LNE191" s="152"/>
      <c r="LNF191" s="152"/>
      <c r="LNG191" s="650"/>
      <c r="LNH191" s="651"/>
      <c r="LNI191" s="326"/>
      <c r="LNJ191" s="152"/>
      <c r="LNK191" s="152"/>
      <c r="LNL191" s="152"/>
      <c r="LNM191" s="152"/>
      <c r="LNN191" s="650"/>
      <c r="LNO191" s="651"/>
      <c r="LNP191" s="326"/>
      <c r="LNQ191" s="152"/>
      <c r="LNR191" s="152"/>
      <c r="LNS191" s="152"/>
      <c r="LNT191" s="152"/>
      <c r="LNU191" s="650"/>
      <c r="LNV191" s="651"/>
      <c r="LNW191" s="326"/>
      <c r="LNX191" s="152"/>
      <c r="LNY191" s="152"/>
      <c r="LNZ191" s="152"/>
      <c r="LOA191" s="152"/>
      <c r="LOB191" s="650"/>
      <c r="LOC191" s="651"/>
      <c r="LOD191" s="326"/>
      <c r="LOE191" s="152"/>
      <c r="LOF191" s="152"/>
      <c r="LOG191" s="152"/>
      <c r="LOH191" s="152"/>
      <c r="LOI191" s="650"/>
      <c r="LOJ191" s="651"/>
      <c r="LOK191" s="326"/>
      <c r="LOL191" s="152"/>
      <c r="LOM191" s="152"/>
      <c r="LON191" s="152"/>
      <c r="LOO191" s="152"/>
      <c r="LOP191" s="650"/>
      <c r="LOQ191" s="651"/>
      <c r="LOR191" s="326"/>
      <c r="LOS191" s="152"/>
      <c r="LOT191" s="152"/>
      <c r="LOU191" s="152"/>
      <c r="LOV191" s="152"/>
      <c r="LOW191" s="650"/>
      <c r="LOX191" s="651"/>
      <c r="LOY191" s="326"/>
      <c r="LOZ191" s="152"/>
      <c r="LPA191" s="152"/>
      <c r="LPB191" s="152"/>
      <c r="LPC191" s="152"/>
      <c r="LPD191" s="650"/>
      <c r="LPE191" s="651"/>
      <c r="LPF191" s="326"/>
      <c r="LPG191" s="152"/>
      <c r="LPH191" s="152"/>
      <c r="LPI191" s="152"/>
      <c r="LPJ191" s="152"/>
      <c r="LPK191" s="650"/>
      <c r="LPL191" s="651"/>
      <c r="LPM191" s="326"/>
      <c r="LPN191" s="152"/>
      <c r="LPO191" s="152"/>
      <c r="LPP191" s="152"/>
      <c r="LPQ191" s="152"/>
      <c r="LPR191" s="650"/>
      <c r="LPS191" s="651"/>
      <c r="LPT191" s="326"/>
      <c r="LPU191" s="152"/>
      <c r="LPV191" s="152"/>
      <c r="LPW191" s="152"/>
      <c r="LPX191" s="152"/>
      <c r="LPY191" s="650"/>
      <c r="LPZ191" s="651"/>
      <c r="LQA191" s="326"/>
      <c r="LQB191" s="152"/>
      <c r="LQC191" s="152"/>
      <c r="LQD191" s="152"/>
      <c r="LQE191" s="152"/>
      <c r="LQF191" s="650"/>
      <c r="LQG191" s="651"/>
      <c r="LQH191" s="326"/>
      <c r="LQI191" s="152"/>
      <c r="LQJ191" s="152"/>
      <c r="LQK191" s="152"/>
      <c r="LQL191" s="152"/>
      <c r="LQM191" s="650"/>
      <c r="LQN191" s="651"/>
      <c r="LQO191" s="326"/>
      <c r="LQP191" s="152"/>
      <c r="LQQ191" s="152"/>
      <c r="LQR191" s="152"/>
      <c r="LQS191" s="152"/>
      <c r="LQT191" s="650"/>
      <c r="LQU191" s="651"/>
      <c r="LQV191" s="326"/>
      <c r="LQW191" s="152"/>
      <c r="LQX191" s="152"/>
      <c r="LQY191" s="152"/>
      <c r="LQZ191" s="152"/>
      <c r="LRA191" s="650"/>
      <c r="LRB191" s="651"/>
      <c r="LRC191" s="326"/>
      <c r="LRD191" s="152"/>
      <c r="LRE191" s="152"/>
      <c r="LRF191" s="152"/>
      <c r="LRG191" s="152"/>
      <c r="LRH191" s="650"/>
      <c r="LRI191" s="651"/>
      <c r="LRJ191" s="326"/>
      <c r="LRK191" s="152"/>
      <c r="LRL191" s="152"/>
      <c r="LRM191" s="152"/>
      <c r="LRN191" s="152"/>
      <c r="LRO191" s="650"/>
      <c r="LRP191" s="651"/>
      <c r="LRQ191" s="326"/>
      <c r="LRR191" s="152"/>
      <c r="LRS191" s="152"/>
      <c r="LRT191" s="152"/>
      <c r="LRU191" s="152"/>
      <c r="LRV191" s="650"/>
      <c r="LRW191" s="651"/>
      <c r="LRX191" s="326"/>
      <c r="LRY191" s="152"/>
      <c r="LRZ191" s="152"/>
      <c r="LSA191" s="152"/>
      <c r="LSB191" s="152"/>
      <c r="LSC191" s="650"/>
      <c r="LSD191" s="651"/>
      <c r="LSE191" s="326"/>
      <c r="LSF191" s="152"/>
      <c r="LSG191" s="152"/>
      <c r="LSH191" s="152"/>
      <c r="LSI191" s="152"/>
      <c r="LSJ191" s="650"/>
      <c r="LSK191" s="651"/>
      <c r="LSL191" s="326"/>
      <c r="LSM191" s="152"/>
      <c r="LSN191" s="152"/>
      <c r="LSO191" s="152"/>
      <c r="LSP191" s="152"/>
      <c r="LSQ191" s="650"/>
      <c r="LSR191" s="651"/>
      <c r="LSS191" s="326"/>
      <c r="LST191" s="152"/>
      <c r="LSU191" s="152"/>
      <c r="LSV191" s="152"/>
      <c r="LSW191" s="152"/>
      <c r="LSX191" s="650"/>
      <c r="LSY191" s="651"/>
      <c r="LSZ191" s="326"/>
      <c r="LTA191" s="152"/>
      <c r="LTB191" s="152"/>
      <c r="LTC191" s="152"/>
      <c r="LTD191" s="152"/>
      <c r="LTE191" s="650"/>
      <c r="LTF191" s="651"/>
      <c r="LTG191" s="326"/>
      <c r="LTH191" s="152"/>
      <c r="LTI191" s="152"/>
      <c r="LTJ191" s="152"/>
      <c r="LTK191" s="152"/>
      <c r="LTL191" s="650"/>
      <c r="LTM191" s="651"/>
      <c r="LTN191" s="326"/>
      <c r="LTO191" s="152"/>
      <c r="LTP191" s="152"/>
      <c r="LTQ191" s="152"/>
      <c r="LTR191" s="152"/>
      <c r="LTS191" s="650"/>
      <c r="LTT191" s="651"/>
      <c r="LTU191" s="326"/>
      <c r="LTV191" s="152"/>
      <c r="LTW191" s="152"/>
      <c r="LTX191" s="152"/>
      <c r="LTY191" s="152"/>
      <c r="LTZ191" s="650"/>
      <c r="LUA191" s="651"/>
      <c r="LUB191" s="326"/>
      <c r="LUC191" s="152"/>
      <c r="LUD191" s="152"/>
      <c r="LUE191" s="152"/>
      <c r="LUF191" s="152"/>
      <c r="LUG191" s="650"/>
      <c r="LUH191" s="651"/>
      <c r="LUI191" s="326"/>
      <c r="LUJ191" s="152"/>
      <c r="LUK191" s="152"/>
      <c r="LUL191" s="152"/>
      <c r="LUM191" s="152"/>
      <c r="LUN191" s="650"/>
      <c r="LUO191" s="651"/>
      <c r="LUP191" s="326"/>
      <c r="LUQ191" s="152"/>
      <c r="LUR191" s="152"/>
      <c r="LUS191" s="152"/>
      <c r="LUT191" s="152"/>
      <c r="LUU191" s="650"/>
      <c r="LUV191" s="651"/>
      <c r="LUW191" s="326"/>
      <c r="LUX191" s="152"/>
      <c r="LUY191" s="152"/>
      <c r="LUZ191" s="152"/>
      <c r="LVA191" s="152"/>
      <c r="LVB191" s="650"/>
      <c r="LVC191" s="651"/>
      <c r="LVD191" s="326"/>
      <c r="LVE191" s="152"/>
      <c r="LVF191" s="152"/>
      <c r="LVG191" s="152"/>
      <c r="LVH191" s="152"/>
      <c r="LVI191" s="650"/>
      <c r="LVJ191" s="651"/>
      <c r="LVK191" s="326"/>
      <c r="LVL191" s="152"/>
      <c r="LVM191" s="152"/>
      <c r="LVN191" s="152"/>
      <c r="LVO191" s="152"/>
      <c r="LVP191" s="650"/>
      <c r="LVQ191" s="651"/>
      <c r="LVR191" s="326"/>
      <c r="LVS191" s="152"/>
      <c r="LVT191" s="152"/>
      <c r="LVU191" s="152"/>
      <c r="LVV191" s="152"/>
      <c r="LVW191" s="650"/>
      <c r="LVX191" s="651"/>
      <c r="LVY191" s="326"/>
      <c r="LVZ191" s="152"/>
      <c r="LWA191" s="152"/>
      <c r="LWB191" s="152"/>
      <c r="LWC191" s="152"/>
      <c r="LWD191" s="650"/>
      <c r="LWE191" s="651"/>
      <c r="LWF191" s="326"/>
      <c r="LWG191" s="152"/>
      <c r="LWH191" s="152"/>
      <c r="LWI191" s="152"/>
      <c r="LWJ191" s="152"/>
      <c r="LWK191" s="650"/>
      <c r="LWL191" s="651"/>
      <c r="LWM191" s="326"/>
      <c r="LWN191" s="152"/>
      <c r="LWO191" s="152"/>
      <c r="LWP191" s="152"/>
      <c r="LWQ191" s="152"/>
      <c r="LWR191" s="650"/>
      <c r="LWS191" s="651"/>
      <c r="LWT191" s="326"/>
      <c r="LWU191" s="152"/>
      <c r="LWV191" s="152"/>
      <c r="LWW191" s="152"/>
      <c r="LWX191" s="152"/>
      <c r="LWY191" s="650"/>
      <c r="LWZ191" s="651"/>
      <c r="LXA191" s="326"/>
      <c r="LXB191" s="152"/>
      <c r="LXC191" s="152"/>
      <c r="LXD191" s="152"/>
      <c r="LXE191" s="152"/>
      <c r="LXF191" s="650"/>
      <c r="LXG191" s="651"/>
      <c r="LXH191" s="326"/>
      <c r="LXI191" s="152"/>
      <c r="LXJ191" s="152"/>
      <c r="LXK191" s="152"/>
      <c r="LXL191" s="152"/>
      <c r="LXM191" s="650"/>
      <c r="LXN191" s="651"/>
      <c r="LXO191" s="326"/>
      <c r="LXP191" s="152"/>
      <c r="LXQ191" s="152"/>
      <c r="LXR191" s="152"/>
      <c r="LXS191" s="152"/>
      <c r="LXT191" s="650"/>
      <c r="LXU191" s="651"/>
      <c r="LXV191" s="326"/>
      <c r="LXW191" s="152"/>
      <c r="LXX191" s="152"/>
      <c r="LXY191" s="152"/>
      <c r="LXZ191" s="152"/>
      <c r="LYA191" s="650"/>
      <c r="LYB191" s="651"/>
      <c r="LYC191" s="326"/>
      <c r="LYD191" s="152"/>
      <c r="LYE191" s="152"/>
      <c r="LYF191" s="152"/>
      <c r="LYG191" s="152"/>
      <c r="LYH191" s="650"/>
      <c r="LYI191" s="651"/>
      <c r="LYJ191" s="326"/>
      <c r="LYK191" s="152"/>
      <c r="LYL191" s="152"/>
      <c r="LYM191" s="152"/>
      <c r="LYN191" s="152"/>
      <c r="LYO191" s="650"/>
      <c r="LYP191" s="651"/>
      <c r="LYQ191" s="326"/>
      <c r="LYR191" s="152"/>
      <c r="LYS191" s="152"/>
      <c r="LYT191" s="152"/>
      <c r="LYU191" s="152"/>
      <c r="LYV191" s="650"/>
      <c r="LYW191" s="651"/>
      <c r="LYX191" s="326"/>
      <c r="LYY191" s="152"/>
      <c r="LYZ191" s="152"/>
      <c r="LZA191" s="152"/>
      <c r="LZB191" s="152"/>
      <c r="LZC191" s="650"/>
      <c r="LZD191" s="651"/>
      <c r="LZE191" s="326"/>
      <c r="LZF191" s="152"/>
      <c r="LZG191" s="152"/>
      <c r="LZH191" s="152"/>
      <c r="LZI191" s="152"/>
      <c r="LZJ191" s="650"/>
      <c r="LZK191" s="651"/>
      <c r="LZL191" s="326"/>
      <c r="LZM191" s="152"/>
      <c r="LZN191" s="152"/>
      <c r="LZO191" s="152"/>
      <c r="LZP191" s="152"/>
      <c r="LZQ191" s="650"/>
      <c r="LZR191" s="651"/>
      <c r="LZS191" s="326"/>
      <c r="LZT191" s="152"/>
      <c r="LZU191" s="152"/>
      <c r="LZV191" s="152"/>
      <c r="LZW191" s="152"/>
      <c r="LZX191" s="650"/>
      <c r="LZY191" s="651"/>
      <c r="LZZ191" s="326"/>
      <c r="MAA191" s="152"/>
      <c r="MAB191" s="152"/>
      <c r="MAC191" s="152"/>
      <c r="MAD191" s="152"/>
      <c r="MAE191" s="650"/>
      <c r="MAF191" s="651"/>
      <c r="MAG191" s="326"/>
      <c r="MAH191" s="152"/>
      <c r="MAI191" s="152"/>
      <c r="MAJ191" s="152"/>
      <c r="MAK191" s="152"/>
      <c r="MAL191" s="650"/>
      <c r="MAM191" s="651"/>
      <c r="MAN191" s="326"/>
      <c r="MAO191" s="152"/>
      <c r="MAP191" s="152"/>
      <c r="MAQ191" s="152"/>
      <c r="MAR191" s="152"/>
      <c r="MAS191" s="650"/>
      <c r="MAT191" s="651"/>
      <c r="MAU191" s="326"/>
      <c r="MAV191" s="152"/>
      <c r="MAW191" s="152"/>
      <c r="MAX191" s="152"/>
      <c r="MAY191" s="152"/>
      <c r="MAZ191" s="650"/>
      <c r="MBA191" s="651"/>
      <c r="MBB191" s="326"/>
      <c r="MBC191" s="152"/>
      <c r="MBD191" s="152"/>
      <c r="MBE191" s="152"/>
      <c r="MBF191" s="152"/>
      <c r="MBG191" s="650"/>
      <c r="MBH191" s="651"/>
      <c r="MBI191" s="326"/>
      <c r="MBJ191" s="152"/>
      <c r="MBK191" s="152"/>
      <c r="MBL191" s="152"/>
      <c r="MBM191" s="152"/>
      <c r="MBN191" s="650"/>
      <c r="MBO191" s="651"/>
      <c r="MBP191" s="326"/>
      <c r="MBQ191" s="152"/>
      <c r="MBR191" s="152"/>
      <c r="MBS191" s="152"/>
      <c r="MBT191" s="152"/>
      <c r="MBU191" s="650"/>
      <c r="MBV191" s="651"/>
      <c r="MBW191" s="326"/>
      <c r="MBX191" s="152"/>
      <c r="MBY191" s="152"/>
      <c r="MBZ191" s="152"/>
      <c r="MCA191" s="152"/>
      <c r="MCB191" s="650"/>
      <c r="MCC191" s="651"/>
      <c r="MCD191" s="326"/>
      <c r="MCE191" s="152"/>
      <c r="MCF191" s="152"/>
      <c r="MCG191" s="152"/>
      <c r="MCH191" s="152"/>
      <c r="MCI191" s="650"/>
      <c r="MCJ191" s="651"/>
      <c r="MCK191" s="326"/>
      <c r="MCL191" s="152"/>
      <c r="MCM191" s="152"/>
      <c r="MCN191" s="152"/>
      <c r="MCO191" s="152"/>
      <c r="MCP191" s="650"/>
      <c r="MCQ191" s="651"/>
      <c r="MCR191" s="326"/>
      <c r="MCS191" s="152"/>
      <c r="MCT191" s="152"/>
      <c r="MCU191" s="152"/>
      <c r="MCV191" s="152"/>
      <c r="MCW191" s="650"/>
      <c r="MCX191" s="651"/>
      <c r="MCY191" s="326"/>
      <c r="MCZ191" s="152"/>
      <c r="MDA191" s="152"/>
      <c r="MDB191" s="152"/>
      <c r="MDC191" s="152"/>
      <c r="MDD191" s="650"/>
      <c r="MDE191" s="651"/>
      <c r="MDF191" s="326"/>
      <c r="MDG191" s="152"/>
      <c r="MDH191" s="152"/>
      <c r="MDI191" s="152"/>
      <c r="MDJ191" s="152"/>
      <c r="MDK191" s="650"/>
      <c r="MDL191" s="651"/>
      <c r="MDM191" s="326"/>
      <c r="MDN191" s="152"/>
      <c r="MDO191" s="152"/>
      <c r="MDP191" s="152"/>
      <c r="MDQ191" s="152"/>
      <c r="MDR191" s="650"/>
      <c r="MDS191" s="651"/>
      <c r="MDT191" s="326"/>
      <c r="MDU191" s="152"/>
      <c r="MDV191" s="152"/>
      <c r="MDW191" s="152"/>
      <c r="MDX191" s="152"/>
      <c r="MDY191" s="650"/>
      <c r="MDZ191" s="651"/>
      <c r="MEA191" s="326"/>
      <c r="MEB191" s="152"/>
      <c r="MEC191" s="152"/>
      <c r="MED191" s="152"/>
      <c r="MEE191" s="152"/>
      <c r="MEF191" s="650"/>
      <c r="MEG191" s="651"/>
      <c r="MEH191" s="326"/>
      <c r="MEI191" s="152"/>
      <c r="MEJ191" s="152"/>
      <c r="MEK191" s="152"/>
      <c r="MEL191" s="152"/>
      <c r="MEM191" s="650"/>
      <c r="MEN191" s="651"/>
      <c r="MEO191" s="326"/>
      <c r="MEP191" s="152"/>
      <c r="MEQ191" s="152"/>
      <c r="MER191" s="152"/>
      <c r="MES191" s="152"/>
      <c r="MET191" s="650"/>
      <c r="MEU191" s="651"/>
      <c r="MEV191" s="326"/>
      <c r="MEW191" s="152"/>
      <c r="MEX191" s="152"/>
      <c r="MEY191" s="152"/>
      <c r="MEZ191" s="152"/>
      <c r="MFA191" s="650"/>
      <c r="MFB191" s="651"/>
      <c r="MFC191" s="326"/>
      <c r="MFD191" s="152"/>
      <c r="MFE191" s="152"/>
      <c r="MFF191" s="152"/>
      <c r="MFG191" s="152"/>
      <c r="MFH191" s="650"/>
      <c r="MFI191" s="651"/>
      <c r="MFJ191" s="326"/>
      <c r="MFK191" s="152"/>
      <c r="MFL191" s="152"/>
      <c r="MFM191" s="152"/>
      <c r="MFN191" s="152"/>
      <c r="MFO191" s="650"/>
      <c r="MFP191" s="651"/>
      <c r="MFQ191" s="326"/>
      <c r="MFR191" s="152"/>
      <c r="MFS191" s="152"/>
      <c r="MFT191" s="152"/>
      <c r="MFU191" s="152"/>
      <c r="MFV191" s="650"/>
      <c r="MFW191" s="651"/>
      <c r="MFX191" s="326"/>
      <c r="MFY191" s="152"/>
      <c r="MFZ191" s="152"/>
      <c r="MGA191" s="152"/>
      <c r="MGB191" s="152"/>
      <c r="MGC191" s="650"/>
      <c r="MGD191" s="651"/>
      <c r="MGE191" s="326"/>
      <c r="MGF191" s="152"/>
      <c r="MGG191" s="152"/>
      <c r="MGH191" s="152"/>
      <c r="MGI191" s="152"/>
      <c r="MGJ191" s="650"/>
      <c r="MGK191" s="651"/>
      <c r="MGL191" s="326"/>
      <c r="MGM191" s="152"/>
      <c r="MGN191" s="152"/>
      <c r="MGO191" s="152"/>
      <c r="MGP191" s="152"/>
      <c r="MGQ191" s="650"/>
      <c r="MGR191" s="651"/>
      <c r="MGS191" s="326"/>
      <c r="MGT191" s="152"/>
      <c r="MGU191" s="152"/>
      <c r="MGV191" s="152"/>
      <c r="MGW191" s="152"/>
      <c r="MGX191" s="650"/>
      <c r="MGY191" s="651"/>
      <c r="MGZ191" s="326"/>
      <c r="MHA191" s="152"/>
      <c r="MHB191" s="152"/>
      <c r="MHC191" s="152"/>
      <c r="MHD191" s="152"/>
      <c r="MHE191" s="650"/>
      <c r="MHF191" s="651"/>
      <c r="MHG191" s="326"/>
      <c r="MHH191" s="152"/>
      <c r="MHI191" s="152"/>
      <c r="MHJ191" s="152"/>
      <c r="MHK191" s="152"/>
      <c r="MHL191" s="650"/>
      <c r="MHM191" s="651"/>
      <c r="MHN191" s="326"/>
      <c r="MHO191" s="152"/>
      <c r="MHP191" s="152"/>
      <c r="MHQ191" s="152"/>
      <c r="MHR191" s="152"/>
      <c r="MHS191" s="650"/>
      <c r="MHT191" s="651"/>
      <c r="MHU191" s="326"/>
      <c r="MHV191" s="152"/>
      <c r="MHW191" s="152"/>
      <c r="MHX191" s="152"/>
      <c r="MHY191" s="152"/>
      <c r="MHZ191" s="650"/>
      <c r="MIA191" s="651"/>
      <c r="MIB191" s="326"/>
      <c r="MIC191" s="152"/>
      <c r="MID191" s="152"/>
      <c r="MIE191" s="152"/>
      <c r="MIF191" s="152"/>
      <c r="MIG191" s="650"/>
      <c r="MIH191" s="651"/>
      <c r="MII191" s="326"/>
      <c r="MIJ191" s="152"/>
      <c r="MIK191" s="152"/>
      <c r="MIL191" s="152"/>
      <c r="MIM191" s="152"/>
      <c r="MIN191" s="650"/>
      <c r="MIO191" s="651"/>
      <c r="MIP191" s="326"/>
      <c r="MIQ191" s="152"/>
      <c r="MIR191" s="152"/>
      <c r="MIS191" s="152"/>
      <c r="MIT191" s="152"/>
      <c r="MIU191" s="650"/>
      <c r="MIV191" s="651"/>
      <c r="MIW191" s="326"/>
      <c r="MIX191" s="152"/>
      <c r="MIY191" s="152"/>
      <c r="MIZ191" s="152"/>
      <c r="MJA191" s="152"/>
      <c r="MJB191" s="650"/>
      <c r="MJC191" s="651"/>
      <c r="MJD191" s="326"/>
      <c r="MJE191" s="152"/>
      <c r="MJF191" s="152"/>
      <c r="MJG191" s="152"/>
      <c r="MJH191" s="152"/>
      <c r="MJI191" s="650"/>
      <c r="MJJ191" s="651"/>
      <c r="MJK191" s="326"/>
      <c r="MJL191" s="152"/>
      <c r="MJM191" s="152"/>
      <c r="MJN191" s="152"/>
      <c r="MJO191" s="152"/>
      <c r="MJP191" s="650"/>
      <c r="MJQ191" s="651"/>
      <c r="MJR191" s="326"/>
      <c r="MJS191" s="152"/>
      <c r="MJT191" s="152"/>
      <c r="MJU191" s="152"/>
      <c r="MJV191" s="152"/>
      <c r="MJW191" s="650"/>
      <c r="MJX191" s="651"/>
      <c r="MJY191" s="326"/>
      <c r="MJZ191" s="152"/>
      <c r="MKA191" s="152"/>
      <c r="MKB191" s="152"/>
      <c r="MKC191" s="152"/>
      <c r="MKD191" s="650"/>
      <c r="MKE191" s="651"/>
      <c r="MKF191" s="326"/>
      <c r="MKG191" s="152"/>
      <c r="MKH191" s="152"/>
      <c r="MKI191" s="152"/>
      <c r="MKJ191" s="152"/>
      <c r="MKK191" s="650"/>
      <c r="MKL191" s="651"/>
      <c r="MKM191" s="326"/>
      <c r="MKN191" s="152"/>
      <c r="MKO191" s="152"/>
      <c r="MKP191" s="152"/>
      <c r="MKQ191" s="152"/>
      <c r="MKR191" s="650"/>
      <c r="MKS191" s="651"/>
      <c r="MKT191" s="326"/>
      <c r="MKU191" s="152"/>
      <c r="MKV191" s="152"/>
      <c r="MKW191" s="152"/>
      <c r="MKX191" s="152"/>
      <c r="MKY191" s="650"/>
      <c r="MKZ191" s="651"/>
      <c r="MLA191" s="326"/>
      <c r="MLB191" s="152"/>
      <c r="MLC191" s="152"/>
      <c r="MLD191" s="152"/>
      <c r="MLE191" s="152"/>
      <c r="MLF191" s="650"/>
      <c r="MLG191" s="651"/>
      <c r="MLH191" s="326"/>
      <c r="MLI191" s="152"/>
      <c r="MLJ191" s="152"/>
      <c r="MLK191" s="152"/>
      <c r="MLL191" s="152"/>
      <c r="MLM191" s="650"/>
      <c r="MLN191" s="651"/>
      <c r="MLO191" s="326"/>
      <c r="MLP191" s="152"/>
      <c r="MLQ191" s="152"/>
      <c r="MLR191" s="152"/>
      <c r="MLS191" s="152"/>
      <c r="MLT191" s="650"/>
      <c r="MLU191" s="651"/>
      <c r="MLV191" s="326"/>
      <c r="MLW191" s="152"/>
      <c r="MLX191" s="152"/>
      <c r="MLY191" s="152"/>
      <c r="MLZ191" s="152"/>
      <c r="MMA191" s="650"/>
      <c r="MMB191" s="651"/>
      <c r="MMC191" s="326"/>
      <c r="MMD191" s="152"/>
      <c r="MME191" s="152"/>
      <c r="MMF191" s="152"/>
      <c r="MMG191" s="152"/>
      <c r="MMH191" s="650"/>
      <c r="MMI191" s="651"/>
      <c r="MMJ191" s="326"/>
      <c r="MMK191" s="152"/>
      <c r="MML191" s="152"/>
      <c r="MMM191" s="152"/>
      <c r="MMN191" s="152"/>
      <c r="MMO191" s="650"/>
      <c r="MMP191" s="651"/>
      <c r="MMQ191" s="326"/>
      <c r="MMR191" s="152"/>
      <c r="MMS191" s="152"/>
      <c r="MMT191" s="152"/>
      <c r="MMU191" s="152"/>
      <c r="MMV191" s="650"/>
      <c r="MMW191" s="651"/>
      <c r="MMX191" s="326"/>
      <c r="MMY191" s="152"/>
      <c r="MMZ191" s="152"/>
      <c r="MNA191" s="152"/>
      <c r="MNB191" s="152"/>
      <c r="MNC191" s="650"/>
      <c r="MND191" s="651"/>
      <c r="MNE191" s="326"/>
      <c r="MNF191" s="152"/>
      <c r="MNG191" s="152"/>
      <c r="MNH191" s="152"/>
      <c r="MNI191" s="152"/>
      <c r="MNJ191" s="650"/>
      <c r="MNK191" s="651"/>
      <c r="MNL191" s="326"/>
      <c r="MNM191" s="152"/>
      <c r="MNN191" s="152"/>
      <c r="MNO191" s="152"/>
      <c r="MNP191" s="152"/>
      <c r="MNQ191" s="650"/>
      <c r="MNR191" s="651"/>
      <c r="MNS191" s="326"/>
      <c r="MNT191" s="152"/>
      <c r="MNU191" s="152"/>
      <c r="MNV191" s="152"/>
      <c r="MNW191" s="152"/>
      <c r="MNX191" s="650"/>
      <c r="MNY191" s="651"/>
      <c r="MNZ191" s="326"/>
      <c r="MOA191" s="152"/>
      <c r="MOB191" s="152"/>
      <c r="MOC191" s="152"/>
      <c r="MOD191" s="152"/>
      <c r="MOE191" s="650"/>
      <c r="MOF191" s="651"/>
      <c r="MOG191" s="326"/>
      <c r="MOH191" s="152"/>
      <c r="MOI191" s="152"/>
      <c r="MOJ191" s="152"/>
      <c r="MOK191" s="152"/>
      <c r="MOL191" s="650"/>
      <c r="MOM191" s="651"/>
      <c r="MON191" s="326"/>
      <c r="MOO191" s="152"/>
      <c r="MOP191" s="152"/>
      <c r="MOQ191" s="152"/>
      <c r="MOR191" s="152"/>
      <c r="MOS191" s="650"/>
      <c r="MOT191" s="651"/>
      <c r="MOU191" s="326"/>
      <c r="MOV191" s="152"/>
      <c r="MOW191" s="152"/>
      <c r="MOX191" s="152"/>
      <c r="MOY191" s="152"/>
      <c r="MOZ191" s="650"/>
      <c r="MPA191" s="651"/>
      <c r="MPB191" s="326"/>
      <c r="MPC191" s="152"/>
      <c r="MPD191" s="152"/>
      <c r="MPE191" s="152"/>
      <c r="MPF191" s="152"/>
      <c r="MPG191" s="650"/>
      <c r="MPH191" s="651"/>
      <c r="MPI191" s="326"/>
      <c r="MPJ191" s="152"/>
      <c r="MPK191" s="152"/>
      <c r="MPL191" s="152"/>
      <c r="MPM191" s="152"/>
      <c r="MPN191" s="650"/>
      <c r="MPO191" s="651"/>
      <c r="MPP191" s="326"/>
      <c r="MPQ191" s="152"/>
      <c r="MPR191" s="152"/>
      <c r="MPS191" s="152"/>
      <c r="MPT191" s="152"/>
      <c r="MPU191" s="650"/>
      <c r="MPV191" s="651"/>
      <c r="MPW191" s="326"/>
      <c r="MPX191" s="152"/>
      <c r="MPY191" s="152"/>
      <c r="MPZ191" s="152"/>
      <c r="MQA191" s="152"/>
      <c r="MQB191" s="650"/>
      <c r="MQC191" s="651"/>
      <c r="MQD191" s="326"/>
      <c r="MQE191" s="152"/>
      <c r="MQF191" s="152"/>
      <c r="MQG191" s="152"/>
      <c r="MQH191" s="152"/>
      <c r="MQI191" s="650"/>
      <c r="MQJ191" s="651"/>
      <c r="MQK191" s="326"/>
      <c r="MQL191" s="152"/>
      <c r="MQM191" s="152"/>
      <c r="MQN191" s="152"/>
      <c r="MQO191" s="152"/>
      <c r="MQP191" s="650"/>
      <c r="MQQ191" s="651"/>
      <c r="MQR191" s="326"/>
      <c r="MQS191" s="152"/>
      <c r="MQT191" s="152"/>
      <c r="MQU191" s="152"/>
      <c r="MQV191" s="152"/>
      <c r="MQW191" s="650"/>
      <c r="MQX191" s="651"/>
      <c r="MQY191" s="326"/>
      <c r="MQZ191" s="152"/>
      <c r="MRA191" s="152"/>
      <c r="MRB191" s="152"/>
      <c r="MRC191" s="152"/>
      <c r="MRD191" s="650"/>
      <c r="MRE191" s="651"/>
      <c r="MRF191" s="326"/>
      <c r="MRG191" s="152"/>
      <c r="MRH191" s="152"/>
      <c r="MRI191" s="152"/>
      <c r="MRJ191" s="152"/>
      <c r="MRK191" s="650"/>
      <c r="MRL191" s="651"/>
      <c r="MRM191" s="326"/>
      <c r="MRN191" s="152"/>
      <c r="MRO191" s="152"/>
      <c r="MRP191" s="152"/>
      <c r="MRQ191" s="152"/>
      <c r="MRR191" s="650"/>
      <c r="MRS191" s="651"/>
      <c r="MRT191" s="326"/>
      <c r="MRU191" s="152"/>
      <c r="MRV191" s="152"/>
      <c r="MRW191" s="152"/>
      <c r="MRX191" s="152"/>
      <c r="MRY191" s="650"/>
      <c r="MRZ191" s="651"/>
      <c r="MSA191" s="326"/>
      <c r="MSB191" s="152"/>
      <c r="MSC191" s="152"/>
      <c r="MSD191" s="152"/>
      <c r="MSE191" s="152"/>
      <c r="MSF191" s="650"/>
      <c r="MSG191" s="651"/>
      <c r="MSH191" s="326"/>
      <c r="MSI191" s="152"/>
      <c r="MSJ191" s="152"/>
      <c r="MSK191" s="152"/>
      <c r="MSL191" s="152"/>
      <c r="MSM191" s="650"/>
      <c r="MSN191" s="651"/>
      <c r="MSO191" s="326"/>
      <c r="MSP191" s="152"/>
      <c r="MSQ191" s="152"/>
      <c r="MSR191" s="152"/>
      <c r="MSS191" s="152"/>
      <c r="MST191" s="650"/>
      <c r="MSU191" s="651"/>
      <c r="MSV191" s="326"/>
      <c r="MSW191" s="152"/>
      <c r="MSX191" s="152"/>
      <c r="MSY191" s="152"/>
      <c r="MSZ191" s="152"/>
      <c r="MTA191" s="650"/>
      <c r="MTB191" s="651"/>
      <c r="MTC191" s="326"/>
      <c r="MTD191" s="152"/>
      <c r="MTE191" s="152"/>
      <c r="MTF191" s="152"/>
      <c r="MTG191" s="152"/>
      <c r="MTH191" s="650"/>
      <c r="MTI191" s="651"/>
      <c r="MTJ191" s="326"/>
      <c r="MTK191" s="152"/>
      <c r="MTL191" s="152"/>
      <c r="MTM191" s="152"/>
      <c r="MTN191" s="152"/>
      <c r="MTO191" s="650"/>
      <c r="MTP191" s="651"/>
      <c r="MTQ191" s="326"/>
      <c r="MTR191" s="152"/>
      <c r="MTS191" s="152"/>
      <c r="MTT191" s="152"/>
      <c r="MTU191" s="152"/>
      <c r="MTV191" s="650"/>
      <c r="MTW191" s="651"/>
      <c r="MTX191" s="326"/>
      <c r="MTY191" s="152"/>
      <c r="MTZ191" s="152"/>
      <c r="MUA191" s="152"/>
      <c r="MUB191" s="152"/>
      <c r="MUC191" s="650"/>
      <c r="MUD191" s="651"/>
      <c r="MUE191" s="326"/>
      <c r="MUF191" s="152"/>
      <c r="MUG191" s="152"/>
      <c r="MUH191" s="152"/>
      <c r="MUI191" s="152"/>
      <c r="MUJ191" s="650"/>
      <c r="MUK191" s="651"/>
      <c r="MUL191" s="326"/>
      <c r="MUM191" s="152"/>
      <c r="MUN191" s="152"/>
      <c r="MUO191" s="152"/>
      <c r="MUP191" s="152"/>
      <c r="MUQ191" s="650"/>
      <c r="MUR191" s="651"/>
      <c r="MUS191" s="326"/>
      <c r="MUT191" s="152"/>
      <c r="MUU191" s="152"/>
      <c r="MUV191" s="152"/>
      <c r="MUW191" s="152"/>
      <c r="MUX191" s="650"/>
      <c r="MUY191" s="651"/>
      <c r="MUZ191" s="326"/>
      <c r="MVA191" s="152"/>
      <c r="MVB191" s="152"/>
      <c r="MVC191" s="152"/>
      <c r="MVD191" s="152"/>
      <c r="MVE191" s="650"/>
      <c r="MVF191" s="651"/>
      <c r="MVG191" s="326"/>
      <c r="MVH191" s="152"/>
      <c r="MVI191" s="152"/>
      <c r="MVJ191" s="152"/>
      <c r="MVK191" s="152"/>
      <c r="MVL191" s="650"/>
      <c r="MVM191" s="651"/>
      <c r="MVN191" s="326"/>
      <c r="MVO191" s="152"/>
      <c r="MVP191" s="152"/>
      <c r="MVQ191" s="152"/>
      <c r="MVR191" s="152"/>
      <c r="MVS191" s="650"/>
      <c r="MVT191" s="651"/>
      <c r="MVU191" s="326"/>
      <c r="MVV191" s="152"/>
      <c r="MVW191" s="152"/>
      <c r="MVX191" s="152"/>
      <c r="MVY191" s="152"/>
      <c r="MVZ191" s="650"/>
      <c r="MWA191" s="651"/>
      <c r="MWB191" s="326"/>
      <c r="MWC191" s="152"/>
      <c r="MWD191" s="152"/>
      <c r="MWE191" s="152"/>
      <c r="MWF191" s="152"/>
      <c r="MWG191" s="650"/>
      <c r="MWH191" s="651"/>
      <c r="MWI191" s="326"/>
      <c r="MWJ191" s="152"/>
      <c r="MWK191" s="152"/>
      <c r="MWL191" s="152"/>
      <c r="MWM191" s="152"/>
      <c r="MWN191" s="650"/>
      <c r="MWO191" s="651"/>
      <c r="MWP191" s="326"/>
      <c r="MWQ191" s="152"/>
      <c r="MWR191" s="152"/>
      <c r="MWS191" s="152"/>
      <c r="MWT191" s="152"/>
      <c r="MWU191" s="650"/>
      <c r="MWV191" s="651"/>
      <c r="MWW191" s="326"/>
      <c r="MWX191" s="152"/>
      <c r="MWY191" s="152"/>
      <c r="MWZ191" s="152"/>
      <c r="MXA191" s="152"/>
      <c r="MXB191" s="650"/>
      <c r="MXC191" s="651"/>
      <c r="MXD191" s="326"/>
      <c r="MXE191" s="152"/>
      <c r="MXF191" s="152"/>
      <c r="MXG191" s="152"/>
      <c r="MXH191" s="152"/>
      <c r="MXI191" s="650"/>
      <c r="MXJ191" s="651"/>
      <c r="MXK191" s="326"/>
      <c r="MXL191" s="152"/>
      <c r="MXM191" s="152"/>
      <c r="MXN191" s="152"/>
      <c r="MXO191" s="152"/>
      <c r="MXP191" s="650"/>
      <c r="MXQ191" s="651"/>
      <c r="MXR191" s="326"/>
      <c r="MXS191" s="152"/>
      <c r="MXT191" s="152"/>
      <c r="MXU191" s="152"/>
      <c r="MXV191" s="152"/>
      <c r="MXW191" s="650"/>
      <c r="MXX191" s="651"/>
      <c r="MXY191" s="326"/>
      <c r="MXZ191" s="152"/>
      <c r="MYA191" s="152"/>
      <c r="MYB191" s="152"/>
      <c r="MYC191" s="152"/>
      <c r="MYD191" s="650"/>
      <c r="MYE191" s="651"/>
      <c r="MYF191" s="326"/>
      <c r="MYG191" s="152"/>
      <c r="MYH191" s="152"/>
      <c r="MYI191" s="152"/>
      <c r="MYJ191" s="152"/>
      <c r="MYK191" s="650"/>
      <c r="MYL191" s="651"/>
      <c r="MYM191" s="326"/>
      <c r="MYN191" s="152"/>
      <c r="MYO191" s="152"/>
      <c r="MYP191" s="152"/>
      <c r="MYQ191" s="152"/>
      <c r="MYR191" s="650"/>
      <c r="MYS191" s="651"/>
      <c r="MYT191" s="326"/>
      <c r="MYU191" s="152"/>
      <c r="MYV191" s="152"/>
      <c r="MYW191" s="152"/>
      <c r="MYX191" s="152"/>
      <c r="MYY191" s="650"/>
      <c r="MYZ191" s="651"/>
      <c r="MZA191" s="326"/>
      <c r="MZB191" s="152"/>
      <c r="MZC191" s="152"/>
      <c r="MZD191" s="152"/>
      <c r="MZE191" s="152"/>
      <c r="MZF191" s="650"/>
      <c r="MZG191" s="651"/>
      <c r="MZH191" s="326"/>
      <c r="MZI191" s="152"/>
      <c r="MZJ191" s="152"/>
      <c r="MZK191" s="152"/>
      <c r="MZL191" s="152"/>
      <c r="MZM191" s="650"/>
      <c r="MZN191" s="651"/>
      <c r="MZO191" s="326"/>
      <c r="MZP191" s="152"/>
      <c r="MZQ191" s="152"/>
      <c r="MZR191" s="152"/>
      <c r="MZS191" s="152"/>
      <c r="MZT191" s="650"/>
      <c r="MZU191" s="651"/>
      <c r="MZV191" s="326"/>
      <c r="MZW191" s="152"/>
      <c r="MZX191" s="152"/>
      <c r="MZY191" s="152"/>
      <c r="MZZ191" s="152"/>
      <c r="NAA191" s="650"/>
      <c r="NAB191" s="651"/>
      <c r="NAC191" s="326"/>
      <c r="NAD191" s="152"/>
      <c r="NAE191" s="152"/>
      <c r="NAF191" s="152"/>
      <c r="NAG191" s="152"/>
      <c r="NAH191" s="650"/>
      <c r="NAI191" s="651"/>
      <c r="NAJ191" s="326"/>
      <c r="NAK191" s="152"/>
      <c r="NAL191" s="152"/>
      <c r="NAM191" s="152"/>
      <c r="NAN191" s="152"/>
      <c r="NAO191" s="650"/>
      <c r="NAP191" s="651"/>
      <c r="NAQ191" s="326"/>
      <c r="NAR191" s="152"/>
      <c r="NAS191" s="152"/>
      <c r="NAT191" s="152"/>
      <c r="NAU191" s="152"/>
      <c r="NAV191" s="650"/>
      <c r="NAW191" s="651"/>
      <c r="NAX191" s="326"/>
      <c r="NAY191" s="152"/>
      <c r="NAZ191" s="152"/>
      <c r="NBA191" s="152"/>
      <c r="NBB191" s="152"/>
      <c r="NBC191" s="650"/>
      <c r="NBD191" s="651"/>
      <c r="NBE191" s="326"/>
      <c r="NBF191" s="152"/>
      <c r="NBG191" s="152"/>
      <c r="NBH191" s="152"/>
      <c r="NBI191" s="152"/>
      <c r="NBJ191" s="650"/>
      <c r="NBK191" s="651"/>
      <c r="NBL191" s="326"/>
      <c r="NBM191" s="152"/>
      <c r="NBN191" s="152"/>
      <c r="NBO191" s="152"/>
      <c r="NBP191" s="152"/>
      <c r="NBQ191" s="650"/>
      <c r="NBR191" s="651"/>
      <c r="NBS191" s="326"/>
      <c r="NBT191" s="152"/>
      <c r="NBU191" s="152"/>
      <c r="NBV191" s="152"/>
      <c r="NBW191" s="152"/>
      <c r="NBX191" s="650"/>
      <c r="NBY191" s="651"/>
      <c r="NBZ191" s="326"/>
      <c r="NCA191" s="152"/>
      <c r="NCB191" s="152"/>
      <c r="NCC191" s="152"/>
      <c r="NCD191" s="152"/>
      <c r="NCE191" s="650"/>
      <c r="NCF191" s="651"/>
      <c r="NCG191" s="326"/>
      <c r="NCH191" s="152"/>
      <c r="NCI191" s="152"/>
      <c r="NCJ191" s="152"/>
      <c r="NCK191" s="152"/>
      <c r="NCL191" s="650"/>
      <c r="NCM191" s="651"/>
      <c r="NCN191" s="326"/>
      <c r="NCO191" s="152"/>
      <c r="NCP191" s="152"/>
      <c r="NCQ191" s="152"/>
      <c r="NCR191" s="152"/>
      <c r="NCS191" s="650"/>
      <c r="NCT191" s="651"/>
      <c r="NCU191" s="326"/>
      <c r="NCV191" s="152"/>
      <c r="NCW191" s="152"/>
      <c r="NCX191" s="152"/>
      <c r="NCY191" s="152"/>
      <c r="NCZ191" s="650"/>
      <c r="NDA191" s="651"/>
      <c r="NDB191" s="326"/>
      <c r="NDC191" s="152"/>
      <c r="NDD191" s="152"/>
      <c r="NDE191" s="152"/>
      <c r="NDF191" s="152"/>
      <c r="NDG191" s="650"/>
      <c r="NDH191" s="651"/>
      <c r="NDI191" s="326"/>
      <c r="NDJ191" s="152"/>
      <c r="NDK191" s="152"/>
      <c r="NDL191" s="152"/>
      <c r="NDM191" s="152"/>
      <c r="NDN191" s="650"/>
      <c r="NDO191" s="651"/>
      <c r="NDP191" s="326"/>
      <c r="NDQ191" s="152"/>
      <c r="NDR191" s="152"/>
      <c r="NDS191" s="152"/>
      <c r="NDT191" s="152"/>
      <c r="NDU191" s="650"/>
      <c r="NDV191" s="651"/>
      <c r="NDW191" s="326"/>
      <c r="NDX191" s="152"/>
      <c r="NDY191" s="152"/>
      <c r="NDZ191" s="152"/>
      <c r="NEA191" s="152"/>
      <c r="NEB191" s="650"/>
      <c r="NEC191" s="651"/>
      <c r="NED191" s="326"/>
      <c r="NEE191" s="152"/>
      <c r="NEF191" s="152"/>
      <c r="NEG191" s="152"/>
      <c r="NEH191" s="152"/>
      <c r="NEI191" s="650"/>
      <c r="NEJ191" s="651"/>
      <c r="NEK191" s="326"/>
      <c r="NEL191" s="152"/>
      <c r="NEM191" s="152"/>
      <c r="NEN191" s="152"/>
      <c r="NEO191" s="152"/>
      <c r="NEP191" s="650"/>
      <c r="NEQ191" s="651"/>
      <c r="NER191" s="326"/>
      <c r="NES191" s="152"/>
      <c r="NET191" s="152"/>
      <c r="NEU191" s="152"/>
      <c r="NEV191" s="152"/>
      <c r="NEW191" s="650"/>
      <c r="NEX191" s="651"/>
      <c r="NEY191" s="326"/>
      <c r="NEZ191" s="152"/>
      <c r="NFA191" s="152"/>
      <c r="NFB191" s="152"/>
      <c r="NFC191" s="152"/>
      <c r="NFD191" s="650"/>
      <c r="NFE191" s="651"/>
      <c r="NFF191" s="326"/>
      <c r="NFG191" s="152"/>
      <c r="NFH191" s="152"/>
      <c r="NFI191" s="152"/>
      <c r="NFJ191" s="152"/>
      <c r="NFK191" s="650"/>
      <c r="NFL191" s="651"/>
      <c r="NFM191" s="326"/>
      <c r="NFN191" s="152"/>
      <c r="NFO191" s="152"/>
      <c r="NFP191" s="152"/>
      <c r="NFQ191" s="152"/>
      <c r="NFR191" s="650"/>
      <c r="NFS191" s="651"/>
      <c r="NFT191" s="326"/>
      <c r="NFU191" s="152"/>
      <c r="NFV191" s="152"/>
      <c r="NFW191" s="152"/>
      <c r="NFX191" s="152"/>
      <c r="NFY191" s="650"/>
      <c r="NFZ191" s="651"/>
      <c r="NGA191" s="326"/>
      <c r="NGB191" s="152"/>
      <c r="NGC191" s="152"/>
      <c r="NGD191" s="152"/>
      <c r="NGE191" s="152"/>
      <c r="NGF191" s="650"/>
      <c r="NGG191" s="651"/>
      <c r="NGH191" s="326"/>
      <c r="NGI191" s="152"/>
      <c r="NGJ191" s="152"/>
      <c r="NGK191" s="152"/>
      <c r="NGL191" s="152"/>
      <c r="NGM191" s="650"/>
      <c r="NGN191" s="651"/>
      <c r="NGO191" s="326"/>
      <c r="NGP191" s="152"/>
      <c r="NGQ191" s="152"/>
      <c r="NGR191" s="152"/>
      <c r="NGS191" s="152"/>
      <c r="NGT191" s="650"/>
      <c r="NGU191" s="651"/>
      <c r="NGV191" s="326"/>
      <c r="NGW191" s="152"/>
      <c r="NGX191" s="152"/>
      <c r="NGY191" s="152"/>
      <c r="NGZ191" s="152"/>
      <c r="NHA191" s="650"/>
      <c r="NHB191" s="651"/>
      <c r="NHC191" s="326"/>
      <c r="NHD191" s="152"/>
      <c r="NHE191" s="152"/>
      <c r="NHF191" s="152"/>
      <c r="NHG191" s="152"/>
      <c r="NHH191" s="650"/>
      <c r="NHI191" s="651"/>
      <c r="NHJ191" s="326"/>
      <c r="NHK191" s="152"/>
      <c r="NHL191" s="152"/>
      <c r="NHM191" s="152"/>
      <c r="NHN191" s="152"/>
      <c r="NHO191" s="650"/>
      <c r="NHP191" s="651"/>
      <c r="NHQ191" s="326"/>
      <c r="NHR191" s="152"/>
      <c r="NHS191" s="152"/>
      <c r="NHT191" s="152"/>
      <c r="NHU191" s="152"/>
      <c r="NHV191" s="650"/>
      <c r="NHW191" s="651"/>
      <c r="NHX191" s="326"/>
      <c r="NHY191" s="152"/>
      <c r="NHZ191" s="152"/>
      <c r="NIA191" s="152"/>
      <c r="NIB191" s="152"/>
      <c r="NIC191" s="650"/>
      <c r="NID191" s="651"/>
      <c r="NIE191" s="326"/>
      <c r="NIF191" s="152"/>
      <c r="NIG191" s="152"/>
      <c r="NIH191" s="152"/>
      <c r="NII191" s="152"/>
      <c r="NIJ191" s="650"/>
      <c r="NIK191" s="651"/>
      <c r="NIL191" s="326"/>
      <c r="NIM191" s="152"/>
      <c r="NIN191" s="152"/>
      <c r="NIO191" s="152"/>
      <c r="NIP191" s="152"/>
      <c r="NIQ191" s="650"/>
      <c r="NIR191" s="651"/>
      <c r="NIS191" s="326"/>
      <c r="NIT191" s="152"/>
      <c r="NIU191" s="152"/>
      <c r="NIV191" s="152"/>
      <c r="NIW191" s="152"/>
      <c r="NIX191" s="650"/>
      <c r="NIY191" s="651"/>
      <c r="NIZ191" s="326"/>
      <c r="NJA191" s="152"/>
      <c r="NJB191" s="152"/>
      <c r="NJC191" s="152"/>
      <c r="NJD191" s="152"/>
      <c r="NJE191" s="650"/>
      <c r="NJF191" s="651"/>
      <c r="NJG191" s="326"/>
      <c r="NJH191" s="152"/>
      <c r="NJI191" s="152"/>
      <c r="NJJ191" s="152"/>
      <c r="NJK191" s="152"/>
      <c r="NJL191" s="650"/>
      <c r="NJM191" s="651"/>
      <c r="NJN191" s="326"/>
      <c r="NJO191" s="152"/>
      <c r="NJP191" s="152"/>
      <c r="NJQ191" s="152"/>
      <c r="NJR191" s="152"/>
      <c r="NJS191" s="650"/>
      <c r="NJT191" s="651"/>
      <c r="NJU191" s="326"/>
      <c r="NJV191" s="152"/>
      <c r="NJW191" s="152"/>
      <c r="NJX191" s="152"/>
      <c r="NJY191" s="152"/>
      <c r="NJZ191" s="650"/>
      <c r="NKA191" s="651"/>
      <c r="NKB191" s="326"/>
      <c r="NKC191" s="152"/>
      <c r="NKD191" s="152"/>
      <c r="NKE191" s="152"/>
      <c r="NKF191" s="152"/>
      <c r="NKG191" s="650"/>
      <c r="NKH191" s="651"/>
      <c r="NKI191" s="326"/>
      <c r="NKJ191" s="152"/>
      <c r="NKK191" s="152"/>
      <c r="NKL191" s="152"/>
      <c r="NKM191" s="152"/>
      <c r="NKN191" s="650"/>
      <c r="NKO191" s="651"/>
      <c r="NKP191" s="326"/>
      <c r="NKQ191" s="152"/>
      <c r="NKR191" s="152"/>
      <c r="NKS191" s="152"/>
      <c r="NKT191" s="152"/>
      <c r="NKU191" s="650"/>
      <c r="NKV191" s="651"/>
      <c r="NKW191" s="326"/>
      <c r="NKX191" s="152"/>
      <c r="NKY191" s="152"/>
      <c r="NKZ191" s="152"/>
      <c r="NLA191" s="152"/>
      <c r="NLB191" s="650"/>
      <c r="NLC191" s="651"/>
      <c r="NLD191" s="326"/>
      <c r="NLE191" s="152"/>
      <c r="NLF191" s="152"/>
      <c r="NLG191" s="152"/>
      <c r="NLH191" s="152"/>
      <c r="NLI191" s="650"/>
      <c r="NLJ191" s="651"/>
      <c r="NLK191" s="326"/>
      <c r="NLL191" s="152"/>
      <c r="NLM191" s="152"/>
      <c r="NLN191" s="152"/>
      <c r="NLO191" s="152"/>
      <c r="NLP191" s="650"/>
      <c r="NLQ191" s="651"/>
      <c r="NLR191" s="326"/>
      <c r="NLS191" s="152"/>
      <c r="NLT191" s="152"/>
      <c r="NLU191" s="152"/>
      <c r="NLV191" s="152"/>
      <c r="NLW191" s="650"/>
      <c r="NLX191" s="651"/>
      <c r="NLY191" s="326"/>
      <c r="NLZ191" s="152"/>
      <c r="NMA191" s="152"/>
      <c r="NMB191" s="152"/>
      <c r="NMC191" s="152"/>
      <c r="NMD191" s="650"/>
      <c r="NME191" s="651"/>
      <c r="NMF191" s="326"/>
      <c r="NMG191" s="152"/>
      <c r="NMH191" s="152"/>
      <c r="NMI191" s="152"/>
      <c r="NMJ191" s="152"/>
      <c r="NMK191" s="650"/>
      <c r="NML191" s="651"/>
      <c r="NMM191" s="326"/>
      <c r="NMN191" s="152"/>
      <c r="NMO191" s="152"/>
      <c r="NMP191" s="152"/>
      <c r="NMQ191" s="152"/>
      <c r="NMR191" s="650"/>
      <c r="NMS191" s="651"/>
      <c r="NMT191" s="326"/>
      <c r="NMU191" s="152"/>
      <c r="NMV191" s="152"/>
      <c r="NMW191" s="152"/>
      <c r="NMX191" s="152"/>
      <c r="NMY191" s="650"/>
      <c r="NMZ191" s="651"/>
      <c r="NNA191" s="326"/>
      <c r="NNB191" s="152"/>
      <c r="NNC191" s="152"/>
      <c r="NND191" s="152"/>
      <c r="NNE191" s="152"/>
      <c r="NNF191" s="650"/>
      <c r="NNG191" s="651"/>
      <c r="NNH191" s="326"/>
      <c r="NNI191" s="152"/>
      <c r="NNJ191" s="152"/>
      <c r="NNK191" s="152"/>
      <c r="NNL191" s="152"/>
      <c r="NNM191" s="650"/>
      <c r="NNN191" s="651"/>
      <c r="NNO191" s="326"/>
      <c r="NNP191" s="152"/>
      <c r="NNQ191" s="152"/>
      <c r="NNR191" s="152"/>
      <c r="NNS191" s="152"/>
      <c r="NNT191" s="650"/>
      <c r="NNU191" s="651"/>
      <c r="NNV191" s="326"/>
      <c r="NNW191" s="152"/>
      <c r="NNX191" s="152"/>
      <c r="NNY191" s="152"/>
      <c r="NNZ191" s="152"/>
      <c r="NOA191" s="650"/>
      <c r="NOB191" s="651"/>
      <c r="NOC191" s="326"/>
      <c r="NOD191" s="152"/>
      <c r="NOE191" s="152"/>
      <c r="NOF191" s="152"/>
      <c r="NOG191" s="152"/>
      <c r="NOH191" s="650"/>
      <c r="NOI191" s="651"/>
      <c r="NOJ191" s="326"/>
      <c r="NOK191" s="152"/>
      <c r="NOL191" s="152"/>
      <c r="NOM191" s="152"/>
      <c r="NON191" s="152"/>
      <c r="NOO191" s="650"/>
      <c r="NOP191" s="651"/>
      <c r="NOQ191" s="326"/>
      <c r="NOR191" s="152"/>
      <c r="NOS191" s="152"/>
      <c r="NOT191" s="152"/>
      <c r="NOU191" s="152"/>
      <c r="NOV191" s="650"/>
      <c r="NOW191" s="651"/>
      <c r="NOX191" s="326"/>
      <c r="NOY191" s="152"/>
      <c r="NOZ191" s="152"/>
      <c r="NPA191" s="152"/>
      <c r="NPB191" s="152"/>
      <c r="NPC191" s="650"/>
      <c r="NPD191" s="651"/>
      <c r="NPE191" s="326"/>
      <c r="NPF191" s="152"/>
      <c r="NPG191" s="152"/>
      <c r="NPH191" s="152"/>
      <c r="NPI191" s="152"/>
      <c r="NPJ191" s="650"/>
      <c r="NPK191" s="651"/>
      <c r="NPL191" s="326"/>
      <c r="NPM191" s="152"/>
      <c r="NPN191" s="152"/>
      <c r="NPO191" s="152"/>
      <c r="NPP191" s="152"/>
      <c r="NPQ191" s="650"/>
      <c r="NPR191" s="651"/>
      <c r="NPS191" s="326"/>
      <c r="NPT191" s="152"/>
      <c r="NPU191" s="152"/>
      <c r="NPV191" s="152"/>
      <c r="NPW191" s="152"/>
      <c r="NPX191" s="650"/>
      <c r="NPY191" s="651"/>
      <c r="NPZ191" s="326"/>
      <c r="NQA191" s="152"/>
      <c r="NQB191" s="152"/>
      <c r="NQC191" s="152"/>
      <c r="NQD191" s="152"/>
      <c r="NQE191" s="650"/>
      <c r="NQF191" s="651"/>
      <c r="NQG191" s="326"/>
      <c r="NQH191" s="152"/>
      <c r="NQI191" s="152"/>
      <c r="NQJ191" s="152"/>
      <c r="NQK191" s="152"/>
      <c r="NQL191" s="650"/>
      <c r="NQM191" s="651"/>
      <c r="NQN191" s="326"/>
      <c r="NQO191" s="152"/>
      <c r="NQP191" s="152"/>
      <c r="NQQ191" s="152"/>
      <c r="NQR191" s="152"/>
      <c r="NQS191" s="650"/>
      <c r="NQT191" s="651"/>
      <c r="NQU191" s="326"/>
      <c r="NQV191" s="152"/>
      <c r="NQW191" s="152"/>
      <c r="NQX191" s="152"/>
      <c r="NQY191" s="152"/>
      <c r="NQZ191" s="650"/>
      <c r="NRA191" s="651"/>
      <c r="NRB191" s="326"/>
      <c r="NRC191" s="152"/>
      <c r="NRD191" s="152"/>
      <c r="NRE191" s="152"/>
      <c r="NRF191" s="152"/>
      <c r="NRG191" s="650"/>
      <c r="NRH191" s="651"/>
      <c r="NRI191" s="326"/>
      <c r="NRJ191" s="152"/>
      <c r="NRK191" s="152"/>
      <c r="NRL191" s="152"/>
      <c r="NRM191" s="152"/>
      <c r="NRN191" s="650"/>
      <c r="NRO191" s="651"/>
      <c r="NRP191" s="326"/>
      <c r="NRQ191" s="152"/>
      <c r="NRR191" s="152"/>
      <c r="NRS191" s="152"/>
      <c r="NRT191" s="152"/>
      <c r="NRU191" s="650"/>
      <c r="NRV191" s="651"/>
      <c r="NRW191" s="326"/>
      <c r="NRX191" s="152"/>
      <c r="NRY191" s="152"/>
      <c r="NRZ191" s="152"/>
      <c r="NSA191" s="152"/>
      <c r="NSB191" s="650"/>
      <c r="NSC191" s="651"/>
      <c r="NSD191" s="326"/>
      <c r="NSE191" s="152"/>
      <c r="NSF191" s="152"/>
      <c r="NSG191" s="152"/>
      <c r="NSH191" s="152"/>
      <c r="NSI191" s="650"/>
      <c r="NSJ191" s="651"/>
      <c r="NSK191" s="326"/>
      <c r="NSL191" s="152"/>
      <c r="NSM191" s="152"/>
      <c r="NSN191" s="152"/>
      <c r="NSO191" s="152"/>
      <c r="NSP191" s="650"/>
      <c r="NSQ191" s="651"/>
      <c r="NSR191" s="326"/>
      <c r="NSS191" s="152"/>
      <c r="NST191" s="152"/>
      <c r="NSU191" s="152"/>
      <c r="NSV191" s="152"/>
      <c r="NSW191" s="650"/>
      <c r="NSX191" s="651"/>
      <c r="NSY191" s="326"/>
      <c r="NSZ191" s="152"/>
      <c r="NTA191" s="152"/>
      <c r="NTB191" s="152"/>
      <c r="NTC191" s="152"/>
      <c r="NTD191" s="650"/>
      <c r="NTE191" s="651"/>
      <c r="NTF191" s="326"/>
      <c r="NTG191" s="152"/>
      <c r="NTH191" s="152"/>
      <c r="NTI191" s="152"/>
      <c r="NTJ191" s="152"/>
      <c r="NTK191" s="650"/>
      <c r="NTL191" s="651"/>
      <c r="NTM191" s="326"/>
      <c r="NTN191" s="152"/>
      <c r="NTO191" s="152"/>
      <c r="NTP191" s="152"/>
      <c r="NTQ191" s="152"/>
      <c r="NTR191" s="650"/>
      <c r="NTS191" s="651"/>
      <c r="NTT191" s="326"/>
      <c r="NTU191" s="152"/>
      <c r="NTV191" s="152"/>
      <c r="NTW191" s="152"/>
      <c r="NTX191" s="152"/>
      <c r="NTY191" s="650"/>
      <c r="NTZ191" s="651"/>
      <c r="NUA191" s="326"/>
      <c r="NUB191" s="152"/>
      <c r="NUC191" s="152"/>
      <c r="NUD191" s="152"/>
      <c r="NUE191" s="152"/>
      <c r="NUF191" s="650"/>
      <c r="NUG191" s="651"/>
      <c r="NUH191" s="326"/>
      <c r="NUI191" s="152"/>
      <c r="NUJ191" s="152"/>
      <c r="NUK191" s="152"/>
      <c r="NUL191" s="152"/>
      <c r="NUM191" s="650"/>
      <c r="NUN191" s="651"/>
      <c r="NUO191" s="326"/>
      <c r="NUP191" s="152"/>
      <c r="NUQ191" s="152"/>
      <c r="NUR191" s="152"/>
      <c r="NUS191" s="152"/>
      <c r="NUT191" s="650"/>
      <c r="NUU191" s="651"/>
      <c r="NUV191" s="326"/>
      <c r="NUW191" s="152"/>
      <c r="NUX191" s="152"/>
      <c r="NUY191" s="152"/>
      <c r="NUZ191" s="152"/>
      <c r="NVA191" s="650"/>
      <c r="NVB191" s="651"/>
      <c r="NVC191" s="326"/>
      <c r="NVD191" s="152"/>
      <c r="NVE191" s="152"/>
      <c r="NVF191" s="152"/>
      <c r="NVG191" s="152"/>
      <c r="NVH191" s="650"/>
      <c r="NVI191" s="651"/>
      <c r="NVJ191" s="326"/>
      <c r="NVK191" s="152"/>
      <c r="NVL191" s="152"/>
      <c r="NVM191" s="152"/>
      <c r="NVN191" s="152"/>
      <c r="NVO191" s="650"/>
      <c r="NVP191" s="651"/>
      <c r="NVQ191" s="326"/>
      <c r="NVR191" s="152"/>
      <c r="NVS191" s="152"/>
      <c r="NVT191" s="152"/>
      <c r="NVU191" s="152"/>
      <c r="NVV191" s="650"/>
      <c r="NVW191" s="651"/>
      <c r="NVX191" s="326"/>
      <c r="NVY191" s="152"/>
      <c r="NVZ191" s="152"/>
      <c r="NWA191" s="152"/>
      <c r="NWB191" s="152"/>
      <c r="NWC191" s="650"/>
      <c r="NWD191" s="651"/>
      <c r="NWE191" s="326"/>
      <c r="NWF191" s="152"/>
      <c r="NWG191" s="152"/>
      <c r="NWH191" s="152"/>
      <c r="NWI191" s="152"/>
      <c r="NWJ191" s="650"/>
      <c r="NWK191" s="651"/>
      <c r="NWL191" s="326"/>
      <c r="NWM191" s="152"/>
      <c r="NWN191" s="152"/>
      <c r="NWO191" s="152"/>
      <c r="NWP191" s="152"/>
      <c r="NWQ191" s="650"/>
      <c r="NWR191" s="651"/>
      <c r="NWS191" s="326"/>
      <c r="NWT191" s="152"/>
      <c r="NWU191" s="152"/>
      <c r="NWV191" s="152"/>
      <c r="NWW191" s="152"/>
      <c r="NWX191" s="650"/>
      <c r="NWY191" s="651"/>
      <c r="NWZ191" s="326"/>
      <c r="NXA191" s="152"/>
      <c r="NXB191" s="152"/>
      <c r="NXC191" s="152"/>
      <c r="NXD191" s="152"/>
      <c r="NXE191" s="650"/>
      <c r="NXF191" s="651"/>
      <c r="NXG191" s="326"/>
      <c r="NXH191" s="152"/>
      <c r="NXI191" s="152"/>
      <c r="NXJ191" s="152"/>
      <c r="NXK191" s="152"/>
      <c r="NXL191" s="650"/>
      <c r="NXM191" s="651"/>
      <c r="NXN191" s="326"/>
      <c r="NXO191" s="152"/>
      <c r="NXP191" s="152"/>
      <c r="NXQ191" s="152"/>
      <c r="NXR191" s="152"/>
      <c r="NXS191" s="650"/>
      <c r="NXT191" s="651"/>
      <c r="NXU191" s="326"/>
      <c r="NXV191" s="152"/>
      <c r="NXW191" s="152"/>
      <c r="NXX191" s="152"/>
      <c r="NXY191" s="152"/>
      <c r="NXZ191" s="650"/>
      <c r="NYA191" s="651"/>
      <c r="NYB191" s="326"/>
      <c r="NYC191" s="152"/>
      <c r="NYD191" s="152"/>
      <c r="NYE191" s="152"/>
      <c r="NYF191" s="152"/>
      <c r="NYG191" s="650"/>
      <c r="NYH191" s="651"/>
      <c r="NYI191" s="326"/>
      <c r="NYJ191" s="152"/>
      <c r="NYK191" s="152"/>
      <c r="NYL191" s="152"/>
      <c r="NYM191" s="152"/>
      <c r="NYN191" s="650"/>
      <c r="NYO191" s="651"/>
      <c r="NYP191" s="326"/>
      <c r="NYQ191" s="152"/>
      <c r="NYR191" s="152"/>
      <c r="NYS191" s="152"/>
      <c r="NYT191" s="152"/>
      <c r="NYU191" s="650"/>
      <c r="NYV191" s="651"/>
      <c r="NYW191" s="326"/>
      <c r="NYX191" s="152"/>
      <c r="NYY191" s="152"/>
      <c r="NYZ191" s="152"/>
      <c r="NZA191" s="152"/>
      <c r="NZB191" s="650"/>
      <c r="NZC191" s="651"/>
      <c r="NZD191" s="326"/>
      <c r="NZE191" s="152"/>
      <c r="NZF191" s="152"/>
      <c r="NZG191" s="152"/>
      <c r="NZH191" s="152"/>
      <c r="NZI191" s="650"/>
      <c r="NZJ191" s="651"/>
      <c r="NZK191" s="326"/>
      <c r="NZL191" s="152"/>
      <c r="NZM191" s="152"/>
      <c r="NZN191" s="152"/>
      <c r="NZO191" s="152"/>
      <c r="NZP191" s="650"/>
      <c r="NZQ191" s="651"/>
      <c r="NZR191" s="326"/>
      <c r="NZS191" s="152"/>
      <c r="NZT191" s="152"/>
      <c r="NZU191" s="152"/>
      <c r="NZV191" s="152"/>
      <c r="NZW191" s="650"/>
      <c r="NZX191" s="651"/>
      <c r="NZY191" s="326"/>
      <c r="NZZ191" s="152"/>
      <c r="OAA191" s="152"/>
      <c r="OAB191" s="152"/>
      <c r="OAC191" s="152"/>
      <c r="OAD191" s="650"/>
      <c r="OAE191" s="651"/>
      <c r="OAF191" s="326"/>
      <c r="OAG191" s="152"/>
      <c r="OAH191" s="152"/>
      <c r="OAI191" s="152"/>
      <c r="OAJ191" s="152"/>
      <c r="OAK191" s="650"/>
      <c r="OAL191" s="651"/>
      <c r="OAM191" s="326"/>
      <c r="OAN191" s="152"/>
      <c r="OAO191" s="152"/>
      <c r="OAP191" s="152"/>
      <c r="OAQ191" s="152"/>
      <c r="OAR191" s="650"/>
      <c r="OAS191" s="651"/>
      <c r="OAT191" s="326"/>
      <c r="OAU191" s="152"/>
      <c r="OAV191" s="152"/>
      <c r="OAW191" s="152"/>
      <c r="OAX191" s="152"/>
      <c r="OAY191" s="650"/>
      <c r="OAZ191" s="651"/>
      <c r="OBA191" s="326"/>
      <c r="OBB191" s="152"/>
      <c r="OBC191" s="152"/>
      <c r="OBD191" s="152"/>
      <c r="OBE191" s="152"/>
      <c r="OBF191" s="650"/>
      <c r="OBG191" s="651"/>
      <c r="OBH191" s="326"/>
      <c r="OBI191" s="152"/>
      <c r="OBJ191" s="152"/>
      <c r="OBK191" s="152"/>
      <c r="OBL191" s="152"/>
      <c r="OBM191" s="650"/>
      <c r="OBN191" s="651"/>
      <c r="OBO191" s="326"/>
      <c r="OBP191" s="152"/>
      <c r="OBQ191" s="152"/>
      <c r="OBR191" s="152"/>
      <c r="OBS191" s="152"/>
      <c r="OBT191" s="650"/>
      <c r="OBU191" s="651"/>
      <c r="OBV191" s="326"/>
      <c r="OBW191" s="152"/>
      <c r="OBX191" s="152"/>
      <c r="OBY191" s="152"/>
      <c r="OBZ191" s="152"/>
      <c r="OCA191" s="650"/>
      <c r="OCB191" s="651"/>
      <c r="OCC191" s="326"/>
      <c r="OCD191" s="152"/>
      <c r="OCE191" s="152"/>
      <c r="OCF191" s="152"/>
      <c r="OCG191" s="152"/>
      <c r="OCH191" s="650"/>
      <c r="OCI191" s="651"/>
      <c r="OCJ191" s="326"/>
      <c r="OCK191" s="152"/>
      <c r="OCL191" s="152"/>
      <c r="OCM191" s="152"/>
      <c r="OCN191" s="152"/>
      <c r="OCO191" s="650"/>
      <c r="OCP191" s="651"/>
      <c r="OCQ191" s="326"/>
      <c r="OCR191" s="152"/>
      <c r="OCS191" s="152"/>
      <c r="OCT191" s="152"/>
      <c r="OCU191" s="152"/>
      <c r="OCV191" s="650"/>
      <c r="OCW191" s="651"/>
      <c r="OCX191" s="326"/>
      <c r="OCY191" s="152"/>
      <c r="OCZ191" s="152"/>
      <c r="ODA191" s="152"/>
      <c r="ODB191" s="152"/>
      <c r="ODC191" s="650"/>
      <c r="ODD191" s="651"/>
      <c r="ODE191" s="326"/>
      <c r="ODF191" s="152"/>
      <c r="ODG191" s="152"/>
      <c r="ODH191" s="152"/>
      <c r="ODI191" s="152"/>
      <c r="ODJ191" s="650"/>
      <c r="ODK191" s="651"/>
      <c r="ODL191" s="326"/>
      <c r="ODM191" s="152"/>
      <c r="ODN191" s="152"/>
      <c r="ODO191" s="152"/>
      <c r="ODP191" s="152"/>
      <c r="ODQ191" s="650"/>
      <c r="ODR191" s="651"/>
      <c r="ODS191" s="326"/>
      <c r="ODT191" s="152"/>
      <c r="ODU191" s="152"/>
      <c r="ODV191" s="152"/>
      <c r="ODW191" s="152"/>
      <c r="ODX191" s="650"/>
      <c r="ODY191" s="651"/>
      <c r="ODZ191" s="326"/>
      <c r="OEA191" s="152"/>
      <c r="OEB191" s="152"/>
      <c r="OEC191" s="152"/>
      <c r="OED191" s="152"/>
      <c r="OEE191" s="650"/>
      <c r="OEF191" s="651"/>
      <c r="OEG191" s="326"/>
      <c r="OEH191" s="152"/>
      <c r="OEI191" s="152"/>
      <c r="OEJ191" s="152"/>
      <c r="OEK191" s="152"/>
      <c r="OEL191" s="650"/>
      <c r="OEM191" s="651"/>
      <c r="OEN191" s="326"/>
      <c r="OEO191" s="152"/>
      <c r="OEP191" s="152"/>
      <c r="OEQ191" s="152"/>
      <c r="OER191" s="152"/>
      <c r="OES191" s="650"/>
      <c r="OET191" s="651"/>
      <c r="OEU191" s="326"/>
      <c r="OEV191" s="152"/>
      <c r="OEW191" s="152"/>
      <c r="OEX191" s="152"/>
      <c r="OEY191" s="152"/>
      <c r="OEZ191" s="650"/>
      <c r="OFA191" s="651"/>
      <c r="OFB191" s="326"/>
      <c r="OFC191" s="152"/>
      <c r="OFD191" s="152"/>
      <c r="OFE191" s="152"/>
      <c r="OFF191" s="152"/>
      <c r="OFG191" s="650"/>
      <c r="OFH191" s="651"/>
      <c r="OFI191" s="326"/>
      <c r="OFJ191" s="152"/>
      <c r="OFK191" s="152"/>
      <c r="OFL191" s="152"/>
      <c r="OFM191" s="152"/>
      <c r="OFN191" s="650"/>
      <c r="OFO191" s="651"/>
      <c r="OFP191" s="326"/>
      <c r="OFQ191" s="152"/>
      <c r="OFR191" s="152"/>
      <c r="OFS191" s="152"/>
      <c r="OFT191" s="152"/>
      <c r="OFU191" s="650"/>
      <c r="OFV191" s="651"/>
      <c r="OFW191" s="326"/>
      <c r="OFX191" s="152"/>
      <c r="OFY191" s="152"/>
      <c r="OFZ191" s="152"/>
      <c r="OGA191" s="152"/>
      <c r="OGB191" s="650"/>
      <c r="OGC191" s="651"/>
      <c r="OGD191" s="326"/>
      <c r="OGE191" s="152"/>
      <c r="OGF191" s="152"/>
      <c r="OGG191" s="152"/>
      <c r="OGH191" s="152"/>
      <c r="OGI191" s="650"/>
      <c r="OGJ191" s="651"/>
      <c r="OGK191" s="326"/>
      <c r="OGL191" s="152"/>
      <c r="OGM191" s="152"/>
      <c r="OGN191" s="152"/>
      <c r="OGO191" s="152"/>
      <c r="OGP191" s="650"/>
      <c r="OGQ191" s="651"/>
      <c r="OGR191" s="326"/>
      <c r="OGS191" s="152"/>
      <c r="OGT191" s="152"/>
      <c r="OGU191" s="152"/>
      <c r="OGV191" s="152"/>
      <c r="OGW191" s="650"/>
      <c r="OGX191" s="651"/>
      <c r="OGY191" s="326"/>
      <c r="OGZ191" s="152"/>
      <c r="OHA191" s="152"/>
      <c r="OHB191" s="152"/>
      <c r="OHC191" s="152"/>
      <c r="OHD191" s="650"/>
      <c r="OHE191" s="651"/>
      <c r="OHF191" s="326"/>
      <c r="OHG191" s="152"/>
      <c r="OHH191" s="152"/>
      <c r="OHI191" s="152"/>
      <c r="OHJ191" s="152"/>
      <c r="OHK191" s="650"/>
      <c r="OHL191" s="651"/>
      <c r="OHM191" s="326"/>
      <c r="OHN191" s="152"/>
      <c r="OHO191" s="152"/>
      <c r="OHP191" s="152"/>
      <c r="OHQ191" s="152"/>
      <c r="OHR191" s="650"/>
      <c r="OHS191" s="651"/>
      <c r="OHT191" s="326"/>
      <c r="OHU191" s="152"/>
      <c r="OHV191" s="152"/>
      <c r="OHW191" s="152"/>
      <c r="OHX191" s="152"/>
      <c r="OHY191" s="650"/>
      <c r="OHZ191" s="651"/>
      <c r="OIA191" s="326"/>
      <c r="OIB191" s="152"/>
      <c r="OIC191" s="152"/>
      <c r="OID191" s="152"/>
      <c r="OIE191" s="152"/>
      <c r="OIF191" s="650"/>
      <c r="OIG191" s="651"/>
      <c r="OIH191" s="326"/>
      <c r="OII191" s="152"/>
      <c r="OIJ191" s="152"/>
      <c r="OIK191" s="152"/>
      <c r="OIL191" s="152"/>
      <c r="OIM191" s="650"/>
      <c r="OIN191" s="651"/>
      <c r="OIO191" s="326"/>
      <c r="OIP191" s="152"/>
      <c r="OIQ191" s="152"/>
      <c r="OIR191" s="152"/>
      <c r="OIS191" s="152"/>
      <c r="OIT191" s="650"/>
      <c r="OIU191" s="651"/>
      <c r="OIV191" s="326"/>
      <c r="OIW191" s="152"/>
      <c r="OIX191" s="152"/>
      <c r="OIY191" s="152"/>
      <c r="OIZ191" s="152"/>
      <c r="OJA191" s="650"/>
      <c r="OJB191" s="651"/>
      <c r="OJC191" s="326"/>
      <c r="OJD191" s="152"/>
      <c r="OJE191" s="152"/>
      <c r="OJF191" s="152"/>
      <c r="OJG191" s="152"/>
      <c r="OJH191" s="650"/>
      <c r="OJI191" s="651"/>
      <c r="OJJ191" s="326"/>
      <c r="OJK191" s="152"/>
      <c r="OJL191" s="152"/>
      <c r="OJM191" s="152"/>
      <c r="OJN191" s="152"/>
      <c r="OJO191" s="650"/>
      <c r="OJP191" s="651"/>
      <c r="OJQ191" s="326"/>
      <c r="OJR191" s="152"/>
      <c r="OJS191" s="152"/>
      <c r="OJT191" s="152"/>
      <c r="OJU191" s="152"/>
      <c r="OJV191" s="650"/>
      <c r="OJW191" s="651"/>
      <c r="OJX191" s="326"/>
      <c r="OJY191" s="152"/>
      <c r="OJZ191" s="152"/>
      <c r="OKA191" s="152"/>
      <c r="OKB191" s="152"/>
      <c r="OKC191" s="650"/>
      <c r="OKD191" s="651"/>
      <c r="OKE191" s="326"/>
      <c r="OKF191" s="152"/>
      <c r="OKG191" s="152"/>
      <c r="OKH191" s="152"/>
      <c r="OKI191" s="152"/>
      <c r="OKJ191" s="650"/>
      <c r="OKK191" s="651"/>
      <c r="OKL191" s="326"/>
      <c r="OKM191" s="152"/>
      <c r="OKN191" s="152"/>
      <c r="OKO191" s="152"/>
      <c r="OKP191" s="152"/>
      <c r="OKQ191" s="650"/>
      <c r="OKR191" s="651"/>
      <c r="OKS191" s="326"/>
      <c r="OKT191" s="152"/>
      <c r="OKU191" s="152"/>
      <c r="OKV191" s="152"/>
      <c r="OKW191" s="152"/>
      <c r="OKX191" s="650"/>
      <c r="OKY191" s="651"/>
      <c r="OKZ191" s="326"/>
      <c r="OLA191" s="152"/>
      <c r="OLB191" s="152"/>
      <c r="OLC191" s="152"/>
      <c r="OLD191" s="152"/>
      <c r="OLE191" s="650"/>
      <c r="OLF191" s="651"/>
      <c r="OLG191" s="326"/>
      <c r="OLH191" s="152"/>
      <c r="OLI191" s="152"/>
      <c r="OLJ191" s="152"/>
      <c r="OLK191" s="152"/>
      <c r="OLL191" s="650"/>
      <c r="OLM191" s="651"/>
      <c r="OLN191" s="326"/>
      <c r="OLO191" s="152"/>
      <c r="OLP191" s="152"/>
      <c r="OLQ191" s="152"/>
      <c r="OLR191" s="152"/>
      <c r="OLS191" s="650"/>
      <c r="OLT191" s="651"/>
      <c r="OLU191" s="326"/>
      <c r="OLV191" s="152"/>
      <c r="OLW191" s="152"/>
      <c r="OLX191" s="152"/>
      <c r="OLY191" s="152"/>
      <c r="OLZ191" s="650"/>
      <c r="OMA191" s="651"/>
      <c r="OMB191" s="326"/>
      <c r="OMC191" s="152"/>
      <c r="OMD191" s="152"/>
      <c r="OME191" s="152"/>
      <c r="OMF191" s="152"/>
      <c r="OMG191" s="650"/>
      <c r="OMH191" s="651"/>
      <c r="OMI191" s="326"/>
      <c r="OMJ191" s="152"/>
      <c r="OMK191" s="152"/>
      <c r="OML191" s="152"/>
      <c r="OMM191" s="152"/>
      <c r="OMN191" s="650"/>
      <c r="OMO191" s="651"/>
      <c r="OMP191" s="326"/>
      <c r="OMQ191" s="152"/>
      <c r="OMR191" s="152"/>
      <c r="OMS191" s="152"/>
      <c r="OMT191" s="152"/>
      <c r="OMU191" s="650"/>
      <c r="OMV191" s="651"/>
      <c r="OMW191" s="326"/>
      <c r="OMX191" s="152"/>
      <c r="OMY191" s="152"/>
      <c r="OMZ191" s="152"/>
      <c r="ONA191" s="152"/>
      <c r="ONB191" s="650"/>
      <c r="ONC191" s="651"/>
      <c r="OND191" s="326"/>
      <c r="ONE191" s="152"/>
      <c r="ONF191" s="152"/>
      <c r="ONG191" s="152"/>
      <c r="ONH191" s="152"/>
      <c r="ONI191" s="650"/>
      <c r="ONJ191" s="651"/>
      <c r="ONK191" s="326"/>
      <c r="ONL191" s="152"/>
      <c r="ONM191" s="152"/>
      <c r="ONN191" s="152"/>
      <c r="ONO191" s="152"/>
      <c r="ONP191" s="650"/>
      <c r="ONQ191" s="651"/>
      <c r="ONR191" s="326"/>
      <c r="ONS191" s="152"/>
      <c r="ONT191" s="152"/>
      <c r="ONU191" s="152"/>
      <c r="ONV191" s="152"/>
      <c r="ONW191" s="650"/>
      <c r="ONX191" s="651"/>
      <c r="ONY191" s="326"/>
      <c r="ONZ191" s="152"/>
      <c r="OOA191" s="152"/>
      <c r="OOB191" s="152"/>
      <c r="OOC191" s="152"/>
      <c r="OOD191" s="650"/>
      <c r="OOE191" s="651"/>
      <c r="OOF191" s="326"/>
      <c r="OOG191" s="152"/>
      <c r="OOH191" s="152"/>
      <c r="OOI191" s="152"/>
      <c r="OOJ191" s="152"/>
      <c r="OOK191" s="650"/>
      <c r="OOL191" s="651"/>
      <c r="OOM191" s="326"/>
      <c r="OON191" s="152"/>
      <c r="OOO191" s="152"/>
      <c r="OOP191" s="152"/>
      <c r="OOQ191" s="152"/>
      <c r="OOR191" s="650"/>
      <c r="OOS191" s="651"/>
      <c r="OOT191" s="326"/>
      <c r="OOU191" s="152"/>
      <c r="OOV191" s="152"/>
      <c r="OOW191" s="152"/>
      <c r="OOX191" s="152"/>
      <c r="OOY191" s="650"/>
      <c r="OOZ191" s="651"/>
      <c r="OPA191" s="326"/>
      <c r="OPB191" s="152"/>
      <c r="OPC191" s="152"/>
      <c r="OPD191" s="152"/>
      <c r="OPE191" s="152"/>
      <c r="OPF191" s="650"/>
      <c r="OPG191" s="651"/>
      <c r="OPH191" s="326"/>
      <c r="OPI191" s="152"/>
      <c r="OPJ191" s="152"/>
      <c r="OPK191" s="152"/>
      <c r="OPL191" s="152"/>
      <c r="OPM191" s="650"/>
      <c r="OPN191" s="651"/>
      <c r="OPO191" s="326"/>
      <c r="OPP191" s="152"/>
      <c r="OPQ191" s="152"/>
      <c r="OPR191" s="152"/>
      <c r="OPS191" s="152"/>
      <c r="OPT191" s="650"/>
      <c r="OPU191" s="651"/>
      <c r="OPV191" s="326"/>
      <c r="OPW191" s="152"/>
      <c r="OPX191" s="152"/>
      <c r="OPY191" s="152"/>
      <c r="OPZ191" s="152"/>
      <c r="OQA191" s="650"/>
      <c r="OQB191" s="651"/>
      <c r="OQC191" s="326"/>
      <c r="OQD191" s="152"/>
      <c r="OQE191" s="152"/>
      <c r="OQF191" s="152"/>
      <c r="OQG191" s="152"/>
      <c r="OQH191" s="650"/>
      <c r="OQI191" s="651"/>
      <c r="OQJ191" s="326"/>
      <c r="OQK191" s="152"/>
      <c r="OQL191" s="152"/>
      <c r="OQM191" s="152"/>
      <c r="OQN191" s="152"/>
      <c r="OQO191" s="650"/>
      <c r="OQP191" s="651"/>
      <c r="OQQ191" s="326"/>
      <c r="OQR191" s="152"/>
      <c r="OQS191" s="152"/>
      <c r="OQT191" s="152"/>
      <c r="OQU191" s="152"/>
      <c r="OQV191" s="650"/>
      <c r="OQW191" s="651"/>
      <c r="OQX191" s="326"/>
      <c r="OQY191" s="152"/>
      <c r="OQZ191" s="152"/>
      <c r="ORA191" s="152"/>
      <c r="ORB191" s="152"/>
      <c r="ORC191" s="650"/>
      <c r="ORD191" s="651"/>
      <c r="ORE191" s="326"/>
      <c r="ORF191" s="152"/>
      <c r="ORG191" s="152"/>
      <c r="ORH191" s="152"/>
      <c r="ORI191" s="152"/>
      <c r="ORJ191" s="650"/>
      <c r="ORK191" s="651"/>
      <c r="ORL191" s="326"/>
      <c r="ORM191" s="152"/>
      <c r="ORN191" s="152"/>
      <c r="ORO191" s="152"/>
      <c r="ORP191" s="152"/>
      <c r="ORQ191" s="650"/>
      <c r="ORR191" s="651"/>
      <c r="ORS191" s="326"/>
      <c r="ORT191" s="152"/>
      <c r="ORU191" s="152"/>
      <c r="ORV191" s="152"/>
      <c r="ORW191" s="152"/>
      <c r="ORX191" s="650"/>
      <c r="ORY191" s="651"/>
      <c r="ORZ191" s="326"/>
      <c r="OSA191" s="152"/>
      <c r="OSB191" s="152"/>
      <c r="OSC191" s="152"/>
      <c r="OSD191" s="152"/>
      <c r="OSE191" s="650"/>
      <c r="OSF191" s="651"/>
      <c r="OSG191" s="326"/>
      <c r="OSH191" s="152"/>
      <c r="OSI191" s="152"/>
      <c r="OSJ191" s="152"/>
      <c r="OSK191" s="152"/>
      <c r="OSL191" s="650"/>
      <c r="OSM191" s="651"/>
      <c r="OSN191" s="326"/>
      <c r="OSO191" s="152"/>
      <c r="OSP191" s="152"/>
      <c r="OSQ191" s="152"/>
      <c r="OSR191" s="152"/>
      <c r="OSS191" s="650"/>
      <c r="OST191" s="651"/>
      <c r="OSU191" s="326"/>
      <c r="OSV191" s="152"/>
      <c r="OSW191" s="152"/>
      <c r="OSX191" s="152"/>
      <c r="OSY191" s="152"/>
      <c r="OSZ191" s="650"/>
      <c r="OTA191" s="651"/>
      <c r="OTB191" s="326"/>
      <c r="OTC191" s="152"/>
      <c r="OTD191" s="152"/>
      <c r="OTE191" s="152"/>
      <c r="OTF191" s="152"/>
      <c r="OTG191" s="650"/>
      <c r="OTH191" s="651"/>
      <c r="OTI191" s="326"/>
      <c r="OTJ191" s="152"/>
      <c r="OTK191" s="152"/>
      <c r="OTL191" s="152"/>
      <c r="OTM191" s="152"/>
      <c r="OTN191" s="650"/>
      <c r="OTO191" s="651"/>
      <c r="OTP191" s="326"/>
      <c r="OTQ191" s="152"/>
      <c r="OTR191" s="152"/>
      <c r="OTS191" s="152"/>
      <c r="OTT191" s="152"/>
      <c r="OTU191" s="650"/>
      <c r="OTV191" s="651"/>
      <c r="OTW191" s="326"/>
      <c r="OTX191" s="152"/>
      <c r="OTY191" s="152"/>
      <c r="OTZ191" s="152"/>
      <c r="OUA191" s="152"/>
      <c r="OUB191" s="650"/>
      <c r="OUC191" s="651"/>
      <c r="OUD191" s="326"/>
      <c r="OUE191" s="152"/>
      <c r="OUF191" s="152"/>
      <c r="OUG191" s="152"/>
      <c r="OUH191" s="152"/>
      <c r="OUI191" s="650"/>
      <c r="OUJ191" s="651"/>
      <c r="OUK191" s="326"/>
      <c r="OUL191" s="152"/>
      <c r="OUM191" s="152"/>
      <c r="OUN191" s="152"/>
      <c r="OUO191" s="152"/>
      <c r="OUP191" s="650"/>
      <c r="OUQ191" s="651"/>
      <c r="OUR191" s="326"/>
      <c r="OUS191" s="152"/>
      <c r="OUT191" s="152"/>
      <c r="OUU191" s="152"/>
      <c r="OUV191" s="152"/>
      <c r="OUW191" s="650"/>
      <c r="OUX191" s="651"/>
      <c r="OUY191" s="326"/>
      <c r="OUZ191" s="152"/>
      <c r="OVA191" s="152"/>
      <c r="OVB191" s="152"/>
      <c r="OVC191" s="152"/>
      <c r="OVD191" s="650"/>
      <c r="OVE191" s="651"/>
      <c r="OVF191" s="326"/>
      <c r="OVG191" s="152"/>
      <c r="OVH191" s="152"/>
      <c r="OVI191" s="152"/>
      <c r="OVJ191" s="152"/>
      <c r="OVK191" s="650"/>
      <c r="OVL191" s="651"/>
      <c r="OVM191" s="326"/>
      <c r="OVN191" s="152"/>
      <c r="OVO191" s="152"/>
      <c r="OVP191" s="152"/>
      <c r="OVQ191" s="152"/>
      <c r="OVR191" s="650"/>
      <c r="OVS191" s="651"/>
      <c r="OVT191" s="326"/>
      <c r="OVU191" s="152"/>
      <c r="OVV191" s="152"/>
      <c r="OVW191" s="152"/>
      <c r="OVX191" s="152"/>
      <c r="OVY191" s="650"/>
      <c r="OVZ191" s="651"/>
      <c r="OWA191" s="326"/>
      <c r="OWB191" s="152"/>
      <c r="OWC191" s="152"/>
      <c r="OWD191" s="152"/>
      <c r="OWE191" s="152"/>
      <c r="OWF191" s="650"/>
      <c r="OWG191" s="651"/>
      <c r="OWH191" s="326"/>
      <c r="OWI191" s="152"/>
      <c r="OWJ191" s="152"/>
      <c r="OWK191" s="152"/>
      <c r="OWL191" s="152"/>
      <c r="OWM191" s="650"/>
      <c r="OWN191" s="651"/>
      <c r="OWO191" s="326"/>
      <c r="OWP191" s="152"/>
      <c r="OWQ191" s="152"/>
      <c r="OWR191" s="152"/>
      <c r="OWS191" s="152"/>
      <c r="OWT191" s="650"/>
      <c r="OWU191" s="651"/>
      <c r="OWV191" s="326"/>
      <c r="OWW191" s="152"/>
      <c r="OWX191" s="152"/>
      <c r="OWY191" s="152"/>
      <c r="OWZ191" s="152"/>
      <c r="OXA191" s="650"/>
      <c r="OXB191" s="651"/>
      <c r="OXC191" s="326"/>
      <c r="OXD191" s="152"/>
      <c r="OXE191" s="152"/>
      <c r="OXF191" s="152"/>
      <c r="OXG191" s="152"/>
      <c r="OXH191" s="650"/>
      <c r="OXI191" s="651"/>
      <c r="OXJ191" s="326"/>
      <c r="OXK191" s="152"/>
      <c r="OXL191" s="152"/>
      <c r="OXM191" s="152"/>
      <c r="OXN191" s="152"/>
      <c r="OXO191" s="650"/>
      <c r="OXP191" s="651"/>
      <c r="OXQ191" s="326"/>
      <c r="OXR191" s="152"/>
      <c r="OXS191" s="152"/>
      <c r="OXT191" s="152"/>
      <c r="OXU191" s="152"/>
      <c r="OXV191" s="650"/>
      <c r="OXW191" s="651"/>
      <c r="OXX191" s="326"/>
      <c r="OXY191" s="152"/>
      <c r="OXZ191" s="152"/>
      <c r="OYA191" s="152"/>
      <c r="OYB191" s="152"/>
      <c r="OYC191" s="650"/>
      <c r="OYD191" s="651"/>
      <c r="OYE191" s="326"/>
      <c r="OYF191" s="152"/>
      <c r="OYG191" s="152"/>
      <c r="OYH191" s="152"/>
      <c r="OYI191" s="152"/>
      <c r="OYJ191" s="650"/>
      <c r="OYK191" s="651"/>
      <c r="OYL191" s="326"/>
      <c r="OYM191" s="152"/>
      <c r="OYN191" s="152"/>
      <c r="OYO191" s="152"/>
      <c r="OYP191" s="152"/>
      <c r="OYQ191" s="650"/>
      <c r="OYR191" s="651"/>
      <c r="OYS191" s="326"/>
      <c r="OYT191" s="152"/>
      <c r="OYU191" s="152"/>
      <c r="OYV191" s="152"/>
      <c r="OYW191" s="152"/>
      <c r="OYX191" s="650"/>
      <c r="OYY191" s="651"/>
      <c r="OYZ191" s="326"/>
      <c r="OZA191" s="152"/>
      <c r="OZB191" s="152"/>
      <c r="OZC191" s="152"/>
      <c r="OZD191" s="152"/>
      <c r="OZE191" s="650"/>
      <c r="OZF191" s="651"/>
      <c r="OZG191" s="326"/>
      <c r="OZH191" s="152"/>
      <c r="OZI191" s="152"/>
      <c r="OZJ191" s="152"/>
      <c r="OZK191" s="152"/>
      <c r="OZL191" s="650"/>
      <c r="OZM191" s="651"/>
      <c r="OZN191" s="326"/>
      <c r="OZO191" s="152"/>
      <c r="OZP191" s="152"/>
      <c r="OZQ191" s="152"/>
      <c r="OZR191" s="152"/>
      <c r="OZS191" s="650"/>
      <c r="OZT191" s="651"/>
      <c r="OZU191" s="326"/>
      <c r="OZV191" s="152"/>
      <c r="OZW191" s="152"/>
      <c r="OZX191" s="152"/>
      <c r="OZY191" s="152"/>
      <c r="OZZ191" s="650"/>
      <c r="PAA191" s="651"/>
      <c r="PAB191" s="326"/>
      <c r="PAC191" s="152"/>
      <c r="PAD191" s="152"/>
      <c r="PAE191" s="152"/>
      <c r="PAF191" s="152"/>
      <c r="PAG191" s="650"/>
      <c r="PAH191" s="651"/>
      <c r="PAI191" s="326"/>
      <c r="PAJ191" s="152"/>
      <c r="PAK191" s="152"/>
      <c r="PAL191" s="152"/>
      <c r="PAM191" s="152"/>
      <c r="PAN191" s="650"/>
      <c r="PAO191" s="651"/>
      <c r="PAP191" s="326"/>
      <c r="PAQ191" s="152"/>
      <c r="PAR191" s="152"/>
      <c r="PAS191" s="152"/>
      <c r="PAT191" s="152"/>
      <c r="PAU191" s="650"/>
      <c r="PAV191" s="651"/>
      <c r="PAW191" s="326"/>
      <c r="PAX191" s="152"/>
      <c r="PAY191" s="152"/>
      <c r="PAZ191" s="152"/>
      <c r="PBA191" s="152"/>
      <c r="PBB191" s="650"/>
      <c r="PBC191" s="651"/>
      <c r="PBD191" s="326"/>
      <c r="PBE191" s="152"/>
      <c r="PBF191" s="152"/>
      <c r="PBG191" s="152"/>
      <c r="PBH191" s="152"/>
      <c r="PBI191" s="650"/>
      <c r="PBJ191" s="651"/>
      <c r="PBK191" s="326"/>
      <c r="PBL191" s="152"/>
      <c r="PBM191" s="152"/>
      <c r="PBN191" s="152"/>
      <c r="PBO191" s="152"/>
      <c r="PBP191" s="650"/>
      <c r="PBQ191" s="651"/>
      <c r="PBR191" s="326"/>
      <c r="PBS191" s="152"/>
      <c r="PBT191" s="152"/>
      <c r="PBU191" s="152"/>
      <c r="PBV191" s="152"/>
      <c r="PBW191" s="650"/>
      <c r="PBX191" s="651"/>
      <c r="PBY191" s="326"/>
      <c r="PBZ191" s="152"/>
      <c r="PCA191" s="152"/>
      <c r="PCB191" s="152"/>
      <c r="PCC191" s="152"/>
      <c r="PCD191" s="650"/>
      <c r="PCE191" s="651"/>
      <c r="PCF191" s="326"/>
      <c r="PCG191" s="152"/>
      <c r="PCH191" s="152"/>
      <c r="PCI191" s="152"/>
      <c r="PCJ191" s="152"/>
      <c r="PCK191" s="650"/>
      <c r="PCL191" s="651"/>
      <c r="PCM191" s="326"/>
      <c r="PCN191" s="152"/>
      <c r="PCO191" s="152"/>
      <c r="PCP191" s="152"/>
      <c r="PCQ191" s="152"/>
      <c r="PCR191" s="650"/>
      <c r="PCS191" s="651"/>
      <c r="PCT191" s="326"/>
      <c r="PCU191" s="152"/>
      <c r="PCV191" s="152"/>
      <c r="PCW191" s="152"/>
      <c r="PCX191" s="152"/>
      <c r="PCY191" s="650"/>
      <c r="PCZ191" s="651"/>
      <c r="PDA191" s="326"/>
      <c r="PDB191" s="152"/>
      <c r="PDC191" s="152"/>
      <c r="PDD191" s="152"/>
      <c r="PDE191" s="152"/>
      <c r="PDF191" s="650"/>
      <c r="PDG191" s="651"/>
      <c r="PDH191" s="326"/>
      <c r="PDI191" s="152"/>
      <c r="PDJ191" s="152"/>
      <c r="PDK191" s="152"/>
      <c r="PDL191" s="152"/>
      <c r="PDM191" s="650"/>
      <c r="PDN191" s="651"/>
      <c r="PDO191" s="326"/>
      <c r="PDP191" s="152"/>
      <c r="PDQ191" s="152"/>
      <c r="PDR191" s="152"/>
      <c r="PDS191" s="152"/>
      <c r="PDT191" s="650"/>
      <c r="PDU191" s="651"/>
      <c r="PDV191" s="326"/>
      <c r="PDW191" s="152"/>
      <c r="PDX191" s="152"/>
      <c r="PDY191" s="152"/>
      <c r="PDZ191" s="152"/>
      <c r="PEA191" s="650"/>
      <c r="PEB191" s="651"/>
      <c r="PEC191" s="326"/>
      <c r="PED191" s="152"/>
      <c r="PEE191" s="152"/>
      <c r="PEF191" s="152"/>
      <c r="PEG191" s="152"/>
      <c r="PEH191" s="650"/>
      <c r="PEI191" s="651"/>
      <c r="PEJ191" s="326"/>
      <c r="PEK191" s="152"/>
      <c r="PEL191" s="152"/>
      <c r="PEM191" s="152"/>
      <c r="PEN191" s="152"/>
      <c r="PEO191" s="650"/>
      <c r="PEP191" s="651"/>
      <c r="PEQ191" s="326"/>
      <c r="PER191" s="152"/>
      <c r="PES191" s="152"/>
      <c r="PET191" s="152"/>
      <c r="PEU191" s="152"/>
      <c r="PEV191" s="650"/>
      <c r="PEW191" s="651"/>
      <c r="PEX191" s="326"/>
      <c r="PEY191" s="152"/>
      <c r="PEZ191" s="152"/>
      <c r="PFA191" s="152"/>
      <c r="PFB191" s="152"/>
      <c r="PFC191" s="650"/>
      <c r="PFD191" s="651"/>
      <c r="PFE191" s="326"/>
      <c r="PFF191" s="152"/>
      <c r="PFG191" s="152"/>
      <c r="PFH191" s="152"/>
      <c r="PFI191" s="152"/>
      <c r="PFJ191" s="650"/>
      <c r="PFK191" s="651"/>
      <c r="PFL191" s="326"/>
      <c r="PFM191" s="152"/>
      <c r="PFN191" s="152"/>
      <c r="PFO191" s="152"/>
      <c r="PFP191" s="152"/>
      <c r="PFQ191" s="650"/>
      <c r="PFR191" s="651"/>
      <c r="PFS191" s="326"/>
      <c r="PFT191" s="152"/>
      <c r="PFU191" s="152"/>
      <c r="PFV191" s="152"/>
      <c r="PFW191" s="152"/>
      <c r="PFX191" s="650"/>
      <c r="PFY191" s="651"/>
      <c r="PFZ191" s="326"/>
      <c r="PGA191" s="152"/>
      <c r="PGB191" s="152"/>
      <c r="PGC191" s="152"/>
      <c r="PGD191" s="152"/>
      <c r="PGE191" s="650"/>
      <c r="PGF191" s="651"/>
      <c r="PGG191" s="326"/>
      <c r="PGH191" s="152"/>
      <c r="PGI191" s="152"/>
      <c r="PGJ191" s="152"/>
      <c r="PGK191" s="152"/>
      <c r="PGL191" s="650"/>
      <c r="PGM191" s="651"/>
      <c r="PGN191" s="326"/>
      <c r="PGO191" s="152"/>
      <c r="PGP191" s="152"/>
      <c r="PGQ191" s="152"/>
      <c r="PGR191" s="152"/>
      <c r="PGS191" s="650"/>
      <c r="PGT191" s="651"/>
      <c r="PGU191" s="326"/>
      <c r="PGV191" s="152"/>
      <c r="PGW191" s="152"/>
      <c r="PGX191" s="152"/>
      <c r="PGY191" s="152"/>
      <c r="PGZ191" s="650"/>
      <c r="PHA191" s="651"/>
      <c r="PHB191" s="326"/>
      <c r="PHC191" s="152"/>
      <c r="PHD191" s="152"/>
      <c r="PHE191" s="152"/>
      <c r="PHF191" s="152"/>
      <c r="PHG191" s="650"/>
      <c r="PHH191" s="651"/>
      <c r="PHI191" s="326"/>
      <c r="PHJ191" s="152"/>
      <c r="PHK191" s="152"/>
      <c r="PHL191" s="152"/>
      <c r="PHM191" s="152"/>
      <c r="PHN191" s="650"/>
      <c r="PHO191" s="651"/>
      <c r="PHP191" s="326"/>
      <c r="PHQ191" s="152"/>
      <c r="PHR191" s="152"/>
      <c r="PHS191" s="152"/>
      <c r="PHT191" s="152"/>
      <c r="PHU191" s="650"/>
      <c r="PHV191" s="651"/>
      <c r="PHW191" s="326"/>
      <c r="PHX191" s="152"/>
      <c r="PHY191" s="152"/>
      <c r="PHZ191" s="152"/>
      <c r="PIA191" s="152"/>
      <c r="PIB191" s="650"/>
      <c r="PIC191" s="651"/>
      <c r="PID191" s="326"/>
      <c r="PIE191" s="152"/>
      <c r="PIF191" s="152"/>
      <c r="PIG191" s="152"/>
      <c r="PIH191" s="152"/>
      <c r="PII191" s="650"/>
      <c r="PIJ191" s="651"/>
      <c r="PIK191" s="326"/>
      <c r="PIL191" s="152"/>
      <c r="PIM191" s="152"/>
      <c r="PIN191" s="152"/>
      <c r="PIO191" s="152"/>
      <c r="PIP191" s="650"/>
      <c r="PIQ191" s="651"/>
      <c r="PIR191" s="326"/>
      <c r="PIS191" s="152"/>
      <c r="PIT191" s="152"/>
      <c r="PIU191" s="152"/>
      <c r="PIV191" s="152"/>
      <c r="PIW191" s="650"/>
      <c r="PIX191" s="651"/>
      <c r="PIY191" s="326"/>
      <c r="PIZ191" s="152"/>
      <c r="PJA191" s="152"/>
      <c r="PJB191" s="152"/>
      <c r="PJC191" s="152"/>
      <c r="PJD191" s="650"/>
      <c r="PJE191" s="651"/>
      <c r="PJF191" s="326"/>
      <c r="PJG191" s="152"/>
      <c r="PJH191" s="152"/>
      <c r="PJI191" s="152"/>
      <c r="PJJ191" s="152"/>
      <c r="PJK191" s="650"/>
      <c r="PJL191" s="651"/>
      <c r="PJM191" s="326"/>
      <c r="PJN191" s="152"/>
      <c r="PJO191" s="152"/>
      <c r="PJP191" s="152"/>
      <c r="PJQ191" s="152"/>
      <c r="PJR191" s="650"/>
      <c r="PJS191" s="651"/>
      <c r="PJT191" s="326"/>
      <c r="PJU191" s="152"/>
      <c r="PJV191" s="152"/>
      <c r="PJW191" s="152"/>
      <c r="PJX191" s="152"/>
      <c r="PJY191" s="650"/>
      <c r="PJZ191" s="651"/>
      <c r="PKA191" s="326"/>
      <c r="PKB191" s="152"/>
      <c r="PKC191" s="152"/>
      <c r="PKD191" s="152"/>
      <c r="PKE191" s="152"/>
      <c r="PKF191" s="650"/>
      <c r="PKG191" s="651"/>
      <c r="PKH191" s="326"/>
      <c r="PKI191" s="152"/>
      <c r="PKJ191" s="152"/>
      <c r="PKK191" s="152"/>
      <c r="PKL191" s="152"/>
      <c r="PKM191" s="650"/>
      <c r="PKN191" s="651"/>
      <c r="PKO191" s="326"/>
      <c r="PKP191" s="152"/>
      <c r="PKQ191" s="152"/>
      <c r="PKR191" s="152"/>
      <c r="PKS191" s="152"/>
      <c r="PKT191" s="650"/>
      <c r="PKU191" s="651"/>
      <c r="PKV191" s="326"/>
      <c r="PKW191" s="152"/>
      <c r="PKX191" s="152"/>
      <c r="PKY191" s="152"/>
      <c r="PKZ191" s="152"/>
      <c r="PLA191" s="650"/>
      <c r="PLB191" s="651"/>
      <c r="PLC191" s="326"/>
      <c r="PLD191" s="152"/>
      <c r="PLE191" s="152"/>
      <c r="PLF191" s="152"/>
      <c r="PLG191" s="152"/>
      <c r="PLH191" s="650"/>
      <c r="PLI191" s="651"/>
      <c r="PLJ191" s="326"/>
      <c r="PLK191" s="152"/>
      <c r="PLL191" s="152"/>
      <c r="PLM191" s="152"/>
      <c r="PLN191" s="152"/>
      <c r="PLO191" s="650"/>
      <c r="PLP191" s="651"/>
      <c r="PLQ191" s="326"/>
      <c r="PLR191" s="152"/>
      <c r="PLS191" s="152"/>
      <c r="PLT191" s="152"/>
      <c r="PLU191" s="152"/>
      <c r="PLV191" s="650"/>
      <c r="PLW191" s="651"/>
      <c r="PLX191" s="326"/>
      <c r="PLY191" s="152"/>
      <c r="PLZ191" s="152"/>
      <c r="PMA191" s="152"/>
      <c r="PMB191" s="152"/>
      <c r="PMC191" s="650"/>
      <c r="PMD191" s="651"/>
      <c r="PME191" s="326"/>
      <c r="PMF191" s="152"/>
      <c r="PMG191" s="152"/>
      <c r="PMH191" s="152"/>
      <c r="PMI191" s="152"/>
      <c r="PMJ191" s="650"/>
      <c r="PMK191" s="651"/>
      <c r="PML191" s="326"/>
      <c r="PMM191" s="152"/>
      <c r="PMN191" s="152"/>
      <c r="PMO191" s="152"/>
      <c r="PMP191" s="152"/>
      <c r="PMQ191" s="650"/>
      <c r="PMR191" s="651"/>
      <c r="PMS191" s="326"/>
      <c r="PMT191" s="152"/>
      <c r="PMU191" s="152"/>
      <c r="PMV191" s="152"/>
      <c r="PMW191" s="152"/>
      <c r="PMX191" s="650"/>
      <c r="PMY191" s="651"/>
      <c r="PMZ191" s="326"/>
      <c r="PNA191" s="152"/>
      <c r="PNB191" s="152"/>
      <c r="PNC191" s="152"/>
      <c r="PND191" s="152"/>
      <c r="PNE191" s="650"/>
      <c r="PNF191" s="651"/>
      <c r="PNG191" s="326"/>
      <c r="PNH191" s="152"/>
      <c r="PNI191" s="152"/>
      <c r="PNJ191" s="152"/>
      <c r="PNK191" s="152"/>
      <c r="PNL191" s="650"/>
      <c r="PNM191" s="651"/>
      <c r="PNN191" s="326"/>
      <c r="PNO191" s="152"/>
      <c r="PNP191" s="152"/>
      <c r="PNQ191" s="152"/>
      <c r="PNR191" s="152"/>
      <c r="PNS191" s="650"/>
      <c r="PNT191" s="651"/>
      <c r="PNU191" s="326"/>
      <c r="PNV191" s="152"/>
      <c r="PNW191" s="152"/>
      <c r="PNX191" s="152"/>
      <c r="PNY191" s="152"/>
      <c r="PNZ191" s="650"/>
      <c r="POA191" s="651"/>
      <c r="POB191" s="326"/>
      <c r="POC191" s="152"/>
      <c r="POD191" s="152"/>
      <c r="POE191" s="152"/>
      <c r="POF191" s="152"/>
      <c r="POG191" s="650"/>
      <c r="POH191" s="651"/>
      <c r="POI191" s="326"/>
      <c r="POJ191" s="152"/>
      <c r="POK191" s="152"/>
      <c r="POL191" s="152"/>
      <c r="POM191" s="152"/>
      <c r="PON191" s="650"/>
      <c r="POO191" s="651"/>
      <c r="POP191" s="326"/>
      <c r="POQ191" s="152"/>
      <c r="POR191" s="152"/>
      <c r="POS191" s="152"/>
      <c r="POT191" s="152"/>
      <c r="POU191" s="650"/>
      <c r="POV191" s="651"/>
      <c r="POW191" s="326"/>
      <c r="POX191" s="152"/>
      <c r="POY191" s="152"/>
      <c r="POZ191" s="152"/>
      <c r="PPA191" s="152"/>
      <c r="PPB191" s="650"/>
      <c r="PPC191" s="651"/>
      <c r="PPD191" s="326"/>
      <c r="PPE191" s="152"/>
      <c r="PPF191" s="152"/>
      <c r="PPG191" s="152"/>
      <c r="PPH191" s="152"/>
      <c r="PPI191" s="650"/>
      <c r="PPJ191" s="651"/>
      <c r="PPK191" s="326"/>
      <c r="PPL191" s="152"/>
      <c r="PPM191" s="152"/>
      <c r="PPN191" s="152"/>
      <c r="PPO191" s="152"/>
      <c r="PPP191" s="650"/>
      <c r="PPQ191" s="651"/>
      <c r="PPR191" s="326"/>
      <c r="PPS191" s="152"/>
      <c r="PPT191" s="152"/>
      <c r="PPU191" s="152"/>
      <c r="PPV191" s="152"/>
      <c r="PPW191" s="650"/>
      <c r="PPX191" s="651"/>
      <c r="PPY191" s="326"/>
      <c r="PPZ191" s="152"/>
      <c r="PQA191" s="152"/>
      <c r="PQB191" s="152"/>
      <c r="PQC191" s="152"/>
      <c r="PQD191" s="650"/>
      <c r="PQE191" s="651"/>
      <c r="PQF191" s="326"/>
      <c r="PQG191" s="152"/>
      <c r="PQH191" s="152"/>
      <c r="PQI191" s="152"/>
      <c r="PQJ191" s="152"/>
      <c r="PQK191" s="650"/>
      <c r="PQL191" s="651"/>
      <c r="PQM191" s="326"/>
      <c r="PQN191" s="152"/>
      <c r="PQO191" s="152"/>
      <c r="PQP191" s="152"/>
      <c r="PQQ191" s="152"/>
      <c r="PQR191" s="650"/>
      <c r="PQS191" s="651"/>
      <c r="PQT191" s="326"/>
      <c r="PQU191" s="152"/>
      <c r="PQV191" s="152"/>
      <c r="PQW191" s="152"/>
      <c r="PQX191" s="152"/>
      <c r="PQY191" s="650"/>
      <c r="PQZ191" s="651"/>
      <c r="PRA191" s="326"/>
      <c r="PRB191" s="152"/>
      <c r="PRC191" s="152"/>
      <c r="PRD191" s="152"/>
      <c r="PRE191" s="152"/>
      <c r="PRF191" s="650"/>
      <c r="PRG191" s="651"/>
      <c r="PRH191" s="326"/>
      <c r="PRI191" s="152"/>
      <c r="PRJ191" s="152"/>
      <c r="PRK191" s="152"/>
      <c r="PRL191" s="152"/>
      <c r="PRM191" s="650"/>
      <c r="PRN191" s="651"/>
      <c r="PRO191" s="326"/>
      <c r="PRP191" s="152"/>
      <c r="PRQ191" s="152"/>
      <c r="PRR191" s="152"/>
      <c r="PRS191" s="152"/>
      <c r="PRT191" s="650"/>
      <c r="PRU191" s="651"/>
      <c r="PRV191" s="326"/>
      <c r="PRW191" s="152"/>
      <c r="PRX191" s="152"/>
      <c r="PRY191" s="152"/>
      <c r="PRZ191" s="152"/>
      <c r="PSA191" s="650"/>
      <c r="PSB191" s="651"/>
      <c r="PSC191" s="326"/>
      <c r="PSD191" s="152"/>
      <c r="PSE191" s="152"/>
      <c r="PSF191" s="152"/>
      <c r="PSG191" s="152"/>
      <c r="PSH191" s="650"/>
      <c r="PSI191" s="651"/>
      <c r="PSJ191" s="326"/>
      <c r="PSK191" s="152"/>
      <c r="PSL191" s="152"/>
      <c r="PSM191" s="152"/>
      <c r="PSN191" s="152"/>
      <c r="PSO191" s="650"/>
      <c r="PSP191" s="651"/>
      <c r="PSQ191" s="326"/>
      <c r="PSR191" s="152"/>
      <c r="PSS191" s="152"/>
      <c r="PST191" s="152"/>
      <c r="PSU191" s="152"/>
      <c r="PSV191" s="650"/>
      <c r="PSW191" s="651"/>
      <c r="PSX191" s="326"/>
      <c r="PSY191" s="152"/>
      <c r="PSZ191" s="152"/>
      <c r="PTA191" s="152"/>
      <c r="PTB191" s="152"/>
      <c r="PTC191" s="650"/>
      <c r="PTD191" s="651"/>
      <c r="PTE191" s="326"/>
      <c r="PTF191" s="152"/>
      <c r="PTG191" s="152"/>
      <c r="PTH191" s="152"/>
      <c r="PTI191" s="152"/>
      <c r="PTJ191" s="650"/>
      <c r="PTK191" s="651"/>
      <c r="PTL191" s="326"/>
      <c r="PTM191" s="152"/>
      <c r="PTN191" s="152"/>
      <c r="PTO191" s="152"/>
      <c r="PTP191" s="152"/>
      <c r="PTQ191" s="650"/>
      <c r="PTR191" s="651"/>
      <c r="PTS191" s="326"/>
      <c r="PTT191" s="152"/>
      <c r="PTU191" s="152"/>
      <c r="PTV191" s="152"/>
      <c r="PTW191" s="152"/>
      <c r="PTX191" s="650"/>
      <c r="PTY191" s="651"/>
      <c r="PTZ191" s="326"/>
      <c r="PUA191" s="152"/>
      <c r="PUB191" s="152"/>
      <c r="PUC191" s="152"/>
      <c r="PUD191" s="152"/>
      <c r="PUE191" s="650"/>
      <c r="PUF191" s="651"/>
      <c r="PUG191" s="326"/>
      <c r="PUH191" s="152"/>
      <c r="PUI191" s="152"/>
      <c r="PUJ191" s="152"/>
      <c r="PUK191" s="152"/>
      <c r="PUL191" s="650"/>
      <c r="PUM191" s="651"/>
      <c r="PUN191" s="326"/>
      <c r="PUO191" s="152"/>
      <c r="PUP191" s="152"/>
      <c r="PUQ191" s="152"/>
      <c r="PUR191" s="152"/>
      <c r="PUS191" s="650"/>
      <c r="PUT191" s="651"/>
      <c r="PUU191" s="326"/>
      <c r="PUV191" s="152"/>
      <c r="PUW191" s="152"/>
      <c r="PUX191" s="152"/>
      <c r="PUY191" s="152"/>
      <c r="PUZ191" s="650"/>
      <c r="PVA191" s="651"/>
      <c r="PVB191" s="326"/>
      <c r="PVC191" s="152"/>
      <c r="PVD191" s="152"/>
      <c r="PVE191" s="152"/>
      <c r="PVF191" s="152"/>
      <c r="PVG191" s="650"/>
      <c r="PVH191" s="651"/>
      <c r="PVI191" s="326"/>
      <c r="PVJ191" s="152"/>
      <c r="PVK191" s="152"/>
      <c r="PVL191" s="152"/>
      <c r="PVM191" s="152"/>
      <c r="PVN191" s="650"/>
      <c r="PVO191" s="651"/>
      <c r="PVP191" s="326"/>
      <c r="PVQ191" s="152"/>
      <c r="PVR191" s="152"/>
      <c r="PVS191" s="152"/>
      <c r="PVT191" s="152"/>
      <c r="PVU191" s="650"/>
      <c r="PVV191" s="651"/>
      <c r="PVW191" s="326"/>
      <c r="PVX191" s="152"/>
      <c r="PVY191" s="152"/>
      <c r="PVZ191" s="152"/>
      <c r="PWA191" s="152"/>
      <c r="PWB191" s="650"/>
      <c r="PWC191" s="651"/>
      <c r="PWD191" s="326"/>
      <c r="PWE191" s="152"/>
      <c r="PWF191" s="152"/>
      <c r="PWG191" s="152"/>
      <c r="PWH191" s="152"/>
      <c r="PWI191" s="650"/>
      <c r="PWJ191" s="651"/>
      <c r="PWK191" s="326"/>
      <c r="PWL191" s="152"/>
      <c r="PWM191" s="152"/>
      <c r="PWN191" s="152"/>
      <c r="PWO191" s="152"/>
      <c r="PWP191" s="650"/>
      <c r="PWQ191" s="651"/>
      <c r="PWR191" s="326"/>
      <c r="PWS191" s="152"/>
      <c r="PWT191" s="152"/>
      <c r="PWU191" s="152"/>
      <c r="PWV191" s="152"/>
      <c r="PWW191" s="650"/>
      <c r="PWX191" s="651"/>
      <c r="PWY191" s="326"/>
      <c r="PWZ191" s="152"/>
      <c r="PXA191" s="152"/>
      <c r="PXB191" s="152"/>
      <c r="PXC191" s="152"/>
      <c r="PXD191" s="650"/>
      <c r="PXE191" s="651"/>
      <c r="PXF191" s="326"/>
      <c r="PXG191" s="152"/>
      <c r="PXH191" s="152"/>
      <c r="PXI191" s="152"/>
      <c r="PXJ191" s="152"/>
      <c r="PXK191" s="650"/>
      <c r="PXL191" s="651"/>
      <c r="PXM191" s="326"/>
      <c r="PXN191" s="152"/>
      <c r="PXO191" s="152"/>
      <c r="PXP191" s="152"/>
      <c r="PXQ191" s="152"/>
      <c r="PXR191" s="650"/>
      <c r="PXS191" s="651"/>
      <c r="PXT191" s="326"/>
      <c r="PXU191" s="152"/>
      <c r="PXV191" s="152"/>
      <c r="PXW191" s="152"/>
      <c r="PXX191" s="152"/>
      <c r="PXY191" s="650"/>
      <c r="PXZ191" s="651"/>
      <c r="PYA191" s="326"/>
      <c r="PYB191" s="152"/>
      <c r="PYC191" s="152"/>
      <c r="PYD191" s="152"/>
      <c r="PYE191" s="152"/>
      <c r="PYF191" s="650"/>
      <c r="PYG191" s="651"/>
      <c r="PYH191" s="326"/>
      <c r="PYI191" s="152"/>
      <c r="PYJ191" s="152"/>
      <c r="PYK191" s="152"/>
      <c r="PYL191" s="152"/>
      <c r="PYM191" s="650"/>
      <c r="PYN191" s="651"/>
      <c r="PYO191" s="326"/>
      <c r="PYP191" s="152"/>
      <c r="PYQ191" s="152"/>
      <c r="PYR191" s="152"/>
      <c r="PYS191" s="152"/>
      <c r="PYT191" s="650"/>
      <c r="PYU191" s="651"/>
      <c r="PYV191" s="326"/>
      <c r="PYW191" s="152"/>
      <c r="PYX191" s="152"/>
      <c r="PYY191" s="152"/>
      <c r="PYZ191" s="152"/>
      <c r="PZA191" s="650"/>
      <c r="PZB191" s="651"/>
      <c r="PZC191" s="326"/>
      <c r="PZD191" s="152"/>
      <c r="PZE191" s="152"/>
      <c r="PZF191" s="152"/>
      <c r="PZG191" s="152"/>
      <c r="PZH191" s="650"/>
      <c r="PZI191" s="651"/>
      <c r="PZJ191" s="326"/>
      <c r="PZK191" s="152"/>
      <c r="PZL191" s="152"/>
      <c r="PZM191" s="152"/>
      <c r="PZN191" s="152"/>
      <c r="PZO191" s="650"/>
      <c r="PZP191" s="651"/>
      <c r="PZQ191" s="326"/>
      <c r="PZR191" s="152"/>
      <c r="PZS191" s="152"/>
      <c r="PZT191" s="152"/>
      <c r="PZU191" s="152"/>
      <c r="PZV191" s="650"/>
      <c r="PZW191" s="651"/>
      <c r="PZX191" s="326"/>
      <c r="PZY191" s="152"/>
      <c r="PZZ191" s="152"/>
      <c r="QAA191" s="152"/>
      <c r="QAB191" s="152"/>
      <c r="QAC191" s="650"/>
      <c r="QAD191" s="651"/>
      <c r="QAE191" s="326"/>
      <c r="QAF191" s="152"/>
      <c r="QAG191" s="152"/>
      <c r="QAH191" s="152"/>
      <c r="QAI191" s="152"/>
      <c r="QAJ191" s="650"/>
      <c r="QAK191" s="651"/>
      <c r="QAL191" s="326"/>
      <c r="QAM191" s="152"/>
      <c r="QAN191" s="152"/>
      <c r="QAO191" s="152"/>
      <c r="QAP191" s="152"/>
      <c r="QAQ191" s="650"/>
      <c r="QAR191" s="651"/>
      <c r="QAS191" s="326"/>
      <c r="QAT191" s="152"/>
      <c r="QAU191" s="152"/>
      <c r="QAV191" s="152"/>
      <c r="QAW191" s="152"/>
      <c r="QAX191" s="650"/>
      <c r="QAY191" s="651"/>
      <c r="QAZ191" s="326"/>
      <c r="QBA191" s="152"/>
      <c r="QBB191" s="152"/>
      <c r="QBC191" s="152"/>
      <c r="QBD191" s="152"/>
      <c r="QBE191" s="650"/>
      <c r="QBF191" s="651"/>
      <c r="QBG191" s="326"/>
      <c r="QBH191" s="152"/>
      <c r="QBI191" s="152"/>
      <c r="QBJ191" s="152"/>
      <c r="QBK191" s="152"/>
      <c r="QBL191" s="650"/>
      <c r="QBM191" s="651"/>
      <c r="QBN191" s="326"/>
      <c r="QBO191" s="152"/>
      <c r="QBP191" s="152"/>
      <c r="QBQ191" s="152"/>
      <c r="QBR191" s="152"/>
      <c r="QBS191" s="650"/>
      <c r="QBT191" s="651"/>
      <c r="QBU191" s="326"/>
      <c r="QBV191" s="152"/>
      <c r="QBW191" s="152"/>
      <c r="QBX191" s="152"/>
      <c r="QBY191" s="152"/>
      <c r="QBZ191" s="650"/>
      <c r="QCA191" s="651"/>
      <c r="QCB191" s="326"/>
      <c r="QCC191" s="152"/>
      <c r="QCD191" s="152"/>
      <c r="QCE191" s="152"/>
      <c r="QCF191" s="152"/>
      <c r="QCG191" s="650"/>
      <c r="QCH191" s="651"/>
      <c r="QCI191" s="326"/>
      <c r="QCJ191" s="152"/>
      <c r="QCK191" s="152"/>
      <c r="QCL191" s="152"/>
      <c r="QCM191" s="152"/>
      <c r="QCN191" s="650"/>
      <c r="QCO191" s="651"/>
      <c r="QCP191" s="326"/>
      <c r="QCQ191" s="152"/>
      <c r="QCR191" s="152"/>
      <c r="QCS191" s="152"/>
      <c r="QCT191" s="152"/>
      <c r="QCU191" s="650"/>
      <c r="QCV191" s="651"/>
      <c r="QCW191" s="326"/>
      <c r="QCX191" s="152"/>
      <c r="QCY191" s="152"/>
      <c r="QCZ191" s="152"/>
      <c r="QDA191" s="152"/>
      <c r="QDB191" s="650"/>
      <c r="QDC191" s="651"/>
      <c r="QDD191" s="326"/>
      <c r="QDE191" s="152"/>
      <c r="QDF191" s="152"/>
      <c r="QDG191" s="152"/>
      <c r="QDH191" s="152"/>
      <c r="QDI191" s="650"/>
      <c r="QDJ191" s="651"/>
      <c r="QDK191" s="326"/>
      <c r="QDL191" s="152"/>
      <c r="QDM191" s="152"/>
      <c r="QDN191" s="152"/>
      <c r="QDO191" s="152"/>
      <c r="QDP191" s="650"/>
      <c r="QDQ191" s="651"/>
      <c r="QDR191" s="326"/>
      <c r="QDS191" s="152"/>
      <c r="QDT191" s="152"/>
      <c r="QDU191" s="152"/>
      <c r="QDV191" s="152"/>
      <c r="QDW191" s="650"/>
      <c r="QDX191" s="651"/>
      <c r="QDY191" s="326"/>
      <c r="QDZ191" s="152"/>
      <c r="QEA191" s="152"/>
      <c r="QEB191" s="152"/>
      <c r="QEC191" s="152"/>
      <c r="QED191" s="650"/>
      <c r="QEE191" s="651"/>
      <c r="QEF191" s="326"/>
      <c r="QEG191" s="152"/>
      <c r="QEH191" s="152"/>
      <c r="QEI191" s="152"/>
      <c r="QEJ191" s="152"/>
      <c r="QEK191" s="650"/>
      <c r="QEL191" s="651"/>
      <c r="QEM191" s="326"/>
      <c r="QEN191" s="152"/>
      <c r="QEO191" s="152"/>
      <c r="QEP191" s="152"/>
      <c r="QEQ191" s="152"/>
      <c r="QER191" s="650"/>
      <c r="QES191" s="651"/>
      <c r="QET191" s="326"/>
      <c r="QEU191" s="152"/>
      <c r="QEV191" s="152"/>
      <c r="QEW191" s="152"/>
      <c r="QEX191" s="152"/>
      <c r="QEY191" s="650"/>
      <c r="QEZ191" s="651"/>
      <c r="QFA191" s="326"/>
      <c r="QFB191" s="152"/>
      <c r="QFC191" s="152"/>
      <c r="QFD191" s="152"/>
      <c r="QFE191" s="152"/>
      <c r="QFF191" s="650"/>
      <c r="QFG191" s="651"/>
      <c r="QFH191" s="326"/>
      <c r="QFI191" s="152"/>
      <c r="QFJ191" s="152"/>
      <c r="QFK191" s="152"/>
      <c r="QFL191" s="152"/>
      <c r="QFM191" s="650"/>
      <c r="QFN191" s="651"/>
      <c r="QFO191" s="326"/>
      <c r="QFP191" s="152"/>
      <c r="QFQ191" s="152"/>
      <c r="QFR191" s="152"/>
      <c r="QFS191" s="152"/>
      <c r="QFT191" s="650"/>
      <c r="QFU191" s="651"/>
      <c r="QFV191" s="326"/>
      <c r="QFW191" s="152"/>
      <c r="QFX191" s="152"/>
      <c r="QFY191" s="152"/>
      <c r="QFZ191" s="152"/>
      <c r="QGA191" s="650"/>
      <c r="QGB191" s="651"/>
      <c r="QGC191" s="326"/>
      <c r="QGD191" s="152"/>
      <c r="QGE191" s="152"/>
      <c r="QGF191" s="152"/>
      <c r="QGG191" s="152"/>
      <c r="QGH191" s="650"/>
      <c r="QGI191" s="651"/>
      <c r="QGJ191" s="326"/>
      <c r="QGK191" s="152"/>
      <c r="QGL191" s="152"/>
      <c r="QGM191" s="152"/>
      <c r="QGN191" s="152"/>
      <c r="QGO191" s="650"/>
      <c r="QGP191" s="651"/>
      <c r="QGQ191" s="326"/>
      <c r="QGR191" s="152"/>
      <c r="QGS191" s="152"/>
      <c r="QGT191" s="152"/>
      <c r="QGU191" s="152"/>
      <c r="QGV191" s="650"/>
      <c r="QGW191" s="651"/>
      <c r="QGX191" s="326"/>
      <c r="QGY191" s="152"/>
      <c r="QGZ191" s="152"/>
      <c r="QHA191" s="152"/>
      <c r="QHB191" s="152"/>
      <c r="QHC191" s="650"/>
      <c r="QHD191" s="651"/>
      <c r="QHE191" s="326"/>
      <c r="QHF191" s="152"/>
      <c r="QHG191" s="152"/>
      <c r="QHH191" s="152"/>
      <c r="QHI191" s="152"/>
      <c r="QHJ191" s="650"/>
      <c r="QHK191" s="651"/>
      <c r="QHL191" s="326"/>
      <c r="QHM191" s="152"/>
      <c r="QHN191" s="152"/>
      <c r="QHO191" s="152"/>
      <c r="QHP191" s="152"/>
      <c r="QHQ191" s="650"/>
      <c r="QHR191" s="651"/>
      <c r="QHS191" s="326"/>
      <c r="QHT191" s="152"/>
      <c r="QHU191" s="152"/>
      <c r="QHV191" s="152"/>
      <c r="QHW191" s="152"/>
      <c r="QHX191" s="650"/>
      <c r="QHY191" s="651"/>
      <c r="QHZ191" s="326"/>
      <c r="QIA191" s="152"/>
      <c r="QIB191" s="152"/>
      <c r="QIC191" s="152"/>
      <c r="QID191" s="152"/>
      <c r="QIE191" s="650"/>
      <c r="QIF191" s="651"/>
      <c r="QIG191" s="326"/>
      <c r="QIH191" s="152"/>
      <c r="QII191" s="152"/>
      <c r="QIJ191" s="152"/>
      <c r="QIK191" s="152"/>
      <c r="QIL191" s="650"/>
      <c r="QIM191" s="651"/>
      <c r="QIN191" s="326"/>
      <c r="QIO191" s="152"/>
      <c r="QIP191" s="152"/>
      <c r="QIQ191" s="152"/>
      <c r="QIR191" s="152"/>
      <c r="QIS191" s="650"/>
      <c r="QIT191" s="651"/>
      <c r="QIU191" s="326"/>
      <c r="QIV191" s="152"/>
      <c r="QIW191" s="152"/>
      <c r="QIX191" s="152"/>
      <c r="QIY191" s="152"/>
      <c r="QIZ191" s="650"/>
      <c r="QJA191" s="651"/>
      <c r="QJB191" s="326"/>
      <c r="QJC191" s="152"/>
      <c r="QJD191" s="152"/>
      <c r="QJE191" s="152"/>
      <c r="QJF191" s="152"/>
      <c r="QJG191" s="650"/>
      <c r="QJH191" s="651"/>
      <c r="QJI191" s="326"/>
      <c r="QJJ191" s="152"/>
      <c r="QJK191" s="152"/>
      <c r="QJL191" s="152"/>
      <c r="QJM191" s="152"/>
      <c r="QJN191" s="650"/>
      <c r="QJO191" s="651"/>
      <c r="QJP191" s="326"/>
      <c r="QJQ191" s="152"/>
      <c r="QJR191" s="152"/>
      <c r="QJS191" s="152"/>
      <c r="QJT191" s="152"/>
      <c r="QJU191" s="650"/>
      <c r="QJV191" s="651"/>
      <c r="QJW191" s="326"/>
      <c r="QJX191" s="152"/>
      <c r="QJY191" s="152"/>
      <c r="QJZ191" s="152"/>
      <c r="QKA191" s="152"/>
      <c r="QKB191" s="650"/>
      <c r="QKC191" s="651"/>
      <c r="QKD191" s="326"/>
      <c r="QKE191" s="152"/>
      <c r="QKF191" s="152"/>
      <c r="QKG191" s="152"/>
      <c r="QKH191" s="152"/>
      <c r="QKI191" s="650"/>
      <c r="QKJ191" s="651"/>
      <c r="QKK191" s="326"/>
      <c r="QKL191" s="152"/>
      <c r="QKM191" s="152"/>
      <c r="QKN191" s="152"/>
      <c r="QKO191" s="152"/>
      <c r="QKP191" s="650"/>
      <c r="QKQ191" s="651"/>
      <c r="QKR191" s="326"/>
      <c r="QKS191" s="152"/>
      <c r="QKT191" s="152"/>
      <c r="QKU191" s="152"/>
      <c r="QKV191" s="152"/>
      <c r="QKW191" s="650"/>
      <c r="QKX191" s="651"/>
      <c r="QKY191" s="326"/>
      <c r="QKZ191" s="152"/>
      <c r="QLA191" s="152"/>
      <c r="QLB191" s="152"/>
      <c r="QLC191" s="152"/>
      <c r="QLD191" s="650"/>
      <c r="QLE191" s="651"/>
      <c r="QLF191" s="326"/>
      <c r="QLG191" s="152"/>
      <c r="QLH191" s="152"/>
      <c r="QLI191" s="152"/>
      <c r="QLJ191" s="152"/>
      <c r="QLK191" s="650"/>
      <c r="QLL191" s="651"/>
      <c r="QLM191" s="326"/>
      <c r="QLN191" s="152"/>
      <c r="QLO191" s="152"/>
      <c r="QLP191" s="152"/>
      <c r="QLQ191" s="152"/>
      <c r="QLR191" s="650"/>
      <c r="QLS191" s="651"/>
      <c r="QLT191" s="326"/>
      <c r="QLU191" s="152"/>
      <c r="QLV191" s="152"/>
      <c r="QLW191" s="152"/>
      <c r="QLX191" s="152"/>
      <c r="QLY191" s="650"/>
      <c r="QLZ191" s="651"/>
      <c r="QMA191" s="326"/>
      <c r="QMB191" s="152"/>
      <c r="QMC191" s="152"/>
      <c r="QMD191" s="152"/>
      <c r="QME191" s="152"/>
      <c r="QMF191" s="650"/>
      <c r="QMG191" s="651"/>
      <c r="QMH191" s="326"/>
      <c r="QMI191" s="152"/>
      <c r="QMJ191" s="152"/>
      <c r="QMK191" s="152"/>
      <c r="QML191" s="152"/>
      <c r="QMM191" s="650"/>
      <c r="QMN191" s="651"/>
      <c r="QMO191" s="326"/>
      <c r="QMP191" s="152"/>
      <c r="QMQ191" s="152"/>
      <c r="QMR191" s="152"/>
      <c r="QMS191" s="152"/>
      <c r="QMT191" s="650"/>
      <c r="QMU191" s="651"/>
      <c r="QMV191" s="326"/>
      <c r="QMW191" s="152"/>
      <c r="QMX191" s="152"/>
      <c r="QMY191" s="152"/>
      <c r="QMZ191" s="152"/>
      <c r="QNA191" s="650"/>
      <c r="QNB191" s="651"/>
      <c r="QNC191" s="326"/>
      <c r="QND191" s="152"/>
      <c r="QNE191" s="152"/>
      <c r="QNF191" s="152"/>
      <c r="QNG191" s="152"/>
      <c r="QNH191" s="650"/>
      <c r="QNI191" s="651"/>
      <c r="QNJ191" s="326"/>
      <c r="QNK191" s="152"/>
      <c r="QNL191" s="152"/>
      <c r="QNM191" s="152"/>
      <c r="QNN191" s="152"/>
      <c r="QNO191" s="650"/>
      <c r="QNP191" s="651"/>
      <c r="QNQ191" s="326"/>
      <c r="QNR191" s="152"/>
      <c r="QNS191" s="152"/>
      <c r="QNT191" s="152"/>
      <c r="QNU191" s="152"/>
      <c r="QNV191" s="650"/>
      <c r="QNW191" s="651"/>
      <c r="QNX191" s="326"/>
      <c r="QNY191" s="152"/>
      <c r="QNZ191" s="152"/>
      <c r="QOA191" s="152"/>
      <c r="QOB191" s="152"/>
      <c r="QOC191" s="650"/>
      <c r="QOD191" s="651"/>
      <c r="QOE191" s="326"/>
      <c r="QOF191" s="152"/>
      <c r="QOG191" s="152"/>
      <c r="QOH191" s="152"/>
      <c r="QOI191" s="152"/>
      <c r="QOJ191" s="650"/>
      <c r="QOK191" s="651"/>
      <c r="QOL191" s="326"/>
      <c r="QOM191" s="152"/>
      <c r="QON191" s="152"/>
      <c r="QOO191" s="152"/>
      <c r="QOP191" s="152"/>
      <c r="QOQ191" s="650"/>
      <c r="QOR191" s="651"/>
      <c r="QOS191" s="326"/>
      <c r="QOT191" s="152"/>
      <c r="QOU191" s="152"/>
      <c r="QOV191" s="152"/>
      <c r="QOW191" s="152"/>
      <c r="QOX191" s="650"/>
      <c r="QOY191" s="651"/>
      <c r="QOZ191" s="326"/>
      <c r="QPA191" s="152"/>
      <c r="QPB191" s="152"/>
      <c r="QPC191" s="152"/>
      <c r="QPD191" s="152"/>
      <c r="QPE191" s="650"/>
      <c r="QPF191" s="651"/>
      <c r="QPG191" s="326"/>
      <c r="QPH191" s="152"/>
      <c r="QPI191" s="152"/>
      <c r="QPJ191" s="152"/>
      <c r="QPK191" s="152"/>
      <c r="QPL191" s="650"/>
      <c r="QPM191" s="651"/>
      <c r="QPN191" s="326"/>
      <c r="QPO191" s="152"/>
      <c r="QPP191" s="152"/>
      <c r="QPQ191" s="152"/>
      <c r="QPR191" s="152"/>
      <c r="QPS191" s="650"/>
      <c r="QPT191" s="651"/>
      <c r="QPU191" s="326"/>
      <c r="QPV191" s="152"/>
      <c r="QPW191" s="152"/>
      <c r="QPX191" s="152"/>
      <c r="QPY191" s="152"/>
      <c r="QPZ191" s="650"/>
      <c r="QQA191" s="651"/>
      <c r="QQB191" s="326"/>
      <c r="QQC191" s="152"/>
      <c r="QQD191" s="152"/>
      <c r="QQE191" s="152"/>
      <c r="QQF191" s="152"/>
      <c r="QQG191" s="650"/>
      <c r="QQH191" s="651"/>
      <c r="QQI191" s="326"/>
      <c r="QQJ191" s="152"/>
      <c r="QQK191" s="152"/>
      <c r="QQL191" s="152"/>
      <c r="QQM191" s="152"/>
      <c r="QQN191" s="650"/>
      <c r="QQO191" s="651"/>
      <c r="QQP191" s="326"/>
      <c r="QQQ191" s="152"/>
      <c r="QQR191" s="152"/>
      <c r="QQS191" s="152"/>
      <c r="QQT191" s="152"/>
      <c r="QQU191" s="650"/>
      <c r="QQV191" s="651"/>
      <c r="QQW191" s="326"/>
      <c r="QQX191" s="152"/>
      <c r="QQY191" s="152"/>
      <c r="QQZ191" s="152"/>
      <c r="QRA191" s="152"/>
      <c r="QRB191" s="650"/>
      <c r="QRC191" s="651"/>
      <c r="QRD191" s="326"/>
      <c r="QRE191" s="152"/>
      <c r="QRF191" s="152"/>
      <c r="QRG191" s="152"/>
      <c r="QRH191" s="152"/>
      <c r="QRI191" s="650"/>
      <c r="QRJ191" s="651"/>
      <c r="QRK191" s="326"/>
      <c r="QRL191" s="152"/>
      <c r="QRM191" s="152"/>
      <c r="QRN191" s="152"/>
      <c r="QRO191" s="152"/>
      <c r="QRP191" s="650"/>
      <c r="QRQ191" s="651"/>
      <c r="QRR191" s="326"/>
      <c r="QRS191" s="152"/>
      <c r="QRT191" s="152"/>
      <c r="QRU191" s="152"/>
      <c r="QRV191" s="152"/>
      <c r="QRW191" s="650"/>
      <c r="QRX191" s="651"/>
      <c r="QRY191" s="326"/>
      <c r="QRZ191" s="152"/>
      <c r="QSA191" s="152"/>
      <c r="QSB191" s="152"/>
      <c r="QSC191" s="152"/>
      <c r="QSD191" s="650"/>
      <c r="QSE191" s="651"/>
      <c r="QSF191" s="326"/>
      <c r="QSG191" s="152"/>
      <c r="QSH191" s="152"/>
      <c r="QSI191" s="152"/>
      <c r="QSJ191" s="152"/>
      <c r="QSK191" s="650"/>
      <c r="QSL191" s="651"/>
      <c r="QSM191" s="326"/>
      <c r="QSN191" s="152"/>
      <c r="QSO191" s="152"/>
      <c r="QSP191" s="152"/>
      <c r="QSQ191" s="152"/>
      <c r="QSR191" s="650"/>
      <c r="QSS191" s="651"/>
      <c r="QST191" s="326"/>
      <c r="QSU191" s="152"/>
      <c r="QSV191" s="152"/>
      <c r="QSW191" s="152"/>
      <c r="QSX191" s="152"/>
      <c r="QSY191" s="650"/>
      <c r="QSZ191" s="651"/>
      <c r="QTA191" s="326"/>
      <c r="QTB191" s="152"/>
      <c r="QTC191" s="152"/>
      <c r="QTD191" s="152"/>
      <c r="QTE191" s="152"/>
      <c r="QTF191" s="650"/>
      <c r="QTG191" s="651"/>
      <c r="QTH191" s="326"/>
      <c r="QTI191" s="152"/>
      <c r="QTJ191" s="152"/>
      <c r="QTK191" s="152"/>
      <c r="QTL191" s="152"/>
      <c r="QTM191" s="650"/>
      <c r="QTN191" s="651"/>
      <c r="QTO191" s="326"/>
      <c r="QTP191" s="152"/>
      <c r="QTQ191" s="152"/>
      <c r="QTR191" s="152"/>
      <c r="QTS191" s="152"/>
      <c r="QTT191" s="650"/>
      <c r="QTU191" s="651"/>
      <c r="QTV191" s="326"/>
      <c r="QTW191" s="152"/>
      <c r="QTX191" s="152"/>
      <c r="QTY191" s="152"/>
      <c r="QTZ191" s="152"/>
      <c r="QUA191" s="650"/>
      <c r="QUB191" s="651"/>
      <c r="QUC191" s="326"/>
      <c r="QUD191" s="152"/>
      <c r="QUE191" s="152"/>
      <c r="QUF191" s="152"/>
      <c r="QUG191" s="152"/>
      <c r="QUH191" s="650"/>
      <c r="QUI191" s="651"/>
      <c r="QUJ191" s="326"/>
      <c r="QUK191" s="152"/>
      <c r="QUL191" s="152"/>
      <c r="QUM191" s="152"/>
      <c r="QUN191" s="152"/>
      <c r="QUO191" s="650"/>
      <c r="QUP191" s="651"/>
      <c r="QUQ191" s="326"/>
      <c r="QUR191" s="152"/>
      <c r="QUS191" s="152"/>
      <c r="QUT191" s="152"/>
      <c r="QUU191" s="152"/>
      <c r="QUV191" s="650"/>
      <c r="QUW191" s="651"/>
      <c r="QUX191" s="326"/>
      <c r="QUY191" s="152"/>
      <c r="QUZ191" s="152"/>
      <c r="QVA191" s="152"/>
      <c r="QVB191" s="152"/>
      <c r="QVC191" s="650"/>
      <c r="QVD191" s="651"/>
      <c r="QVE191" s="326"/>
      <c r="QVF191" s="152"/>
      <c r="QVG191" s="152"/>
      <c r="QVH191" s="152"/>
      <c r="QVI191" s="152"/>
      <c r="QVJ191" s="650"/>
      <c r="QVK191" s="651"/>
      <c r="QVL191" s="326"/>
      <c r="QVM191" s="152"/>
      <c r="QVN191" s="152"/>
      <c r="QVO191" s="152"/>
      <c r="QVP191" s="152"/>
      <c r="QVQ191" s="650"/>
      <c r="QVR191" s="651"/>
      <c r="QVS191" s="326"/>
      <c r="QVT191" s="152"/>
      <c r="QVU191" s="152"/>
      <c r="QVV191" s="152"/>
      <c r="QVW191" s="152"/>
      <c r="QVX191" s="650"/>
      <c r="QVY191" s="651"/>
      <c r="QVZ191" s="326"/>
      <c r="QWA191" s="152"/>
      <c r="QWB191" s="152"/>
      <c r="QWC191" s="152"/>
      <c r="QWD191" s="152"/>
      <c r="QWE191" s="650"/>
      <c r="QWF191" s="651"/>
      <c r="QWG191" s="326"/>
      <c r="QWH191" s="152"/>
      <c r="QWI191" s="152"/>
      <c r="QWJ191" s="152"/>
      <c r="QWK191" s="152"/>
      <c r="QWL191" s="650"/>
      <c r="QWM191" s="651"/>
      <c r="QWN191" s="326"/>
      <c r="QWO191" s="152"/>
      <c r="QWP191" s="152"/>
      <c r="QWQ191" s="152"/>
      <c r="QWR191" s="152"/>
      <c r="QWS191" s="650"/>
      <c r="QWT191" s="651"/>
      <c r="QWU191" s="326"/>
      <c r="QWV191" s="152"/>
      <c r="QWW191" s="152"/>
      <c r="QWX191" s="152"/>
      <c r="QWY191" s="152"/>
      <c r="QWZ191" s="650"/>
      <c r="QXA191" s="651"/>
      <c r="QXB191" s="326"/>
      <c r="QXC191" s="152"/>
      <c r="QXD191" s="152"/>
      <c r="QXE191" s="152"/>
      <c r="QXF191" s="152"/>
      <c r="QXG191" s="650"/>
      <c r="QXH191" s="651"/>
      <c r="QXI191" s="326"/>
      <c r="QXJ191" s="152"/>
      <c r="QXK191" s="152"/>
      <c r="QXL191" s="152"/>
      <c r="QXM191" s="152"/>
      <c r="QXN191" s="650"/>
      <c r="QXO191" s="651"/>
      <c r="QXP191" s="326"/>
      <c r="QXQ191" s="152"/>
      <c r="QXR191" s="152"/>
      <c r="QXS191" s="152"/>
      <c r="QXT191" s="152"/>
      <c r="QXU191" s="650"/>
      <c r="QXV191" s="651"/>
      <c r="QXW191" s="326"/>
      <c r="QXX191" s="152"/>
      <c r="QXY191" s="152"/>
      <c r="QXZ191" s="152"/>
      <c r="QYA191" s="152"/>
      <c r="QYB191" s="650"/>
      <c r="QYC191" s="651"/>
      <c r="QYD191" s="326"/>
      <c r="QYE191" s="152"/>
      <c r="QYF191" s="152"/>
      <c r="QYG191" s="152"/>
      <c r="QYH191" s="152"/>
      <c r="QYI191" s="650"/>
      <c r="QYJ191" s="651"/>
      <c r="QYK191" s="326"/>
      <c r="QYL191" s="152"/>
      <c r="QYM191" s="152"/>
      <c r="QYN191" s="152"/>
      <c r="QYO191" s="152"/>
      <c r="QYP191" s="650"/>
      <c r="QYQ191" s="651"/>
      <c r="QYR191" s="326"/>
      <c r="QYS191" s="152"/>
      <c r="QYT191" s="152"/>
      <c r="QYU191" s="152"/>
      <c r="QYV191" s="152"/>
      <c r="QYW191" s="650"/>
      <c r="QYX191" s="651"/>
      <c r="QYY191" s="326"/>
      <c r="QYZ191" s="152"/>
      <c r="QZA191" s="152"/>
      <c r="QZB191" s="152"/>
      <c r="QZC191" s="152"/>
      <c r="QZD191" s="650"/>
      <c r="QZE191" s="651"/>
      <c r="QZF191" s="326"/>
      <c r="QZG191" s="152"/>
      <c r="QZH191" s="152"/>
      <c r="QZI191" s="152"/>
      <c r="QZJ191" s="152"/>
      <c r="QZK191" s="650"/>
      <c r="QZL191" s="651"/>
      <c r="QZM191" s="326"/>
      <c r="QZN191" s="152"/>
      <c r="QZO191" s="152"/>
      <c r="QZP191" s="152"/>
      <c r="QZQ191" s="152"/>
      <c r="QZR191" s="650"/>
      <c r="QZS191" s="651"/>
      <c r="QZT191" s="326"/>
      <c r="QZU191" s="152"/>
      <c r="QZV191" s="152"/>
      <c r="QZW191" s="152"/>
      <c r="QZX191" s="152"/>
      <c r="QZY191" s="650"/>
      <c r="QZZ191" s="651"/>
      <c r="RAA191" s="326"/>
      <c r="RAB191" s="152"/>
      <c r="RAC191" s="152"/>
      <c r="RAD191" s="152"/>
      <c r="RAE191" s="152"/>
      <c r="RAF191" s="650"/>
      <c r="RAG191" s="651"/>
      <c r="RAH191" s="326"/>
      <c r="RAI191" s="152"/>
      <c r="RAJ191" s="152"/>
      <c r="RAK191" s="152"/>
      <c r="RAL191" s="152"/>
      <c r="RAM191" s="650"/>
      <c r="RAN191" s="651"/>
      <c r="RAO191" s="326"/>
      <c r="RAP191" s="152"/>
      <c r="RAQ191" s="152"/>
      <c r="RAR191" s="152"/>
      <c r="RAS191" s="152"/>
      <c r="RAT191" s="650"/>
      <c r="RAU191" s="651"/>
      <c r="RAV191" s="326"/>
      <c r="RAW191" s="152"/>
      <c r="RAX191" s="152"/>
      <c r="RAY191" s="152"/>
      <c r="RAZ191" s="152"/>
      <c r="RBA191" s="650"/>
      <c r="RBB191" s="651"/>
      <c r="RBC191" s="326"/>
      <c r="RBD191" s="152"/>
      <c r="RBE191" s="152"/>
      <c r="RBF191" s="152"/>
      <c r="RBG191" s="152"/>
      <c r="RBH191" s="650"/>
      <c r="RBI191" s="651"/>
      <c r="RBJ191" s="326"/>
      <c r="RBK191" s="152"/>
      <c r="RBL191" s="152"/>
      <c r="RBM191" s="152"/>
      <c r="RBN191" s="152"/>
      <c r="RBO191" s="650"/>
      <c r="RBP191" s="651"/>
      <c r="RBQ191" s="326"/>
      <c r="RBR191" s="152"/>
      <c r="RBS191" s="152"/>
      <c r="RBT191" s="152"/>
      <c r="RBU191" s="152"/>
      <c r="RBV191" s="650"/>
      <c r="RBW191" s="651"/>
      <c r="RBX191" s="326"/>
      <c r="RBY191" s="152"/>
      <c r="RBZ191" s="152"/>
      <c r="RCA191" s="152"/>
      <c r="RCB191" s="152"/>
      <c r="RCC191" s="650"/>
      <c r="RCD191" s="651"/>
      <c r="RCE191" s="326"/>
      <c r="RCF191" s="152"/>
      <c r="RCG191" s="152"/>
      <c r="RCH191" s="152"/>
      <c r="RCI191" s="152"/>
      <c r="RCJ191" s="650"/>
      <c r="RCK191" s="651"/>
      <c r="RCL191" s="326"/>
      <c r="RCM191" s="152"/>
      <c r="RCN191" s="152"/>
      <c r="RCO191" s="152"/>
      <c r="RCP191" s="152"/>
      <c r="RCQ191" s="650"/>
      <c r="RCR191" s="651"/>
      <c r="RCS191" s="326"/>
      <c r="RCT191" s="152"/>
      <c r="RCU191" s="152"/>
      <c r="RCV191" s="152"/>
      <c r="RCW191" s="152"/>
      <c r="RCX191" s="650"/>
      <c r="RCY191" s="651"/>
      <c r="RCZ191" s="326"/>
      <c r="RDA191" s="152"/>
      <c r="RDB191" s="152"/>
      <c r="RDC191" s="152"/>
      <c r="RDD191" s="152"/>
      <c r="RDE191" s="650"/>
      <c r="RDF191" s="651"/>
      <c r="RDG191" s="326"/>
      <c r="RDH191" s="152"/>
      <c r="RDI191" s="152"/>
      <c r="RDJ191" s="152"/>
      <c r="RDK191" s="152"/>
      <c r="RDL191" s="650"/>
      <c r="RDM191" s="651"/>
      <c r="RDN191" s="326"/>
      <c r="RDO191" s="152"/>
      <c r="RDP191" s="152"/>
      <c r="RDQ191" s="152"/>
      <c r="RDR191" s="152"/>
      <c r="RDS191" s="650"/>
      <c r="RDT191" s="651"/>
      <c r="RDU191" s="326"/>
      <c r="RDV191" s="152"/>
      <c r="RDW191" s="152"/>
      <c r="RDX191" s="152"/>
      <c r="RDY191" s="152"/>
      <c r="RDZ191" s="650"/>
      <c r="REA191" s="651"/>
      <c r="REB191" s="326"/>
      <c r="REC191" s="152"/>
      <c r="RED191" s="152"/>
      <c r="REE191" s="152"/>
      <c r="REF191" s="152"/>
      <c r="REG191" s="650"/>
      <c r="REH191" s="651"/>
      <c r="REI191" s="326"/>
      <c r="REJ191" s="152"/>
      <c r="REK191" s="152"/>
      <c r="REL191" s="152"/>
      <c r="REM191" s="152"/>
      <c r="REN191" s="650"/>
      <c r="REO191" s="651"/>
      <c r="REP191" s="326"/>
      <c r="REQ191" s="152"/>
      <c r="RER191" s="152"/>
      <c r="RES191" s="152"/>
      <c r="RET191" s="152"/>
      <c r="REU191" s="650"/>
      <c r="REV191" s="651"/>
      <c r="REW191" s="326"/>
      <c r="REX191" s="152"/>
      <c r="REY191" s="152"/>
      <c r="REZ191" s="152"/>
      <c r="RFA191" s="152"/>
      <c r="RFB191" s="650"/>
      <c r="RFC191" s="651"/>
      <c r="RFD191" s="326"/>
      <c r="RFE191" s="152"/>
      <c r="RFF191" s="152"/>
      <c r="RFG191" s="152"/>
      <c r="RFH191" s="152"/>
      <c r="RFI191" s="650"/>
      <c r="RFJ191" s="651"/>
      <c r="RFK191" s="326"/>
      <c r="RFL191" s="152"/>
      <c r="RFM191" s="152"/>
      <c r="RFN191" s="152"/>
      <c r="RFO191" s="152"/>
      <c r="RFP191" s="650"/>
      <c r="RFQ191" s="651"/>
      <c r="RFR191" s="326"/>
      <c r="RFS191" s="152"/>
      <c r="RFT191" s="152"/>
      <c r="RFU191" s="152"/>
      <c r="RFV191" s="152"/>
      <c r="RFW191" s="650"/>
      <c r="RFX191" s="651"/>
      <c r="RFY191" s="326"/>
      <c r="RFZ191" s="152"/>
      <c r="RGA191" s="152"/>
      <c r="RGB191" s="152"/>
      <c r="RGC191" s="152"/>
      <c r="RGD191" s="650"/>
      <c r="RGE191" s="651"/>
      <c r="RGF191" s="326"/>
      <c r="RGG191" s="152"/>
      <c r="RGH191" s="152"/>
      <c r="RGI191" s="152"/>
      <c r="RGJ191" s="152"/>
      <c r="RGK191" s="650"/>
      <c r="RGL191" s="651"/>
      <c r="RGM191" s="326"/>
      <c r="RGN191" s="152"/>
      <c r="RGO191" s="152"/>
      <c r="RGP191" s="152"/>
      <c r="RGQ191" s="152"/>
      <c r="RGR191" s="650"/>
      <c r="RGS191" s="651"/>
      <c r="RGT191" s="326"/>
      <c r="RGU191" s="152"/>
      <c r="RGV191" s="152"/>
      <c r="RGW191" s="152"/>
      <c r="RGX191" s="152"/>
      <c r="RGY191" s="650"/>
      <c r="RGZ191" s="651"/>
      <c r="RHA191" s="326"/>
      <c r="RHB191" s="152"/>
      <c r="RHC191" s="152"/>
      <c r="RHD191" s="152"/>
      <c r="RHE191" s="152"/>
      <c r="RHF191" s="650"/>
      <c r="RHG191" s="651"/>
      <c r="RHH191" s="326"/>
      <c r="RHI191" s="152"/>
      <c r="RHJ191" s="152"/>
      <c r="RHK191" s="152"/>
      <c r="RHL191" s="152"/>
      <c r="RHM191" s="650"/>
      <c r="RHN191" s="651"/>
      <c r="RHO191" s="326"/>
      <c r="RHP191" s="152"/>
      <c r="RHQ191" s="152"/>
      <c r="RHR191" s="152"/>
      <c r="RHS191" s="152"/>
      <c r="RHT191" s="650"/>
      <c r="RHU191" s="651"/>
      <c r="RHV191" s="326"/>
      <c r="RHW191" s="152"/>
      <c r="RHX191" s="152"/>
      <c r="RHY191" s="152"/>
      <c r="RHZ191" s="152"/>
      <c r="RIA191" s="650"/>
      <c r="RIB191" s="651"/>
      <c r="RIC191" s="326"/>
      <c r="RID191" s="152"/>
      <c r="RIE191" s="152"/>
      <c r="RIF191" s="152"/>
      <c r="RIG191" s="152"/>
      <c r="RIH191" s="650"/>
      <c r="RII191" s="651"/>
      <c r="RIJ191" s="326"/>
      <c r="RIK191" s="152"/>
      <c r="RIL191" s="152"/>
      <c r="RIM191" s="152"/>
      <c r="RIN191" s="152"/>
      <c r="RIO191" s="650"/>
      <c r="RIP191" s="651"/>
      <c r="RIQ191" s="326"/>
      <c r="RIR191" s="152"/>
      <c r="RIS191" s="152"/>
      <c r="RIT191" s="152"/>
      <c r="RIU191" s="152"/>
      <c r="RIV191" s="650"/>
      <c r="RIW191" s="651"/>
      <c r="RIX191" s="326"/>
      <c r="RIY191" s="152"/>
      <c r="RIZ191" s="152"/>
      <c r="RJA191" s="152"/>
      <c r="RJB191" s="152"/>
      <c r="RJC191" s="650"/>
      <c r="RJD191" s="651"/>
      <c r="RJE191" s="326"/>
      <c r="RJF191" s="152"/>
      <c r="RJG191" s="152"/>
      <c r="RJH191" s="152"/>
      <c r="RJI191" s="152"/>
      <c r="RJJ191" s="650"/>
      <c r="RJK191" s="651"/>
      <c r="RJL191" s="326"/>
      <c r="RJM191" s="152"/>
      <c r="RJN191" s="152"/>
      <c r="RJO191" s="152"/>
      <c r="RJP191" s="152"/>
      <c r="RJQ191" s="650"/>
      <c r="RJR191" s="651"/>
      <c r="RJS191" s="326"/>
      <c r="RJT191" s="152"/>
      <c r="RJU191" s="152"/>
      <c r="RJV191" s="152"/>
      <c r="RJW191" s="152"/>
      <c r="RJX191" s="650"/>
      <c r="RJY191" s="651"/>
      <c r="RJZ191" s="326"/>
      <c r="RKA191" s="152"/>
      <c r="RKB191" s="152"/>
      <c r="RKC191" s="152"/>
      <c r="RKD191" s="152"/>
      <c r="RKE191" s="650"/>
      <c r="RKF191" s="651"/>
      <c r="RKG191" s="326"/>
      <c r="RKH191" s="152"/>
      <c r="RKI191" s="152"/>
      <c r="RKJ191" s="152"/>
      <c r="RKK191" s="152"/>
      <c r="RKL191" s="650"/>
      <c r="RKM191" s="651"/>
      <c r="RKN191" s="326"/>
      <c r="RKO191" s="152"/>
      <c r="RKP191" s="152"/>
      <c r="RKQ191" s="152"/>
      <c r="RKR191" s="152"/>
      <c r="RKS191" s="650"/>
      <c r="RKT191" s="651"/>
      <c r="RKU191" s="326"/>
      <c r="RKV191" s="152"/>
      <c r="RKW191" s="152"/>
      <c r="RKX191" s="152"/>
      <c r="RKY191" s="152"/>
      <c r="RKZ191" s="650"/>
      <c r="RLA191" s="651"/>
      <c r="RLB191" s="326"/>
      <c r="RLC191" s="152"/>
      <c r="RLD191" s="152"/>
      <c r="RLE191" s="152"/>
      <c r="RLF191" s="152"/>
      <c r="RLG191" s="650"/>
      <c r="RLH191" s="651"/>
      <c r="RLI191" s="326"/>
      <c r="RLJ191" s="152"/>
      <c r="RLK191" s="152"/>
      <c r="RLL191" s="152"/>
      <c r="RLM191" s="152"/>
      <c r="RLN191" s="650"/>
      <c r="RLO191" s="651"/>
      <c r="RLP191" s="326"/>
      <c r="RLQ191" s="152"/>
      <c r="RLR191" s="152"/>
      <c r="RLS191" s="152"/>
      <c r="RLT191" s="152"/>
      <c r="RLU191" s="650"/>
      <c r="RLV191" s="651"/>
      <c r="RLW191" s="326"/>
      <c r="RLX191" s="152"/>
      <c r="RLY191" s="152"/>
      <c r="RLZ191" s="152"/>
      <c r="RMA191" s="152"/>
      <c r="RMB191" s="650"/>
      <c r="RMC191" s="651"/>
      <c r="RMD191" s="326"/>
      <c r="RME191" s="152"/>
      <c r="RMF191" s="152"/>
      <c r="RMG191" s="152"/>
      <c r="RMH191" s="152"/>
      <c r="RMI191" s="650"/>
      <c r="RMJ191" s="651"/>
      <c r="RMK191" s="326"/>
      <c r="RML191" s="152"/>
      <c r="RMM191" s="152"/>
      <c r="RMN191" s="152"/>
      <c r="RMO191" s="152"/>
      <c r="RMP191" s="650"/>
      <c r="RMQ191" s="651"/>
      <c r="RMR191" s="326"/>
      <c r="RMS191" s="152"/>
      <c r="RMT191" s="152"/>
      <c r="RMU191" s="152"/>
      <c r="RMV191" s="152"/>
      <c r="RMW191" s="650"/>
      <c r="RMX191" s="651"/>
      <c r="RMY191" s="326"/>
      <c r="RMZ191" s="152"/>
      <c r="RNA191" s="152"/>
      <c r="RNB191" s="152"/>
      <c r="RNC191" s="152"/>
      <c r="RND191" s="650"/>
      <c r="RNE191" s="651"/>
      <c r="RNF191" s="326"/>
      <c r="RNG191" s="152"/>
      <c r="RNH191" s="152"/>
      <c r="RNI191" s="152"/>
      <c r="RNJ191" s="152"/>
      <c r="RNK191" s="650"/>
      <c r="RNL191" s="651"/>
      <c r="RNM191" s="326"/>
      <c r="RNN191" s="152"/>
      <c r="RNO191" s="152"/>
      <c r="RNP191" s="152"/>
      <c r="RNQ191" s="152"/>
      <c r="RNR191" s="650"/>
      <c r="RNS191" s="651"/>
      <c r="RNT191" s="326"/>
      <c r="RNU191" s="152"/>
      <c r="RNV191" s="152"/>
      <c r="RNW191" s="152"/>
      <c r="RNX191" s="152"/>
      <c r="RNY191" s="650"/>
      <c r="RNZ191" s="651"/>
      <c r="ROA191" s="326"/>
      <c r="ROB191" s="152"/>
      <c r="ROC191" s="152"/>
      <c r="ROD191" s="152"/>
      <c r="ROE191" s="152"/>
      <c r="ROF191" s="650"/>
      <c r="ROG191" s="651"/>
      <c r="ROH191" s="326"/>
      <c r="ROI191" s="152"/>
      <c r="ROJ191" s="152"/>
      <c r="ROK191" s="152"/>
      <c r="ROL191" s="152"/>
      <c r="ROM191" s="650"/>
      <c r="RON191" s="651"/>
      <c r="ROO191" s="326"/>
      <c r="ROP191" s="152"/>
      <c r="ROQ191" s="152"/>
      <c r="ROR191" s="152"/>
      <c r="ROS191" s="152"/>
      <c r="ROT191" s="650"/>
      <c r="ROU191" s="651"/>
      <c r="ROV191" s="326"/>
      <c r="ROW191" s="152"/>
      <c r="ROX191" s="152"/>
      <c r="ROY191" s="152"/>
      <c r="ROZ191" s="152"/>
      <c r="RPA191" s="650"/>
      <c r="RPB191" s="651"/>
      <c r="RPC191" s="326"/>
      <c r="RPD191" s="152"/>
      <c r="RPE191" s="152"/>
      <c r="RPF191" s="152"/>
      <c r="RPG191" s="152"/>
      <c r="RPH191" s="650"/>
      <c r="RPI191" s="651"/>
      <c r="RPJ191" s="326"/>
      <c r="RPK191" s="152"/>
      <c r="RPL191" s="152"/>
      <c r="RPM191" s="152"/>
      <c r="RPN191" s="152"/>
      <c r="RPO191" s="650"/>
      <c r="RPP191" s="651"/>
      <c r="RPQ191" s="326"/>
      <c r="RPR191" s="152"/>
      <c r="RPS191" s="152"/>
      <c r="RPT191" s="152"/>
      <c r="RPU191" s="152"/>
      <c r="RPV191" s="650"/>
      <c r="RPW191" s="651"/>
      <c r="RPX191" s="326"/>
      <c r="RPY191" s="152"/>
      <c r="RPZ191" s="152"/>
      <c r="RQA191" s="152"/>
      <c r="RQB191" s="152"/>
      <c r="RQC191" s="650"/>
      <c r="RQD191" s="651"/>
      <c r="RQE191" s="326"/>
      <c r="RQF191" s="152"/>
      <c r="RQG191" s="152"/>
      <c r="RQH191" s="152"/>
      <c r="RQI191" s="152"/>
      <c r="RQJ191" s="650"/>
      <c r="RQK191" s="651"/>
      <c r="RQL191" s="326"/>
      <c r="RQM191" s="152"/>
      <c r="RQN191" s="152"/>
      <c r="RQO191" s="152"/>
      <c r="RQP191" s="152"/>
      <c r="RQQ191" s="650"/>
      <c r="RQR191" s="651"/>
      <c r="RQS191" s="326"/>
      <c r="RQT191" s="152"/>
      <c r="RQU191" s="152"/>
      <c r="RQV191" s="152"/>
      <c r="RQW191" s="152"/>
      <c r="RQX191" s="650"/>
      <c r="RQY191" s="651"/>
      <c r="RQZ191" s="326"/>
      <c r="RRA191" s="152"/>
      <c r="RRB191" s="152"/>
      <c r="RRC191" s="152"/>
      <c r="RRD191" s="152"/>
      <c r="RRE191" s="650"/>
      <c r="RRF191" s="651"/>
      <c r="RRG191" s="326"/>
      <c r="RRH191" s="152"/>
      <c r="RRI191" s="152"/>
      <c r="RRJ191" s="152"/>
      <c r="RRK191" s="152"/>
      <c r="RRL191" s="650"/>
      <c r="RRM191" s="651"/>
      <c r="RRN191" s="326"/>
      <c r="RRO191" s="152"/>
      <c r="RRP191" s="152"/>
      <c r="RRQ191" s="152"/>
      <c r="RRR191" s="152"/>
      <c r="RRS191" s="650"/>
      <c r="RRT191" s="651"/>
      <c r="RRU191" s="326"/>
      <c r="RRV191" s="152"/>
      <c r="RRW191" s="152"/>
      <c r="RRX191" s="152"/>
      <c r="RRY191" s="152"/>
      <c r="RRZ191" s="650"/>
      <c r="RSA191" s="651"/>
      <c r="RSB191" s="326"/>
      <c r="RSC191" s="152"/>
      <c r="RSD191" s="152"/>
      <c r="RSE191" s="152"/>
      <c r="RSF191" s="152"/>
      <c r="RSG191" s="650"/>
      <c r="RSH191" s="651"/>
      <c r="RSI191" s="326"/>
      <c r="RSJ191" s="152"/>
      <c r="RSK191" s="152"/>
      <c r="RSL191" s="152"/>
      <c r="RSM191" s="152"/>
      <c r="RSN191" s="650"/>
      <c r="RSO191" s="651"/>
      <c r="RSP191" s="326"/>
      <c r="RSQ191" s="152"/>
      <c r="RSR191" s="152"/>
      <c r="RSS191" s="152"/>
      <c r="RST191" s="152"/>
      <c r="RSU191" s="650"/>
      <c r="RSV191" s="651"/>
      <c r="RSW191" s="326"/>
      <c r="RSX191" s="152"/>
      <c r="RSY191" s="152"/>
      <c r="RSZ191" s="152"/>
      <c r="RTA191" s="152"/>
      <c r="RTB191" s="650"/>
      <c r="RTC191" s="651"/>
      <c r="RTD191" s="326"/>
      <c r="RTE191" s="152"/>
      <c r="RTF191" s="152"/>
      <c r="RTG191" s="152"/>
      <c r="RTH191" s="152"/>
      <c r="RTI191" s="650"/>
      <c r="RTJ191" s="651"/>
      <c r="RTK191" s="326"/>
      <c r="RTL191" s="152"/>
      <c r="RTM191" s="152"/>
      <c r="RTN191" s="152"/>
      <c r="RTO191" s="152"/>
      <c r="RTP191" s="650"/>
      <c r="RTQ191" s="651"/>
      <c r="RTR191" s="326"/>
      <c r="RTS191" s="152"/>
      <c r="RTT191" s="152"/>
      <c r="RTU191" s="152"/>
      <c r="RTV191" s="152"/>
      <c r="RTW191" s="650"/>
      <c r="RTX191" s="651"/>
      <c r="RTY191" s="326"/>
      <c r="RTZ191" s="152"/>
      <c r="RUA191" s="152"/>
      <c r="RUB191" s="152"/>
      <c r="RUC191" s="152"/>
      <c r="RUD191" s="650"/>
      <c r="RUE191" s="651"/>
      <c r="RUF191" s="326"/>
      <c r="RUG191" s="152"/>
      <c r="RUH191" s="152"/>
      <c r="RUI191" s="152"/>
      <c r="RUJ191" s="152"/>
      <c r="RUK191" s="650"/>
      <c r="RUL191" s="651"/>
      <c r="RUM191" s="326"/>
      <c r="RUN191" s="152"/>
      <c r="RUO191" s="152"/>
      <c r="RUP191" s="152"/>
      <c r="RUQ191" s="152"/>
      <c r="RUR191" s="650"/>
      <c r="RUS191" s="651"/>
      <c r="RUT191" s="326"/>
      <c r="RUU191" s="152"/>
      <c r="RUV191" s="152"/>
      <c r="RUW191" s="152"/>
      <c r="RUX191" s="152"/>
      <c r="RUY191" s="650"/>
      <c r="RUZ191" s="651"/>
      <c r="RVA191" s="326"/>
      <c r="RVB191" s="152"/>
      <c r="RVC191" s="152"/>
      <c r="RVD191" s="152"/>
      <c r="RVE191" s="152"/>
      <c r="RVF191" s="650"/>
      <c r="RVG191" s="651"/>
      <c r="RVH191" s="326"/>
      <c r="RVI191" s="152"/>
      <c r="RVJ191" s="152"/>
      <c r="RVK191" s="152"/>
      <c r="RVL191" s="152"/>
      <c r="RVM191" s="650"/>
      <c r="RVN191" s="651"/>
      <c r="RVO191" s="326"/>
      <c r="RVP191" s="152"/>
      <c r="RVQ191" s="152"/>
      <c r="RVR191" s="152"/>
      <c r="RVS191" s="152"/>
      <c r="RVT191" s="650"/>
      <c r="RVU191" s="651"/>
      <c r="RVV191" s="326"/>
      <c r="RVW191" s="152"/>
      <c r="RVX191" s="152"/>
      <c r="RVY191" s="152"/>
      <c r="RVZ191" s="152"/>
      <c r="RWA191" s="650"/>
      <c r="RWB191" s="651"/>
      <c r="RWC191" s="326"/>
      <c r="RWD191" s="152"/>
      <c r="RWE191" s="152"/>
      <c r="RWF191" s="152"/>
      <c r="RWG191" s="152"/>
      <c r="RWH191" s="650"/>
      <c r="RWI191" s="651"/>
      <c r="RWJ191" s="326"/>
      <c r="RWK191" s="152"/>
      <c r="RWL191" s="152"/>
      <c r="RWM191" s="152"/>
      <c r="RWN191" s="152"/>
      <c r="RWO191" s="650"/>
      <c r="RWP191" s="651"/>
      <c r="RWQ191" s="326"/>
      <c r="RWR191" s="152"/>
      <c r="RWS191" s="152"/>
      <c r="RWT191" s="152"/>
      <c r="RWU191" s="152"/>
      <c r="RWV191" s="650"/>
      <c r="RWW191" s="651"/>
      <c r="RWX191" s="326"/>
      <c r="RWY191" s="152"/>
      <c r="RWZ191" s="152"/>
      <c r="RXA191" s="152"/>
      <c r="RXB191" s="152"/>
      <c r="RXC191" s="650"/>
      <c r="RXD191" s="651"/>
      <c r="RXE191" s="326"/>
      <c r="RXF191" s="152"/>
      <c r="RXG191" s="152"/>
      <c r="RXH191" s="152"/>
      <c r="RXI191" s="152"/>
      <c r="RXJ191" s="650"/>
      <c r="RXK191" s="651"/>
      <c r="RXL191" s="326"/>
      <c r="RXM191" s="152"/>
      <c r="RXN191" s="152"/>
      <c r="RXO191" s="152"/>
      <c r="RXP191" s="152"/>
      <c r="RXQ191" s="650"/>
      <c r="RXR191" s="651"/>
      <c r="RXS191" s="326"/>
      <c r="RXT191" s="152"/>
      <c r="RXU191" s="152"/>
      <c r="RXV191" s="152"/>
      <c r="RXW191" s="152"/>
      <c r="RXX191" s="650"/>
      <c r="RXY191" s="651"/>
      <c r="RXZ191" s="326"/>
      <c r="RYA191" s="152"/>
      <c r="RYB191" s="152"/>
      <c r="RYC191" s="152"/>
      <c r="RYD191" s="152"/>
      <c r="RYE191" s="650"/>
      <c r="RYF191" s="651"/>
      <c r="RYG191" s="326"/>
      <c r="RYH191" s="152"/>
      <c r="RYI191" s="152"/>
      <c r="RYJ191" s="152"/>
      <c r="RYK191" s="152"/>
      <c r="RYL191" s="650"/>
      <c r="RYM191" s="651"/>
      <c r="RYN191" s="326"/>
      <c r="RYO191" s="152"/>
      <c r="RYP191" s="152"/>
      <c r="RYQ191" s="152"/>
      <c r="RYR191" s="152"/>
      <c r="RYS191" s="650"/>
      <c r="RYT191" s="651"/>
      <c r="RYU191" s="326"/>
      <c r="RYV191" s="152"/>
      <c r="RYW191" s="152"/>
      <c r="RYX191" s="152"/>
      <c r="RYY191" s="152"/>
      <c r="RYZ191" s="650"/>
      <c r="RZA191" s="651"/>
      <c r="RZB191" s="326"/>
      <c r="RZC191" s="152"/>
      <c r="RZD191" s="152"/>
      <c r="RZE191" s="152"/>
      <c r="RZF191" s="152"/>
      <c r="RZG191" s="650"/>
      <c r="RZH191" s="651"/>
      <c r="RZI191" s="326"/>
      <c r="RZJ191" s="152"/>
      <c r="RZK191" s="152"/>
      <c r="RZL191" s="152"/>
      <c r="RZM191" s="152"/>
      <c r="RZN191" s="650"/>
      <c r="RZO191" s="651"/>
      <c r="RZP191" s="326"/>
      <c r="RZQ191" s="152"/>
      <c r="RZR191" s="152"/>
      <c r="RZS191" s="152"/>
      <c r="RZT191" s="152"/>
      <c r="RZU191" s="650"/>
      <c r="RZV191" s="651"/>
      <c r="RZW191" s="326"/>
      <c r="RZX191" s="152"/>
      <c r="RZY191" s="152"/>
      <c r="RZZ191" s="152"/>
      <c r="SAA191" s="152"/>
      <c r="SAB191" s="650"/>
      <c r="SAC191" s="651"/>
      <c r="SAD191" s="326"/>
      <c r="SAE191" s="152"/>
      <c r="SAF191" s="152"/>
      <c r="SAG191" s="152"/>
      <c r="SAH191" s="152"/>
      <c r="SAI191" s="650"/>
      <c r="SAJ191" s="651"/>
      <c r="SAK191" s="326"/>
      <c r="SAL191" s="152"/>
      <c r="SAM191" s="152"/>
      <c r="SAN191" s="152"/>
      <c r="SAO191" s="152"/>
      <c r="SAP191" s="650"/>
      <c r="SAQ191" s="651"/>
      <c r="SAR191" s="326"/>
      <c r="SAS191" s="152"/>
      <c r="SAT191" s="152"/>
      <c r="SAU191" s="152"/>
      <c r="SAV191" s="152"/>
      <c r="SAW191" s="650"/>
      <c r="SAX191" s="651"/>
      <c r="SAY191" s="326"/>
      <c r="SAZ191" s="152"/>
      <c r="SBA191" s="152"/>
      <c r="SBB191" s="152"/>
      <c r="SBC191" s="152"/>
      <c r="SBD191" s="650"/>
      <c r="SBE191" s="651"/>
      <c r="SBF191" s="326"/>
      <c r="SBG191" s="152"/>
      <c r="SBH191" s="152"/>
      <c r="SBI191" s="152"/>
      <c r="SBJ191" s="152"/>
      <c r="SBK191" s="650"/>
      <c r="SBL191" s="651"/>
      <c r="SBM191" s="326"/>
      <c r="SBN191" s="152"/>
      <c r="SBO191" s="152"/>
      <c r="SBP191" s="152"/>
      <c r="SBQ191" s="152"/>
      <c r="SBR191" s="650"/>
      <c r="SBS191" s="651"/>
      <c r="SBT191" s="326"/>
      <c r="SBU191" s="152"/>
      <c r="SBV191" s="152"/>
      <c r="SBW191" s="152"/>
      <c r="SBX191" s="152"/>
      <c r="SBY191" s="650"/>
      <c r="SBZ191" s="651"/>
      <c r="SCA191" s="326"/>
      <c r="SCB191" s="152"/>
      <c r="SCC191" s="152"/>
      <c r="SCD191" s="152"/>
      <c r="SCE191" s="152"/>
      <c r="SCF191" s="650"/>
      <c r="SCG191" s="651"/>
      <c r="SCH191" s="326"/>
      <c r="SCI191" s="152"/>
      <c r="SCJ191" s="152"/>
      <c r="SCK191" s="152"/>
      <c r="SCL191" s="152"/>
      <c r="SCM191" s="650"/>
      <c r="SCN191" s="651"/>
      <c r="SCO191" s="326"/>
      <c r="SCP191" s="152"/>
      <c r="SCQ191" s="152"/>
      <c r="SCR191" s="152"/>
      <c r="SCS191" s="152"/>
      <c r="SCT191" s="650"/>
      <c r="SCU191" s="651"/>
      <c r="SCV191" s="326"/>
      <c r="SCW191" s="152"/>
      <c r="SCX191" s="152"/>
      <c r="SCY191" s="152"/>
      <c r="SCZ191" s="152"/>
      <c r="SDA191" s="650"/>
      <c r="SDB191" s="651"/>
      <c r="SDC191" s="326"/>
      <c r="SDD191" s="152"/>
      <c r="SDE191" s="152"/>
      <c r="SDF191" s="152"/>
      <c r="SDG191" s="152"/>
      <c r="SDH191" s="650"/>
      <c r="SDI191" s="651"/>
      <c r="SDJ191" s="326"/>
      <c r="SDK191" s="152"/>
      <c r="SDL191" s="152"/>
      <c r="SDM191" s="152"/>
      <c r="SDN191" s="152"/>
      <c r="SDO191" s="650"/>
      <c r="SDP191" s="651"/>
      <c r="SDQ191" s="326"/>
      <c r="SDR191" s="152"/>
      <c r="SDS191" s="152"/>
      <c r="SDT191" s="152"/>
      <c r="SDU191" s="152"/>
      <c r="SDV191" s="650"/>
      <c r="SDW191" s="651"/>
      <c r="SDX191" s="326"/>
      <c r="SDY191" s="152"/>
      <c r="SDZ191" s="152"/>
      <c r="SEA191" s="152"/>
      <c r="SEB191" s="152"/>
      <c r="SEC191" s="650"/>
      <c r="SED191" s="651"/>
      <c r="SEE191" s="326"/>
      <c r="SEF191" s="152"/>
      <c r="SEG191" s="152"/>
      <c r="SEH191" s="152"/>
      <c r="SEI191" s="152"/>
      <c r="SEJ191" s="650"/>
      <c r="SEK191" s="651"/>
      <c r="SEL191" s="326"/>
      <c r="SEM191" s="152"/>
      <c r="SEN191" s="152"/>
      <c r="SEO191" s="152"/>
      <c r="SEP191" s="152"/>
      <c r="SEQ191" s="650"/>
      <c r="SER191" s="651"/>
      <c r="SES191" s="326"/>
      <c r="SET191" s="152"/>
      <c r="SEU191" s="152"/>
      <c r="SEV191" s="152"/>
      <c r="SEW191" s="152"/>
      <c r="SEX191" s="650"/>
      <c r="SEY191" s="651"/>
      <c r="SEZ191" s="326"/>
      <c r="SFA191" s="152"/>
      <c r="SFB191" s="152"/>
      <c r="SFC191" s="152"/>
      <c r="SFD191" s="152"/>
      <c r="SFE191" s="650"/>
      <c r="SFF191" s="651"/>
      <c r="SFG191" s="326"/>
      <c r="SFH191" s="152"/>
      <c r="SFI191" s="152"/>
      <c r="SFJ191" s="152"/>
      <c r="SFK191" s="152"/>
      <c r="SFL191" s="650"/>
      <c r="SFM191" s="651"/>
      <c r="SFN191" s="326"/>
      <c r="SFO191" s="152"/>
      <c r="SFP191" s="152"/>
      <c r="SFQ191" s="152"/>
      <c r="SFR191" s="152"/>
      <c r="SFS191" s="650"/>
      <c r="SFT191" s="651"/>
      <c r="SFU191" s="326"/>
      <c r="SFV191" s="152"/>
      <c r="SFW191" s="152"/>
      <c r="SFX191" s="152"/>
      <c r="SFY191" s="152"/>
      <c r="SFZ191" s="650"/>
      <c r="SGA191" s="651"/>
      <c r="SGB191" s="326"/>
      <c r="SGC191" s="152"/>
      <c r="SGD191" s="152"/>
      <c r="SGE191" s="152"/>
      <c r="SGF191" s="152"/>
      <c r="SGG191" s="650"/>
      <c r="SGH191" s="651"/>
      <c r="SGI191" s="326"/>
      <c r="SGJ191" s="152"/>
      <c r="SGK191" s="152"/>
      <c r="SGL191" s="152"/>
      <c r="SGM191" s="152"/>
      <c r="SGN191" s="650"/>
      <c r="SGO191" s="651"/>
      <c r="SGP191" s="326"/>
      <c r="SGQ191" s="152"/>
      <c r="SGR191" s="152"/>
      <c r="SGS191" s="152"/>
      <c r="SGT191" s="152"/>
      <c r="SGU191" s="650"/>
      <c r="SGV191" s="651"/>
      <c r="SGW191" s="326"/>
      <c r="SGX191" s="152"/>
      <c r="SGY191" s="152"/>
      <c r="SGZ191" s="152"/>
      <c r="SHA191" s="152"/>
      <c r="SHB191" s="650"/>
      <c r="SHC191" s="651"/>
      <c r="SHD191" s="326"/>
      <c r="SHE191" s="152"/>
      <c r="SHF191" s="152"/>
      <c r="SHG191" s="152"/>
      <c r="SHH191" s="152"/>
      <c r="SHI191" s="650"/>
      <c r="SHJ191" s="651"/>
      <c r="SHK191" s="326"/>
      <c r="SHL191" s="152"/>
      <c r="SHM191" s="152"/>
      <c r="SHN191" s="152"/>
      <c r="SHO191" s="152"/>
      <c r="SHP191" s="650"/>
      <c r="SHQ191" s="651"/>
      <c r="SHR191" s="326"/>
      <c r="SHS191" s="152"/>
      <c r="SHT191" s="152"/>
      <c r="SHU191" s="152"/>
      <c r="SHV191" s="152"/>
      <c r="SHW191" s="650"/>
      <c r="SHX191" s="651"/>
      <c r="SHY191" s="326"/>
      <c r="SHZ191" s="152"/>
      <c r="SIA191" s="152"/>
      <c r="SIB191" s="152"/>
      <c r="SIC191" s="152"/>
      <c r="SID191" s="650"/>
      <c r="SIE191" s="651"/>
      <c r="SIF191" s="326"/>
      <c r="SIG191" s="152"/>
      <c r="SIH191" s="152"/>
      <c r="SII191" s="152"/>
      <c r="SIJ191" s="152"/>
      <c r="SIK191" s="650"/>
      <c r="SIL191" s="651"/>
      <c r="SIM191" s="326"/>
      <c r="SIN191" s="152"/>
      <c r="SIO191" s="152"/>
      <c r="SIP191" s="152"/>
      <c r="SIQ191" s="152"/>
      <c r="SIR191" s="650"/>
      <c r="SIS191" s="651"/>
      <c r="SIT191" s="326"/>
      <c r="SIU191" s="152"/>
      <c r="SIV191" s="152"/>
      <c r="SIW191" s="152"/>
      <c r="SIX191" s="152"/>
      <c r="SIY191" s="650"/>
      <c r="SIZ191" s="651"/>
      <c r="SJA191" s="326"/>
      <c r="SJB191" s="152"/>
      <c r="SJC191" s="152"/>
      <c r="SJD191" s="152"/>
      <c r="SJE191" s="152"/>
      <c r="SJF191" s="650"/>
      <c r="SJG191" s="651"/>
      <c r="SJH191" s="326"/>
      <c r="SJI191" s="152"/>
      <c r="SJJ191" s="152"/>
      <c r="SJK191" s="152"/>
      <c r="SJL191" s="152"/>
      <c r="SJM191" s="650"/>
      <c r="SJN191" s="651"/>
      <c r="SJO191" s="326"/>
      <c r="SJP191" s="152"/>
      <c r="SJQ191" s="152"/>
      <c r="SJR191" s="152"/>
      <c r="SJS191" s="152"/>
      <c r="SJT191" s="650"/>
      <c r="SJU191" s="651"/>
      <c r="SJV191" s="326"/>
      <c r="SJW191" s="152"/>
      <c r="SJX191" s="152"/>
      <c r="SJY191" s="152"/>
      <c r="SJZ191" s="152"/>
      <c r="SKA191" s="650"/>
      <c r="SKB191" s="651"/>
      <c r="SKC191" s="326"/>
      <c r="SKD191" s="152"/>
      <c r="SKE191" s="152"/>
      <c r="SKF191" s="152"/>
      <c r="SKG191" s="152"/>
      <c r="SKH191" s="650"/>
      <c r="SKI191" s="651"/>
      <c r="SKJ191" s="326"/>
      <c r="SKK191" s="152"/>
      <c r="SKL191" s="152"/>
      <c r="SKM191" s="152"/>
      <c r="SKN191" s="152"/>
      <c r="SKO191" s="650"/>
      <c r="SKP191" s="651"/>
      <c r="SKQ191" s="326"/>
      <c r="SKR191" s="152"/>
      <c r="SKS191" s="152"/>
      <c r="SKT191" s="152"/>
      <c r="SKU191" s="152"/>
      <c r="SKV191" s="650"/>
      <c r="SKW191" s="651"/>
      <c r="SKX191" s="326"/>
      <c r="SKY191" s="152"/>
      <c r="SKZ191" s="152"/>
      <c r="SLA191" s="152"/>
      <c r="SLB191" s="152"/>
      <c r="SLC191" s="650"/>
      <c r="SLD191" s="651"/>
      <c r="SLE191" s="326"/>
      <c r="SLF191" s="152"/>
      <c r="SLG191" s="152"/>
      <c r="SLH191" s="152"/>
      <c r="SLI191" s="152"/>
      <c r="SLJ191" s="650"/>
      <c r="SLK191" s="651"/>
      <c r="SLL191" s="326"/>
      <c r="SLM191" s="152"/>
      <c r="SLN191" s="152"/>
      <c r="SLO191" s="152"/>
      <c r="SLP191" s="152"/>
      <c r="SLQ191" s="650"/>
      <c r="SLR191" s="651"/>
      <c r="SLS191" s="326"/>
      <c r="SLT191" s="152"/>
      <c r="SLU191" s="152"/>
      <c r="SLV191" s="152"/>
      <c r="SLW191" s="152"/>
      <c r="SLX191" s="650"/>
      <c r="SLY191" s="651"/>
      <c r="SLZ191" s="326"/>
      <c r="SMA191" s="152"/>
      <c r="SMB191" s="152"/>
      <c r="SMC191" s="152"/>
      <c r="SMD191" s="152"/>
      <c r="SME191" s="650"/>
      <c r="SMF191" s="651"/>
      <c r="SMG191" s="326"/>
      <c r="SMH191" s="152"/>
      <c r="SMI191" s="152"/>
      <c r="SMJ191" s="152"/>
      <c r="SMK191" s="152"/>
      <c r="SML191" s="650"/>
      <c r="SMM191" s="651"/>
      <c r="SMN191" s="326"/>
      <c r="SMO191" s="152"/>
      <c r="SMP191" s="152"/>
      <c r="SMQ191" s="152"/>
      <c r="SMR191" s="152"/>
      <c r="SMS191" s="650"/>
      <c r="SMT191" s="651"/>
      <c r="SMU191" s="326"/>
      <c r="SMV191" s="152"/>
      <c r="SMW191" s="152"/>
      <c r="SMX191" s="152"/>
      <c r="SMY191" s="152"/>
      <c r="SMZ191" s="650"/>
      <c r="SNA191" s="651"/>
      <c r="SNB191" s="326"/>
      <c r="SNC191" s="152"/>
      <c r="SND191" s="152"/>
      <c r="SNE191" s="152"/>
      <c r="SNF191" s="152"/>
      <c r="SNG191" s="650"/>
      <c r="SNH191" s="651"/>
      <c r="SNI191" s="326"/>
      <c r="SNJ191" s="152"/>
      <c r="SNK191" s="152"/>
      <c r="SNL191" s="152"/>
      <c r="SNM191" s="152"/>
      <c r="SNN191" s="650"/>
      <c r="SNO191" s="651"/>
      <c r="SNP191" s="326"/>
      <c r="SNQ191" s="152"/>
      <c r="SNR191" s="152"/>
      <c r="SNS191" s="152"/>
      <c r="SNT191" s="152"/>
      <c r="SNU191" s="650"/>
      <c r="SNV191" s="651"/>
      <c r="SNW191" s="326"/>
      <c r="SNX191" s="152"/>
      <c r="SNY191" s="152"/>
      <c r="SNZ191" s="152"/>
      <c r="SOA191" s="152"/>
      <c r="SOB191" s="650"/>
      <c r="SOC191" s="651"/>
      <c r="SOD191" s="326"/>
      <c r="SOE191" s="152"/>
      <c r="SOF191" s="152"/>
      <c r="SOG191" s="152"/>
      <c r="SOH191" s="152"/>
      <c r="SOI191" s="650"/>
      <c r="SOJ191" s="651"/>
      <c r="SOK191" s="326"/>
      <c r="SOL191" s="152"/>
      <c r="SOM191" s="152"/>
      <c r="SON191" s="152"/>
      <c r="SOO191" s="152"/>
      <c r="SOP191" s="650"/>
      <c r="SOQ191" s="651"/>
      <c r="SOR191" s="326"/>
      <c r="SOS191" s="152"/>
      <c r="SOT191" s="152"/>
      <c r="SOU191" s="152"/>
      <c r="SOV191" s="152"/>
      <c r="SOW191" s="650"/>
      <c r="SOX191" s="651"/>
      <c r="SOY191" s="326"/>
      <c r="SOZ191" s="152"/>
      <c r="SPA191" s="152"/>
      <c r="SPB191" s="152"/>
      <c r="SPC191" s="152"/>
      <c r="SPD191" s="650"/>
      <c r="SPE191" s="651"/>
      <c r="SPF191" s="326"/>
      <c r="SPG191" s="152"/>
      <c r="SPH191" s="152"/>
      <c r="SPI191" s="152"/>
      <c r="SPJ191" s="152"/>
      <c r="SPK191" s="650"/>
      <c r="SPL191" s="651"/>
      <c r="SPM191" s="326"/>
      <c r="SPN191" s="152"/>
      <c r="SPO191" s="152"/>
      <c r="SPP191" s="152"/>
      <c r="SPQ191" s="152"/>
      <c r="SPR191" s="650"/>
      <c r="SPS191" s="651"/>
      <c r="SPT191" s="326"/>
      <c r="SPU191" s="152"/>
      <c r="SPV191" s="152"/>
      <c r="SPW191" s="152"/>
      <c r="SPX191" s="152"/>
      <c r="SPY191" s="650"/>
      <c r="SPZ191" s="651"/>
      <c r="SQA191" s="326"/>
      <c r="SQB191" s="152"/>
      <c r="SQC191" s="152"/>
      <c r="SQD191" s="152"/>
      <c r="SQE191" s="152"/>
      <c r="SQF191" s="650"/>
      <c r="SQG191" s="651"/>
      <c r="SQH191" s="326"/>
      <c r="SQI191" s="152"/>
      <c r="SQJ191" s="152"/>
      <c r="SQK191" s="152"/>
      <c r="SQL191" s="152"/>
      <c r="SQM191" s="650"/>
      <c r="SQN191" s="651"/>
      <c r="SQO191" s="326"/>
      <c r="SQP191" s="152"/>
      <c r="SQQ191" s="152"/>
      <c r="SQR191" s="152"/>
      <c r="SQS191" s="152"/>
      <c r="SQT191" s="650"/>
      <c r="SQU191" s="651"/>
      <c r="SQV191" s="326"/>
      <c r="SQW191" s="152"/>
      <c r="SQX191" s="152"/>
      <c r="SQY191" s="152"/>
      <c r="SQZ191" s="152"/>
      <c r="SRA191" s="650"/>
      <c r="SRB191" s="651"/>
      <c r="SRC191" s="326"/>
      <c r="SRD191" s="152"/>
      <c r="SRE191" s="152"/>
      <c r="SRF191" s="152"/>
      <c r="SRG191" s="152"/>
      <c r="SRH191" s="650"/>
      <c r="SRI191" s="651"/>
      <c r="SRJ191" s="326"/>
      <c r="SRK191" s="152"/>
      <c r="SRL191" s="152"/>
      <c r="SRM191" s="152"/>
      <c r="SRN191" s="152"/>
      <c r="SRO191" s="650"/>
      <c r="SRP191" s="651"/>
      <c r="SRQ191" s="326"/>
      <c r="SRR191" s="152"/>
      <c r="SRS191" s="152"/>
      <c r="SRT191" s="152"/>
      <c r="SRU191" s="152"/>
      <c r="SRV191" s="650"/>
      <c r="SRW191" s="651"/>
      <c r="SRX191" s="326"/>
      <c r="SRY191" s="152"/>
      <c r="SRZ191" s="152"/>
      <c r="SSA191" s="152"/>
      <c r="SSB191" s="152"/>
      <c r="SSC191" s="650"/>
      <c r="SSD191" s="651"/>
      <c r="SSE191" s="326"/>
      <c r="SSF191" s="152"/>
      <c r="SSG191" s="152"/>
      <c r="SSH191" s="152"/>
      <c r="SSI191" s="152"/>
      <c r="SSJ191" s="650"/>
      <c r="SSK191" s="651"/>
      <c r="SSL191" s="326"/>
      <c r="SSM191" s="152"/>
      <c r="SSN191" s="152"/>
      <c r="SSO191" s="152"/>
      <c r="SSP191" s="152"/>
      <c r="SSQ191" s="650"/>
      <c r="SSR191" s="651"/>
      <c r="SSS191" s="326"/>
      <c r="SST191" s="152"/>
      <c r="SSU191" s="152"/>
      <c r="SSV191" s="152"/>
      <c r="SSW191" s="152"/>
      <c r="SSX191" s="650"/>
      <c r="SSY191" s="651"/>
      <c r="SSZ191" s="326"/>
      <c r="STA191" s="152"/>
      <c r="STB191" s="152"/>
      <c r="STC191" s="152"/>
      <c r="STD191" s="152"/>
      <c r="STE191" s="650"/>
      <c r="STF191" s="651"/>
      <c r="STG191" s="326"/>
      <c r="STH191" s="152"/>
      <c r="STI191" s="152"/>
      <c r="STJ191" s="152"/>
      <c r="STK191" s="152"/>
      <c r="STL191" s="650"/>
      <c r="STM191" s="651"/>
      <c r="STN191" s="326"/>
      <c r="STO191" s="152"/>
      <c r="STP191" s="152"/>
      <c r="STQ191" s="152"/>
      <c r="STR191" s="152"/>
      <c r="STS191" s="650"/>
      <c r="STT191" s="651"/>
      <c r="STU191" s="326"/>
      <c r="STV191" s="152"/>
      <c r="STW191" s="152"/>
      <c r="STX191" s="152"/>
      <c r="STY191" s="152"/>
      <c r="STZ191" s="650"/>
      <c r="SUA191" s="651"/>
      <c r="SUB191" s="326"/>
      <c r="SUC191" s="152"/>
      <c r="SUD191" s="152"/>
      <c r="SUE191" s="152"/>
      <c r="SUF191" s="152"/>
      <c r="SUG191" s="650"/>
      <c r="SUH191" s="651"/>
      <c r="SUI191" s="326"/>
      <c r="SUJ191" s="152"/>
      <c r="SUK191" s="152"/>
      <c r="SUL191" s="152"/>
      <c r="SUM191" s="152"/>
      <c r="SUN191" s="650"/>
      <c r="SUO191" s="651"/>
      <c r="SUP191" s="326"/>
      <c r="SUQ191" s="152"/>
      <c r="SUR191" s="152"/>
      <c r="SUS191" s="152"/>
      <c r="SUT191" s="152"/>
      <c r="SUU191" s="650"/>
      <c r="SUV191" s="651"/>
      <c r="SUW191" s="326"/>
      <c r="SUX191" s="152"/>
      <c r="SUY191" s="152"/>
      <c r="SUZ191" s="152"/>
      <c r="SVA191" s="152"/>
      <c r="SVB191" s="650"/>
      <c r="SVC191" s="651"/>
      <c r="SVD191" s="326"/>
      <c r="SVE191" s="152"/>
      <c r="SVF191" s="152"/>
      <c r="SVG191" s="152"/>
      <c r="SVH191" s="152"/>
      <c r="SVI191" s="650"/>
      <c r="SVJ191" s="651"/>
      <c r="SVK191" s="326"/>
      <c r="SVL191" s="152"/>
      <c r="SVM191" s="152"/>
      <c r="SVN191" s="152"/>
      <c r="SVO191" s="152"/>
      <c r="SVP191" s="650"/>
      <c r="SVQ191" s="651"/>
      <c r="SVR191" s="326"/>
      <c r="SVS191" s="152"/>
      <c r="SVT191" s="152"/>
      <c r="SVU191" s="152"/>
      <c r="SVV191" s="152"/>
      <c r="SVW191" s="650"/>
      <c r="SVX191" s="651"/>
      <c r="SVY191" s="326"/>
      <c r="SVZ191" s="152"/>
      <c r="SWA191" s="152"/>
      <c r="SWB191" s="152"/>
      <c r="SWC191" s="152"/>
      <c r="SWD191" s="650"/>
      <c r="SWE191" s="651"/>
      <c r="SWF191" s="326"/>
      <c r="SWG191" s="152"/>
      <c r="SWH191" s="152"/>
      <c r="SWI191" s="152"/>
      <c r="SWJ191" s="152"/>
      <c r="SWK191" s="650"/>
      <c r="SWL191" s="651"/>
      <c r="SWM191" s="326"/>
      <c r="SWN191" s="152"/>
      <c r="SWO191" s="152"/>
      <c r="SWP191" s="152"/>
      <c r="SWQ191" s="152"/>
      <c r="SWR191" s="650"/>
      <c r="SWS191" s="651"/>
      <c r="SWT191" s="326"/>
      <c r="SWU191" s="152"/>
      <c r="SWV191" s="152"/>
      <c r="SWW191" s="152"/>
      <c r="SWX191" s="152"/>
      <c r="SWY191" s="650"/>
      <c r="SWZ191" s="651"/>
      <c r="SXA191" s="326"/>
      <c r="SXB191" s="152"/>
      <c r="SXC191" s="152"/>
      <c r="SXD191" s="152"/>
      <c r="SXE191" s="152"/>
      <c r="SXF191" s="650"/>
      <c r="SXG191" s="651"/>
      <c r="SXH191" s="326"/>
      <c r="SXI191" s="152"/>
      <c r="SXJ191" s="152"/>
      <c r="SXK191" s="152"/>
      <c r="SXL191" s="152"/>
      <c r="SXM191" s="650"/>
      <c r="SXN191" s="651"/>
      <c r="SXO191" s="326"/>
      <c r="SXP191" s="152"/>
      <c r="SXQ191" s="152"/>
      <c r="SXR191" s="152"/>
      <c r="SXS191" s="152"/>
      <c r="SXT191" s="650"/>
      <c r="SXU191" s="651"/>
      <c r="SXV191" s="326"/>
      <c r="SXW191" s="152"/>
      <c r="SXX191" s="152"/>
      <c r="SXY191" s="152"/>
      <c r="SXZ191" s="152"/>
      <c r="SYA191" s="650"/>
      <c r="SYB191" s="651"/>
      <c r="SYC191" s="326"/>
      <c r="SYD191" s="152"/>
      <c r="SYE191" s="152"/>
      <c r="SYF191" s="152"/>
      <c r="SYG191" s="152"/>
      <c r="SYH191" s="650"/>
      <c r="SYI191" s="651"/>
      <c r="SYJ191" s="326"/>
      <c r="SYK191" s="152"/>
      <c r="SYL191" s="152"/>
      <c r="SYM191" s="152"/>
      <c r="SYN191" s="152"/>
      <c r="SYO191" s="650"/>
      <c r="SYP191" s="651"/>
      <c r="SYQ191" s="326"/>
      <c r="SYR191" s="152"/>
      <c r="SYS191" s="152"/>
      <c r="SYT191" s="152"/>
      <c r="SYU191" s="152"/>
      <c r="SYV191" s="650"/>
      <c r="SYW191" s="651"/>
      <c r="SYX191" s="326"/>
      <c r="SYY191" s="152"/>
      <c r="SYZ191" s="152"/>
      <c r="SZA191" s="152"/>
      <c r="SZB191" s="152"/>
      <c r="SZC191" s="650"/>
      <c r="SZD191" s="651"/>
      <c r="SZE191" s="326"/>
      <c r="SZF191" s="152"/>
      <c r="SZG191" s="152"/>
      <c r="SZH191" s="152"/>
      <c r="SZI191" s="152"/>
      <c r="SZJ191" s="650"/>
      <c r="SZK191" s="651"/>
      <c r="SZL191" s="326"/>
      <c r="SZM191" s="152"/>
      <c r="SZN191" s="152"/>
      <c r="SZO191" s="152"/>
      <c r="SZP191" s="152"/>
      <c r="SZQ191" s="650"/>
      <c r="SZR191" s="651"/>
      <c r="SZS191" s="326"/>
      <c r="SZT191" s="152"/>
      <c r="SZU191" s="152"/>
      <c r="SZV191" s="152"/>
      <c r="SZW191" s="152"/>
      <c r="SZX191" s="650"/>
      <c r="SZY191" s="651"/>
      <c r="SZZ191" s="326"/>
      <c r="TAA191" s="152"/>
      <c r="TAB191" s="152"/>
      <c r="TAC191" s="152"/>
      <c r="TAD191" s="152"/>
      <c r="TAE191" s="650"/>
      <c r="TAF191" s="651"/>
      <c r="TAG191" s="326"/>
      <c r="TAH191" s="152"/>
      <c r="TAI191" s="152"/>
      <c r="TAJ191" s="152"/>
      <c r="TAK191" s="152"/>
      <c r="TAL191" s="650"/>
      <c r="TAM191" s="651"/>
      <c r="TAN191" s="326"/>
      <c r="TAO191" s="152"/>
      <c r="TAP191" s="152"/>
      <c r="TAQ191" s="152"/>
      <c r="TAR191" s="152"/>
      <c r="TAS191" s="650"/>
      <c r="TAT191" s="651"/>
      <c r="TAU191" s="326"/>
      <c r="TAV191" s="152"/>
      <c r="TAW191" s="152"/>
      <c r="TAX191" s="152"/>
      <c r="TAY191" s="152"/>
      <c r="TAZ191" s="650"/>
      <c r="TBA191" s="651"/>
      <c r="TBB191" s="326"/>
      <c r="TBC191" s="152"/>
      <c r="TBD191" s="152"/>
      <c r="TBE191" s="152"/>
      <c r="TBF191" s="152"/>
      <c r="TBG191" s="650"/>
      <c r="TBH191" s="651"/>
      <c r="TBI191" s="326"/>
      <c r="TBJ191" s="152"/>
      <c r="TBK191" s="152"/>
      <c r="TBL191" s="152"/>
      <c r="TBM191" s="152"/>
      <c r="TBN191" s="650"/>
      <c r="TBO191" s="651"/>
      <c r="TBP191" s="326"/>
      <c r="TBQ191" s="152"/>
      <c r="TBR191" s="152"/>
      <c r="TBS191" s="152"/>
      <c r="TBT191" s="152"/>
      <c r="TBU191" s="650"/>
      <c r="TBV191" s="651"/>
      <c r="TBW191" s="326"/>
      <c r="TBX191" s="152"/>
      <c r="TBY191" s="152"/>
      <c r="TBZ191" s="152"/>
      <c r="TCA191" s="152"/>
      <c r="TCB191" s="650"/>
      <c r="TCC191" s="651"/>
      <c r="TCD191" s="326"/>
      <c r="TCE191" s="152"/>
      <c r="TCF191" s="152"/>
      <c r="TCG191" s="152"/>
      <c r="TCH191" s="152"/>
      <c r="TCI191" s="650"/>
      <c r="TCJ191" s="651"/>
      <c r="TCK191" s="326"/>
      <c r="TCL191" s="152"/>
      <c r="TCM191" s="152"/>
      <c r="TCN191" s="152"/>
      <c r="TCO191" s="152"/>
      <c r="TCP191" s="650"/>
      <c r="TCQ191" s="651"/>
      <c r="TCR191" s="326"/>
      <c r="TCS191" s="152"/>
      <c r="TCT191" s="152"/>
      <c r="TCU191" s="152"/>
      <c r="TCV191" s="152"/>
      <c r="TCW191" s="650"/>
      <c r="TCX191" s="651"/>
      <c r="TCY191" s="326"/>
      <c r="TCZ191" s="152"/>
      <c r="TDA191" s="152"/>
      <c r="TDB191" s="152"/>
      <c r="TDC191" s="152"/>
      <c r="TDD191" s="650"/>
      <c r="TDE191" s="651"/>
      <c r="TDF191" s="326"/>
      <c r="TDG191" s="152"/>
      <c r="TDH191" s="152"/>
      <c r="TDI191" s="152"/>
      <c r="TDJ191" s="152"/>
      <c r="TDK191" s="650"/>
      <c r="TDL191" s="651"/>
      <c r="TDM191" s="326"/>
      <c r="TDN191" s="152"/>
      <c r="TDO191" s="152"/>
      <c r="TDP191" s="152"/>
      <c r="TDQ191" s="152"/>
      <c r="TDR191" s="650"/>
      <c r="TDS191" s="651"/>
      <c r="TDT191" s="326"/>
      <c r="TDU191" s="152"/>
      <c r="TDV191" s="152"/>
      <c r="TDW191" s="152"/>
      <c r="TDX191" s="152"/>
      <c r="TDY191" s="650"/>
      <c r="TDZ191" s="651"/>
      <c r="TEA191" s="326"/>
      <c r="TEB191" s="152"/>
      <c r="TEC191" s="152"/>
      <c r="TED191" s="152"/>
      <c r="TEE191" s="152"/>
      <c r="TEF191" s="650"/>
      <c r="TEG191" s="651"/>
      <c r="TEH191" s="326"/>
      <c r="TEI191" s="152"/>
      <c r="TEJ191" s="152"/>
      <c r="TEK191" s="152"/>
      <c r="TEL191" s="152"/>
      <c r="TEM191" s="650"/>
      <c r="TEN191" s="651"/>
      <c r="TEO191" s="326"/>
      <c r="TEP191" s="152"/>
      <c r="TEQ191" s="152"/>
      <c r="TER191" s="152"/>
      <c r="TES191" s="152"/>
      <c r="TET191" s="650"/>
      <c r="TEU191" s="651"/>
      <c r="TEV191" s="326"/>
      <c r="TEW191" s="152"/>
      <c r="TEX191" s="152"/>
      <c r="TEY191" s="152"/>
      <c r="TEZ191" s="152"/>
      <c r="TFA191" s="650"/>
      <c r="TFB191" s="651"/>
      <c r="TFC191" s="326"/>
      <c r="TFD191" s="152"/>
      <c r="TFE191" s="152"/>
      <c r="TFF191" s="152"/>
      <c r="TFG191" s="152"/>
      <c r="TFH191" s="650"/>
      <c r="TFI191" s="651"/>
      <c r="TFJ191" s="326"/>
      <c r="TFK191" s="152"/>
      <c r="TFL191" s="152"/>
      <c r="TFM191" s="152"/>
      <c r="TFN191" s="152"/>
      <c r="TFO191" s="650"/>
      <c r="TFP191" s="651"/>
      <c r="TFQ191" s="326"/>
      <c r="TFR191" s="152"/>
      <c r="TFS191" s="152"/>
      <c r="TFT191" s="152"/>
      <c r="TFU191" s="152"/>
      <c r="TFV191" s="650"/>
      <c r="TFW191" s="651"/>
      <c r="TFX191" s="326"/>
      <c r="TFY191" s="152"/>
      <c r="TFZ191" s="152"/>
      <c r="TGA191" s="152"/>
      <c r="TGB191" s="152"/>
      <c r="TGC191" s="650"/>
      <c r="TGD191" s="651"/>
      <c r="TGE191" s="326"/>
      <c r="TGF191" s="152"/>
      <c r="TGG191" s="152"/>
      <c r="TGH191" s="152"/>
      <c r="TGI191" s="152"/>
      <c r="TGJ191" s="650"/>
      <c r="TGK191" s="651"/>
      <c r="TGL191" s="326"/>
      <c r="TGM191" s="152"/>
      <c r="TGN191" s="152"/>
      <c r="TGO191" s="152"/>
      <c r="TGP191" s="152"/>
      <c r="TGQ191" s="650"/>
      <c r="TGR191" s="651"/>
      <c r="TGS191" s="326"/>
      <c r="TGT191" s="152"/>
      <c r="TGU191" s="152"/>
      <c r="TGV191" s="152"/>
      <c r="TGW191" s="152"/>
      <c r="TGX191" s="650"/>
      <c r="TGY191" s="651"/>
      <c r="TGZ191" s="326"/>
      <c r="THA191" s="152"/>
      <c r="THB191" s="152"/>
      <c r="THC191" s="152"/>
      <c r="THD191" s="152"/>
      <c r="THE191" s="650"/>
      <c r="THF191" s="651"/>
      <c r="THG191" s="326"/>
      <c r="THH191" s="152"/>
      <c r="THI191" s="152"/>
      <c r="THJ191" s="152"/>
      <c r="THK191" s="152"/>
      <c r="THL191" s="650"/>
      <c r="THM191" s="651"/>
      <c r="THN191" s="326"/>
      <c r="THO191" s="152"/>
      <c r="THP191" s="152"/>
      <c r="THQ191" s="152"/>
      <c r="THR191" s="152"/>
      <c r="THS191" s="650"/>
      <c r="THT191" s="651"/>
      <c r="THU191" s="326"/>
      <c r="THV191" s="152"/>
      <c r="THW191" s="152"/>
      <c r="THX191" s="152"/>
      <c r="THY191" s="152"/>
      <c r="THZ191" s="650"/>
      <c r="TIA191" s="651"/>
      <c r="TIB191" s="326"/>
      <c r="TIC191" s="152"/>
      <c r="TID191" s="152"/>
      <c r="TIE191" s="152"/>
      <c r="TIF191" s="152"/>
      <c r="TIG191" s="650"/>
      <c r="TIH191" s="651"/>
      <c r="TII191" s="326"/>
      <c r="TIJ191" s="152"/>
      <c r="TIK191" s="152"/>
      <c r="TIL191" s="152"/>
      <c r="TIM191" s="152"/>
      <c r="TIN191" s="650"/>
      <c r="TIO191" s="651"/>
      <c r="TIP191" s="326"/>
      <c r="TIQ191" s="152"/>
      <c r="TIR191" s="152"/>
      <c r="TIS191" s="152"/>
      <c r="TIT191" s="152"/>
      <c r="TIU191" s="650"/>
      <c r="TIV191" s="651"/>
      <c r="TIW191" s="326"/>
      <c r="TIX191" s="152"/>
      <c r="TIY191" s="152"/>
      <c r="TIZ191" s="152"/>
      <c r="TJA191" s="152"/>
      <c r="TJB191" s="650"/>
      <c r="TJC191" s="651"/>
      <c r="TJD191" s="326"/>
      <c r="TJE191" s="152"/>
      <c r="TJF191" s="152"/>
      <c r="TJG191" s="152"/>
      <c r="TJH191" s="152"/>
      <c r="TJI191" s="650"/>
      <c r="TJJ191" s="651"/>
      <c r="TJK191" s="326"/>
      <c r="TJL191" s="152"/>
      <c r="TJM191" s="152"/>
      <c r="TJN191" s="152"/>
      <c r="TJO191" s="152"/>
      <c r="TJP191" s="650"/>
      <c r="TJQ191" s="651"/>
      <c r="TJR191" s="326"/>
      <c r="TJS191" s="152"/>
      <c r="TJT191" s="152"/>
      <c r="TJU191" s="152"/>
      <c r="TJV191" s="152"/>
      <c r="TJW191" s="650"/>
      <c r="TJX191" s="651"/>
      <c r="TJY191" s="326"/>
      <c r="TJZ191" s="152"/>
      <c r="TKA191" s="152"/>
      <c r="TKB191" s="152"/>
      <c r="TKC191" s="152"/>
      <c r="TKD191" s="650"/>
      <c r="TKE191" s="651"/>
      <c r="TKF191" s="326"/>
      <c r="TKG191" s="152"/>
      <c r="TKH191" s="152"/>
      <c r="TKI191" s="152"/>
      <c r="TKJ191" s="152"/>
      <c r="TKK191" s="650"/>
      <c r="TKL191" s="651"/>
      <c r="TKM191" s="326"/>
      <c r="TKN191" s="152"/>
      <c r="TKO191" s="152"/>
      <c r="TKP191" s="152"/>
      <c r="TKQ191" s="152"/>
      <c r="TKR191" s="650"/>
      <c r="TKS191" s="651"/>
      <c r="TKT191" s="326"/>
      <c r="TKU191" s="152"/>
      <c r="TKV191" s="152"/>
      <c r="TKW191" s="152"/>
      <c r="TKX191" s="152"/>
      <c r="TKY191" s="650"/>
      <c r="TKZ191" s="651"/>
      <c r="TLA191" s="326"/>
      <c r="TLB191" s="152"/>
      <c r="TLC191" s="152"/>
      <c r="TLD191" s="152"/>
      <c r="TLE191" s="152"/>
      <c r="TLF191" s="650"/>
      <c r="TLG191" s="651"/>
      <c r="TLH191" s="326"/>
      <c r="TLI191" s="152"/>
      <c r="TLJ191" s="152"/>
      <c r="TLK191" s="152"/>
      <c r="TLL191" s="152"/>
      <c r="TLM191" s="650"/>
      <c r="TLN191" s="651"/>
      <c r="TLO191" s="326"/>
      <c r="TLP191" s="152"/>
      <c r="TLQ191" s="152"/>
      <c r="TLR191" s="152"/>
      <c r="TLS191" s="152"/>
      <c r="TLT191" s="650"/>
      <c r="TLU191" s="651"/>
      <c r="TLV191" s="326"/>
      <c r="TLW191" s="152"/>
      <c r="TLX191" s="152"/>
      <c r="TLY191" s="152"/>
      <c r="TLZ191" s="152"/>
      <c r="TMA191" s="650"/>
      <c r="TMB191" s="651"/>
      <c r="TMC191" s="326"/>
      <c r="TMD191" s="152"/>
      <c r="TME191" s="152"/>
      <c r="TMF191" s="152"/>
      <c r="TMG191" s="152"/>
      <c r="TMH191" s="650"/>
      <c r="TMI191" s="651"/>
      <c r="TMJ191" s="326"/>
      <c r="TMK191" s="152"/>
      <c r="TML191" s="152"/>
      <c r="TMM191" s="152"/>
      <c r="TMN191" s="152"/>
      <c r="TMO191" s="650"/>
      <c r="TMP191" s="651"/>
      <c r="TMQ191" s="326"/>
      <c r="TMR191" s="152"/>
      <c r="TMS191" s="152"/>
      <c r="TMT191" s="152"/>
      <c r="TMU191" s="152"/>
      <c r="TMV191" s="650"/>
      <c r="TMW191" s="651"/>
      <c r="TMX191" s="326"/>
      <c r="TMY191" s="152"/>
      <c r="TMZ191" s="152"/>
      <c r="TNA191" s="152"/>
      <c r="TNB191" s="152"/>
      <c r="TNC191" s="650"/>
      <c r="TND191" s="651"/>
      <c r="TNE191" s="326"/>
      <c r="TNF191" s="152"/>
      <c r="TNG191" s="152"/>
      <c r="TNH191" s="152"/>
      <c r="TNI191" s="152"/>
      <c r="TNJ191" s="650"/>
      <c r="TNK191" s="651"/>
      <c r="TNL191" s="326"/>
      <c r="TNM191" s="152"/>
      <c r="TNN191" s="152"/>
      <c r="TNO191" s="152"/>
      <c r="TNP191" s="152"/>
      <c r="TNQ191" s="650"/>
      <c r="TNR191" s="651"/>
      <c r="TNS191" s="326"/>
      <c r="TNT191" s="152"/>
      <c r="TNU191" s="152"/>
      <c r="TNV191" s="152"/>
      <c r="TNW191" s="152"/>
      <c r="TNX191" s="650"/>
      <c r="TNY191" s="651"/>
      <c r="TNZ191" s="326"/>
      <c r="TOA191" s="152"/>
      <c r="TOB191" s="152"/>
      <c r="TOC191" s="152"/>
      <c r="TOD191" s="152"/>
      <c r="TOE191" s="650"/>
      <c r="TOF191" s="651"/>
      <c r="TOG191" s="326"/>
      <c r="TOH191" s="152"/>
      <c r="TOI191" s="152"/>
      <c r="TOJ191" s="152"/>
      <c r="TOK191" s="152"/>
      <c r="TOL191" s="650"/>
      <c r="TOM191" s="651"/>
      <c r="TON191" s="326"/>
      <c r="TOO191" s="152"/>
      <c r="TOP191" s="152"/>
      <c r="TOQ191" s="152"/>
      <c r="TOR191" s="152"/>
      <c r="TOS191" s="650"/>
      <c r="TOT191" s="651"/>
      <c r="TOU191" s="326"/>
      <c r="TOV191" s="152"/>
      <c r="TOW191" s="152"/>
      <c r="TOX191" s="152"/>
      <c r="TOY191" s="152"/>
      <c r="TOZ191" s="650"/>
      <c r="TPA191" s="651"/>
      <c r="TPB191" s="326"/>
      <c r="TPC191" s="152"/>
      <c r="TPD191" s="152"/>
      <c r="TPE191" s="152"/>
      <c r="TPF191" s="152"/>
      <c r="TPG191" s="650"/>
      <c r="TPH191" s="651"/>
      <c r="TPI191" s="326"/>
      <c r="TPJ191" s="152"/>
      <c r="TPK191" s="152"/>
      <c r="TPL191" s="152"/>
      <c r="TPM191" s="152"/>
      <c r="TPN191" s="650"/>
      <c r="TPO191" s="651"/>
      <c r="TPP191" s="326"/>
      <c r="TPQ191" s="152"/>
      <c r="TPR191" s="152"/>
      <c r="TPS191" s="152"/>
      <c r="TPT191" s="152"/>
      <c r="TPU191" s="650"/>
      <c r="TPV191" s="651"/>
      <c r="TPW191" s="326"/>
      <c r="TPX191" s="152"/>
      <c r="TPY191" s="152"/>
      <c r="TPZ191" s="152"/>
      <c r="TQA191" s="152"/>
      <c r="TQB191" s="650"/>
      <c r="TQC191" s="651"/>
      <c r="TQD191" s="326"/>
      <c r="TQE191" s="152"/>
      <c r="TQF191" s="152"/>
      <c r="TQG191" s="152"/>
      <c r="TQH191" s="152"/>
      <c r="TQI191" s="650"/>
      <c r="TQJ191" s="651"/>
      <c r="TQK191" s="326"/>
      <c r="TQL191" s="152"/>
      <c r="TQM191" s="152"/>
      <c r="TQN191" s="152"/>
      <c r="TQO191" s="152"/>
      <c r="TQP191" s="650"/>
      <c r="TQQ191" s="651"/>
      <c r="TQR191" s="326"/>
      <c r="TQS191" s="152"/>
      <c r="TQT191" s="152"/>
      <c r="TQU191" s="152"/>
      <c r="TQV191" s="152"/>
      <c r="TQW191" s="650"/>
      <c r="TQX191" s="651"/>
      <c r="TQY191" s="326"/>
      <c r="TQZ191" s="152"/>
      <c r="TRA191" s="152"/>
      <c r="TRB191" s="152"/>
      <c r="TRC191" s="152"/>
      <c r="TRD191" s="650"/>
      <c r="TRE191" s="651"/>
      <c r="TRF191" s="326"/>
      <c r="TRG191" s="152"/>
      <c r="TRH191" s="152"/>
      <c r="TRI191" s="152"/>
      <c r="TRJ191" s="152"/>
      <c r="TRK191" s="650"/>
      <c r="TRL191" s="651"/>
      <c r="TRM191" s="326"/>
      <c r="TRN191" s="152"/>
      <c r="TRO191" s="152"/>
      <c r="TRP191" s="152"/>
      <c r="TRQ191" s="152"/>
      <c r="TRR191" s="650"/>
      <c r="TRS191" s="651"/>
      <c r="TRT191" s="326"/>
      <c r="TRU191" s="152"/>
      <c r="TRV191" s="152"/>
      <c r="TRW191" s="152"/>
      <c r="TRX191" s="152"/>
      <c r="TRY191" s="650"/>
      <c r="TRZ191" s="651"/>
      <c r="TSA191" s="326"/>
      <c r="TSB191" s="152"/>
      <c r="TSC191" s="152"/>
      <c r="TSD191" s="152"/>
      <c r="TSE191" s="152"/>
      <c r="TSF191" s="650"/>
      <c r="TSG191" s="651"/>
      <c r="TSH191" s="326"/>
      <c r="TSI191" s="152"/>
      <c r="TSJ191" s="152"/>
      <c r="TSK191" s="152"/>
      <c r="TSL191" s="152"/>
      <c r="TSM191" s="650"/>
      <c r="TSN191" s="651"/>
      <c r="TSO191" s="326"/>
      <c r="TSP191" s="152"/>
      <c r="TSQ191" s="152"/>
      <c r="TSR191" s="152"/>
      <c r="TSS191" s="152"/>
      <c r="TST191" s="650"/>
      <c r="TSU191" s="651"/>
      <c r="TSV191" s="326"/>
      <c r="TSW191" s="152"/>
      <c r="TSX191" s="152"/>
      <c r="TSY191" s="152"/>
      <c r="TSZ191" s="152"/>
      <c r="TTA191" s="650"/>
      <c r="TTB191" s="651"/>
      <c r="TTC191" s="326"/>
      <c r="TTD191" s="152"/>
      <c r="TTE191" s="152"/>
      <c r="TTF191" s="152"/>
      <c r="TTG191" s="152"/>
      <c r="TTH191" s="650"/>
      <c r="TTI191" s="651"/>
      <c r="TTJ191" s="326"/>
      <c r="TTK191" s="152"/>
      <c r="TTL191" s="152"/>
      <c r="TTM191" s="152"/>
      <c r="TTN191" s="152"/>
      <c r="TTO191" s="650"/>
      <c r="TTP191" s="651"/>
      <c r="TTQ191" s="326"/>
      <c r="TTR191" s="152"/>
      <c r="TTS191" s="152"/>
      <c r="TTT191" s="152"/>
      <c r="TTU191" s="152"/>
      <c r="TTV191" s="650"/>
      <c r="TTW191" s="651"/>
      <c r="TTX191" s="326"/>
      <c r="TTY191" s="152"/>
      <c r="TTZ191" s="152"/>
      <c r="TUA191" s="152"/>
      <c r="TUB191" s="152"/>
      <c r="TUC191" s="650"/>
      <c r="TUD191" s="651"/>
      <c r="TUE191" s="326"/>
      <c r="TUF191" s="152"/>
      <c r="TUG191" s="152"/>
      <c r="TUH191" s="152"/>
      <c r="TUI191" s="152"/>
      <c r="TUJ191" s="650"/>
      <c r="TUK191" s="651"/>
      <c r="TUL191" s="326"/>
      <c r="TUM191" s="152"/>
      <c r="TUN191" s="152"/>
      <c r="TUO191" s="152"/>
      <c r="TUP191" s="152"/>
      <c r="TUQ191" s="650"/>
      <c r="TUR191" s="651"/>
      <c r="TUS191" s="326"/>
      <c r="TUT191" s="152"/>
      <c r="TUU191" s="152"/>
      <c r="TUV191" s="152"/>
      <c r="TUW191" s="152"/>
      <c r="TUX191" s="650"/>
      <c r="TUY191" s="651"/>
      <c r="TUZ191" s="326"/>
      <c r="TVA191" s="152"/>
      <c r="TVB191" s="152"/>
      <c r="TVC191" s="152"/>
      <c r="TVD191" s="152"/>
      <c r="TVE191" s="650"/>
      <c r="TVF191" s="651"/>
      <c r="TVG191" s="326"/>
      <c r="TVH191" s="152"/>
      <c r="TVI191" s="152"/>
      <c r="TVJ191" s="152"/>
      <c r="TVK191" s="152"/>
      <c r="TVL191" s="650"/>
      <c r="TVM191" s="651"/>
      <c r="TVN191" s="326"/>
      <c r="TVO191" s="152"/>
      <c r="TVP191" s="152"/>
      <c r="TVQ191" s="152"/>
      <c r="TVR191" s="152"/>
      <c r="TVS191" s="650"/>
      <c r="TVT191" s="651"/>
      <c r="TVU191" s="326"/>
      <c r="TVV191" s="152"/>
      <c r="TVW191" s="152"/>
      <c r="TVX191" s="152"/>
      <c r="TVY191" s="152"/>
      <c r="TVZ191" s="650"/>
      <c r="TWA191" s="651"/>
      <c r="TWB191" s="326"/>
      <c r="TWC191" s="152"/>
      <c r="TWD191" s="152"/>
      <c r="TWE191" s="152"/>
      <c r="TWF191" s="152"/>
      <c r="TWG191" s="650"/>
      <c r="TWH191" s="651"/>
      <c r="TWI191" s="326"/>
      <c r="TWJ191" s="152"/>
      <c r="TWK191" s="152"/>
      <c r="TWL191" s="152"/>
      <c r="TWM191" s="152"/>
      <c r="TWN191" s="650"/>
      <c r="TWO191" s="651"/>
      <c r="TWP191" s="326"/>
      <c r="TWQ191" s="152"/>
      <c r="TWR191" s="152"/>
      <c r="TWS191" s="152"/>
      <c r="TWT191" s="152"/>
      <c r="TWU191" s="650"/>
      <c r="TWV191" s="651"/>
      <c r="TWW191" s="326"/>
      <c r="TWX191" s="152"/>
      <c r="TWY191" s="152"/>
      <c r="TWZ191" s="152"/>
      <c r="TXA191" s="152"/>
      <c r="TXB191" s="650"/>
      <c r="TXC191" s="651"/>
      <c r="TXD191" s="326"/>
      <c r="TXE191" s="152"/>
      <c r="TXF191" s="152"/>
      <c r="TXG191" s="152"/>
      <c r="TXH191" s="152"/>
      <c r="TXI191" s="650"/>
      <c r="TXJ191" s="651"/>
      <c r="TXK191" s="326"/>
      <c r="TXL191" s="152"/>
      <c r="TXM191" s="152"/>
      <c r="TXN191" s="152"/>
      <c r="TXO191" s="152"/>
      <c r="TXP191" s="650"/>
      <c r="TXQ191" s="651"/>
      <c r="TXR191" s="326"/>
      <c r="TXS191" s="152"/>
      <c r="TXT191" s="152"/>
      <c r="TXU191" s="152"/>
      <c r="TXV191" s="152"/>
      <c r="TXW191" s="650"/>
      <c r="TXX191" s="651"/>
      <c r="TXY191" s="326"/>
      <c r="TXZ191" s="152"/>
      <c r="TYA191" s="152"/>
      <c r="TYB191" s="152"/>
      <c r="TYC191" s="152"/>
      <c r="TYD191" s="650"/>
      <c r="TYE191" s="651"/>
      <c r="TYF191" s="326"/>
      <c r="TYG191" s="152"/>
      <c r="TYH191" s="152"/>
      <c r="TYI191" s="152"/>
      <c r="TYJ191" s="152"/>
      <c r="TYK191" s="650"/>
      <c r="TYL191" s="651"/>
      <c r="TYM191" s="326"/>
      <c r="TYN191" s="152"/>
      <c r="TYO191" s="152"/>
      <c r="TYP191" s="152"/>
      <c r="TYQ191" s="152"/>
      <c r="TYR191" s="650"/>
      <c r="TYS191" s="651"/>
      <c r="TYT191" s="326"/>
      <c r="TYU191" s="152"/>
      <c r="TYV191" s="152"/>
      <c r="TYW191" s="152"/>
      <c r="TYX191" s="152"/>
      <c r="TYY191" s="650"/>
      <c r="TYZ191" s="651"/>
      <c r="TZA191" s="326"/>
      <c r="TZB191" s="152"/>
      <c r="TZC191" s="152"/>
      <c r="TZD191" s="152"/>
      <c r="TZE191" s="152"/>
      <c r="TZF191" s="650"/>
      <c r="TZG191" s="651"/>
      <c r="TZH191" s="326"/>
      <c r="TZI191" s="152"/>
      <c r="TZJ191" s="152"/>
      <c r="TZK191" s="152"/>
      <c r="TZL191" s="152"/>
      <c r="TZM191" s="650"/>
      <c r="TZN191" s="651"/>
      <c r="TZO191" s="326"/>
      <c r="TZP191" s="152"/>
      <c r="TZQ191" s="152"/>
      <c r="TZR191" s="152"/>
      <c r="TZS191" s="152"/>
      <c r="TZT191" s="650"/>
      <c r="TZU191" s="651"/>
      <c r="TZV191" s="326"/>
      <c r="TZW191" s="152"/>
      <c r="TZX191" s="152"/>
      <c r="TZY191" s="152"/>
      <c r="TZZ191" s="152"/>
      <c r="UAA191" s="650"/>
      <c r="UAB191" s="651"/>
      <c r="UAC191" s="326"/>
      <c r="UAD191" s="152"/>
      <c r="UAE191" s="152"/>
      <c r="UAF191" s="152"/>
      <c r="UAG191" s="152"/>
      <c r="UAH191" s="650"/>
      <c r="UAI191" s="651"/>
      <c r="UAJ191" s="326"/>
      <c r="UAK191" s="152"/>
      <c r="UAL191" s="152"/>
      <c r="UAM191" s="152"/>
      <c r="UAN191" s="152"/>
      <c r="UAO191" s="650"/>
      <c r="UAP191" s="651"/>
      <c r="UAQ191" s="326"/>
      <c r="UAR191" s="152"/>
      <c r="UAS191" s="152"/>
      <c r="UAT191" s="152"/>
      <c r="UAU191" s="152"/>
      <c r="UAV191" s="650"/>
      <c r="UAW191" s="651"/>
      <c r="UAX191" s="326"/>
      <c r="UAY191" s="152"/>
      <c r="UAZ191" s="152"/>
      <c r="UBA191" s="152"/>
      <c r="UBB191" s="152"/>
      <c r="UBC191" s="650"/>
      <c r="UBD191" s="651"/>
      <c r="UBE191" s="326"/>
      <c r="UBF191" s="152"/>
      <c r="UBG191" s="152"/>
      <c r="UBH191" s="152"/>
      <c r="UBI191" s="152"/>
      <c r="UBJ191" s="650"/>
      <c r="UBK191" s="651"/>
      <c r="UBL191" s="326"/>
      <c r="UBM191" s="152"/>
      <c r="UBN191" s="152"/>
      <c r="UBO191" s="152"/>
      <c r="UBP191" s="152"/>
      <c r="UBQ191" s="650"/>
      <c r="UBR191" s="651"/>
      <c r="UBS191" s="326"/>
      <c r="UBT191" s="152"/>
      <c r="UBU191" s="152"/>
      <c r="UBV191" s="152"/>
      <c r="UBW191" s="152"/>
      <c r="UBX191" s="650"/>
      <c r="UBY191" s="651"/>
      <c r="UBZ191" s="326"/>
      <c r="UCA191" s="152"/>
      <c r="UCB191" s="152"/>
      <c r="UCC191" s="152"/>
      <c r="UCD191" s="152"/>
      <c r="UCE191" s="650"/>
      <c r="UCF191" s="651"/>
      <c r="UCG191" s="326"/>
      <c r="UCH191" s="152"/>
      <c r="UCI191" s="152"/>
      <c r="UCJ191" s="152"/>
      <c r="UCK191" s="152"/>
      <c r="UCL191" s="650"/>
      <c r="UCM191" s="651"/>
      <c r="UCN191" s="326"/>
      <c r="UCO191" s="152"/>
      <c r="UCP191" s="152"/>
      <c r="UCQ191" s="152"/>
      <c r="UCR191" s="152"/>
      <c r="UCS191" s="650"/>
      <c r="UCT191" s="651"/>
      <c r="UCU191" s="326"/>
      <c r="UCV191" s="152"/>
      <c r="UCW191" s="152"/>
      <c r="UCX191" s="152"/>
      <c r="UCY191" s="152"/>
      <c r="UCZ191" s="650"/>
      <c r="UDA191" s="651"/>
      <c r="UDB191" s="326"/>
      <c r="UDC191" s="152"/>
      <c r="UDD191" s="152"/>
      <c r="UDE191" s="152"/>
      <c r="UDF191" s="152"/>
      <c r="UDG191" s="650"/>
      <c r="UDH191" s="651"/>
      <c r="UDI191" s="326"/>
      <c r="UDJ191" s="152"/>
      <c r="UDK191" s="152"/>
      <c r="UDL191" s="152"/>
      <c r="UDM191" s="152"/>
      <c r="UDN191" s="650"/>
      <c r="UDO191" s="651"/>
      <c r="UDP191" s="326"/>
      <c r="UDQ191" s="152"/>
      <c r="UDR191" s="152"/>
      <c r="UDS191" s="152"/>
      <c r="UDT191" s="152"/>
      <c r="UDU191" s="650"/>
      <c r="UDV191" s="651"/>
      <c r="UDW191" s="326"/>
      <c r="UDX191" s="152"/>
      <c r="UDY191" s="152"/>
      <c r="UDZ191" s="152"/>
      <c r="UEA191" s="152"/>
      <c r="UEB191" s="650"/>
      <c r="UEC191" s="651"/>
      <c r="UED191" s="326"/>
      <c r="UEE191" s="152"/>
      <c r="UEF191" s="152"/>
      <c r="UEG191" s="152"/>
      <c r="UEH191" s="152"/>
      <c r="UEI191" s="650"/>
      <c r="UEJ191" s="651"/>
      <c r="UEK191" s="326"/>
      <c r="UEL191" s="152"/>
      <c r="UEM191" s="152"/>
      <c r="UEN191" s="152"/>
      <c r="UEO191" s="152"/>
      <c r="UEP191" s="650"/>
      <c r="UEQ191" s="651"/>
      <c r="UER191" s="326"/>
      <c r="UES191" s="152"/>
      <c r="UET191" s="152"/>
      <c r="UEU191" s="152"/>
      <c r="UEV191" s="152"/>
      <c r="UEW191" s="650"/>
      <c r="UEX191" s="651"/>
      <c r="UEY191" s="326"/>
      <c r="UEZ191" s="152"/>
      <c r="UFA191" s="152"/>
      <c r="UFB191" s="152"/>
      <c r="UFC191" s="152"/>
      <c r="UFD191" s="650"/>
      <c r="UFE191" s="651"/>
      <c r="UFF191" s="326"/>
      <c r="UFG191" s="152"/>
      <c r="UFH191" s="152"/>
      <c r="UFI191" s="152"/>
      <c r="UFJ191" s="152"/>
      <c r="UFK191" s="650"/>
      <c r="UFL191" s="651"/>
      <c r="UFM191" s="326"/>
      <c r="UFN191" s="152"/>
      <c r="UFO191" s="152"/>
      <c r="UFP191" s="152"/>
      <c r="UFQ191" s="152"/>
      <c r="UFR191" s="650"/>
      <c r="UFS191" s="651"/>
      <c r="UFT191" s="326"/>
      <c r="UFU191" s="152"/>
      <c r="UFV191" s="152"/>
      <c r="UFW191" s="152"/>
      <c r="UFX191" s="152"/>
      <c r="UFY191" s="650"/>
      <c r="UFZ191" s="651"/>
      <c r="UGA191" s="326"/>
      <c r="UGB191" s="152"/>
      <c r="UGC191" s="152"/>
      <c r="UGD191" s="152"/>
      <c r="UGE191" s="152"/>
      <c r="UGF191" s="650"/>
      <c r="UGG191" s="651"/>
      <c r="UGH191" s="326"/>
      <c r="UGI191" s="152"/>
      <c r="UGJ191" s="152"/>
      <c r="UGK191" s="152"/>
      <c r="UGL191" s="152"/>
      <c r="UGM191" s="650"/>
      <c r="UGN191" s="651"/>
      <c r="UGO191" s="326"/>
      <c r="UGP191" s="152"/>
      <c r="UGQ191" s="152"/>
      <c r="UGR191" s="152"/>
      <c r="UGS191" s="152"/>
      <c r="UGT191" s="650"/>
      <c r="UGU191" s="651"/>
      <c r="UGV191" s="326"/>
      <c r="UGW191" s="152"/>
      <c r="UGX191" s="152"/>
      <c r="UGY191" s="152"/>
      <c r="UGZ191" s="152"/>
      <c r="UHA191" s="650"/>
      <c r="UHB191" s="651"/>
      <c r="UHC191" s="326"/>
      <c r="UHD191" s="152"/>
      <c r="UHE191" s="152"/>
      <c r="UHF191" s="152"/>
      <c r="UHG191" s="152"/>
      <c r="UHH191" s="650"/>
      <c r="UHI191" s="651"/>
      <c r="UHJ191" s="326"/>
      <c r="UHK191" s="152"/>
      <c r="UHL191" s="152"/>
      <c r="UHM191" s="152"/>
      <c r="UHN191" s="152"/>
      <c r="UHO191" s="650"/>
      <c r="UHP191" s="651"/>
      <c r="UHQ191" s="326"/>
      <c r="UHR191" s="152"/>
      <c r="UHS191" s="152"/>
      <c r="UHT191" s="152"/>
      <c r="UHU191" s="152"/>
      <c r="UHV191" s="650"/>
      <c r="UHW191" s="651"/>
      <c r="UHX191" s="326"/>
      <c r="UHY191" s="152"/>
      <c r="UHZ191" s="152"/>
      <c r="UIA191" s="152"/>
      <c r="UIB191" s="152"/>
      <c r="UIC191" s="650"/>
      <c r="UID191" s="651"/>
      <c r="UIE191" s="326"/>
      <c r="UIF191" s="152"/>
      <c r="UIG191" s="152"/>
      <c r="UIH191" s="152"/>
      <c r="UII191" s="152"/>
      <c r="UIJ191" s="650"/>
      <c r="UIK191" s="651"/>
      <c r="UIL191" s="326"/>
      <c r="UIM191" s="152"/>
      <c r="UIN191" s="152"/>
      <c r="UIO191" s="152"/>
      <c r="UIP191" s="152"/>
      <c r="UIQ191" s="650"/>
      <c r="UIR191" s="651"/>
      <c r="UIS191" s="326"/>
      <c r="UIT191" s="152"/>
      <c r="UIU191" s="152"/>
      <c r="UIV191" s="152"/>
      <c r="UIW191" s="152"/>
      <c r="UIX191" s="650"/>
      <c r="UIY191" s="651"/>
      <c r="UIZ191" s="326"/>
      <c r="UJA191" s="152"/>
      <c r="UJB191" s="152"/>
      <c r="UJC191" s="152"/>
      <c r="UJD191" s="152"/>
      <c r="UJE191" s="650"/>
      <c r="UJF191" s="651"/>
      <c r="UJG191" s="326"/>
      <c r="UJH191" s="152"/>
      <c r="UJI191" s="152"/>
      <c r="UJJ191" s="152"/>
      <c r="UJK191" s="152"/>
      <c r="UJL191" s="650"/>
      <c r="UJM191" s="651"/>
      <c r="UJN191" s="326"/>
      <c r="UJO191" s="152"/>
      <c r="UJP191" s="152"/>
      <c r="UJQ191" s="152"/>
      <c r="UJR191" s="152"/>
      <c r="UJS191" s="650"/>
      <c r="UJT191" s="651"/>
      <c r="UJU191" s="326"/>
      <c r="UJV191" s="152"/>
      <c r="UJW191" s="152"/>
      <c r="UJX191" s="152"/>
      <c r="UJY191" s="152"/>
      <c r="UJZ191" s="650"/>
      <c r="UKA191" s="651"/>
      <c r="UKB191" s="326"/>
      <c r="UKC191" s="152"/>
      <c r="UKD191" s="152"/>
      <c r="UKE191" s="152"/>
      <c r="UKF191" s="152"/>
      <c r="UKG191" s="650"/>
      <c r="UKH191" s="651"/>
      <c r="UKI191" s="326"/>
      <c r="UKJ191" s="152"/>
      <c r="UKK191" s="152"/>
      <c r="UKL191" s="152"/>
      <c r="UKM191" s="152"/>
      <c r="UKN191" s="650"/>
      <c r="UKO191" s="651"/>
      <c r="UKP191" s="326"/>
      <c r="UKQ191" s="152"/>
      <c r="UKR191" s="152"/>
      <c r="UKS191" s="152"/>
      <c r="UKT191" s="152"/>
      <c r="UKU191" s="650"/>
      <c r="UKV191" s="651"/>
      <c r="UKW191" s="326"/>
      <c r="UKX191" s="152"/>
      <c r="UKY191" s="152"/>
      <c r="UKZ191" s="152"/>
      <c r="ULA191" s="152"/>
      <c r="ULB191" s="650"/>
      <c r="ULC191" s="651"/>
      <c r="ULD191" s="326"/>
      <c r="ULE191" s="152"/>
      <c r="ULF191" s="152"/>
      <c r="ULG191" s="152"/>
      <c r="ULH191" s="152"/>
      <c r="ULI191" s="650"/>
      <c r="ULJ191" s="651"/>
      <c r="ULK191" s="326"/>
      <c r="ULL191" s="152"/>
      <c r="ULM191" s="152"/>
      <c r="ULN191" s="152"/>
      <c r="ULO191" s="152"/>
      <c r="ULP191" s="650"/>
      <c r="ULQ191" s="651"/>
      <c r="ULR191" s="326"/>
      <c r="ULS191" s="152"/>
      <c r="ULT191" s="152"/>
      <c r="ULU191" s="152"/>
      <c r="ULV191" s="152"/>
      <c r="ULW191" s="650"/>
      <c r="ULX191" s="651"/>
      <c r="ULY191" s="326"/>
      <c r="ULZ191" s="152"/>
      <c r="UMA191" s="152"/>
      <c r="UMB191" s="152"/>
      <c r="UMC191" s="152"/>
      <c r="UMD191" s="650"/>
      <c r="UME191" s="651"/>
      <c r="UMF191" s="326"/>
      <c r="UMG191" s="152"/>
      <c r="UMH191" s="152"/>
      <c r="UMI191" s="152"/>
      <c r="UMJ191" s="152"/>
      <c r="UMK191" s="650"/>
      <c r="UML191" s="651"/>
      <c r="UMM191" s="326"/>
      <c r="UMN191" s="152"/>
      <c r="UMO191" s="152"/>
      <c r="UMP191" s="152"/>
      <c r="UMQ191" s="152"/>
      <c r="UMR191" s="650"/>
      <c r="UMS191" s="651"/>
      <c r="UMT191" s="326"/>
      <c r="UMU191" s="152"/>
      <c r="UMV191" s="152"/>
      <c r="UMW191" s="152"/>
      <c r="UMX191" s="152"/>
      <c r="UMY191" s="650"/>
      <c r="UMZ191" s="651"/>
      <c r="UNA191" s="326"/>
      <c r="UNB191" s="152"/>
      <c r="UNC191" s="152"/>
      <c r="UND191" s="152"/>
      <c r="UNE191" s="152"/>
      <c r="UNF191" s="650"/>
      <c r="UNG191" s="651"/>
      <c r="UNH191" s="326"/>
      <c r="UNI191" s="152"/>
      <c r="UNJ191" s="152"/>
      <c r="UNK191" s="152"/>
      <c r="UNL191" s="152"/>
      <c r="UNM191" s="650"/>
      <c r="UNN191" s="651"/>
      <c r="UNO191" s="326"/>
      <c r="UNP191" s="152"/>
      <c r="UNQ191" s="152"/>
      <c r="UNR191" s="152"/>
      <c r="UNS191" s="152"/>
      <c r="UNT191" s="650"/>
      <c r="UNU191" s="651"/>
      <c r="UNV191" s="326"/>
      <c r="UNW191" s="152"/>
      <c r="UNX191" s="152"/>
      <c r="UNY191" s="152"/>
      <c r="UNZ191" s="152"/>
      <c r="UOA191" s="650"/>
      <c r="UOB191" s="651"/>
      <c r="UOC191" s="326"/>
      <c r="UOD191" s="152"/>
      <c r="UOE191" s="152"/>
      <c r="UOF191" s="152"/>
      <c r="UOG191" s="152"/>
      <c r="UOH191" s="650"/>
      <c r="UOI191" s="651"/>
      <c r="UOJ191" s="326"/>
      <c r="UOK191" s="152"/>
      <c r="UOL191" s="152"/>
      <c r="UOM191" s="152"/>
      <c r="UON191" s="152"/>
      <c r="UOO191" s="650"/>
      <c r="UOP191" s="651"/>
      <c r="UOQ191" s="326"/>
      <c r="UOR191" s="152"/>
      <c r="UOS191" s="152"/>
      <c r="UOT191" s="152"/>
      <c r="UOU191" s="152"/>
      <c r="UOV191" s="650"/>
      <c r="UOW191" s="651"/>
      <c r="UOX191" s="326"/>
      <c r="UOY191" s="152"/>
      <c r="UOZ191" s="152"/>
      <c r="UPA191" s="152"/>
      <c r="UPB191" s="152"/>
      <c r="UPC191" s="650"/>
      <c r="UPD191" s="651"/>
      <c r="UPE191" s="326"/>
      <c r="UPF191" s="152"/>
      <c r="UPG191" s="152"/>
      <c r="UPH191" s="152"/>
      <c r="UPI191" s="152"/>
      <c r="UPJ191" s="650"/>
      <c r="UPK191" s="651"/>
      <c r="UPL191" s="326"/>
      <c r="UPM191" s="152"/>
      <c r="UPN191" s="152"/>
      <c r="UPO191" s="152"/>
      <c r="UPP191" s="152"/>
      <c r="UPQ191" s="650"/>
      <c r="UPR191" s="651"/>
      <c r="UPS191" s="326"/>
      <c r="UPT191" s="152"/>
      <c r="UPU191" s="152"/>
      <c r="UPV191" s="152"/>
      <c r="UPW191" s="152"/>
      <c r="UPX191" s="650"/>
      <c r="UPY191" s="651"/>
      <c r="UPZ191" s="326"/>
      <c r="UQA191" s="152"/>
      <c r="UQB191" s="152"/>
      <c r="UQC191" s="152"/>
      <c r="UQD191" s="152"/>
      <c r="UQE191" s="650"/>
      <c r="UQF191" s="651"/>
      <c r="UQG191" s="326"/>
      <c r="UQH191" s="152"/>
      <c r="UQI191" s="152"/>
      <c r="UQJ191" s="152"/>
      <c r="UQK191" s="152"/>
      <c r="UQL191" s="650"/>
      <c r="UQM191" s="651"/>
      <c r="UQN191" s="326"/>
      <c r="UQO191" s="152"/>
      <c r="UQP191" s="152"/>
      <c r="UQQ191" s="152"/>
      <c r="UQR191" s="152"/>
      <c r="UQS191" s="650"/>
      <c r="UQT191" s="651"/>
      <c r="UQU191" s="326"/>
      <c r="UQV191" s="152"/>
      <c r="UQW191" s="152"/>
      <c r="UQX191" s="152"/>
      <c r="UQY191" s="152"/>
      <c r="UQZ191" s="650"/>
      <c r="URA191" s="651"/>
      <c r="URB191" s="326"/>
      <c r="URC191" s="152"/>
      <c r="URD191" s="152"/>
      <c r="URE191" s="152"/>
      <c r="URF191" s="152"/>
      <c r="URG191" s="650"/>
      <c r="URH191" s="651"/>
      <c r="URI191" s="326"/>
      <c r="URJ191" s="152"/>
      <c r="URK191" s="152"/>
      <c r="URL191" s="152"/>
      <c r="URM191" s="152"/>
      <c r="URN191" s="650"/>
      <c r="URO191" s="651"/>
      <c r="URP191" s="326"/>
      <c r="URQ191" s="152"/>
      <c r="URR191" s="152"/>
      <c r="URS191" s="152"/>
      <c r="URT191" s="152"/>
      <c r="URU191" s="650"/>
      <c r="URV191" s="651"/>
      <c r="URW191" s="326"/>
      <c r="URX191" s="152"/>
      <c r="URY191" s="152"/>
      <c r="URZ191" s="152"/>
      <c r="USA191" s="152"/>
      <c r="USB191" s="650"/>
      <c r="USC191" s="651"/>
      <c r="USD191" s="326"/>
      <c r="USE191" s="152"/>
      <c r="USF191" s="152"/>
      <c r="USG191" s="152"/>
      <c r="USH191" s="152"/>
      <c r="USI191" s="650"/>
      <c r="USJ191" s="651"/>
      <c r="USK191" s="326"/>
      <c r="USL191" s="152"/>
      <c r="USM191" s="152"/>
      <c r="USN191" s="152"/>
      <c r="USO191" s="152"/>
      <c r="USP191" s="650"/>
      <c r="USQ191" s="651"/>
      <c r="USR191" s="326"/>
      <c r="USS191" s="152"/>
      <c r="UST191" s="152"/>
      <c r="USU191" s="152"/>
      <c r="USV191" s="152"/>
      <c r="USW191" s="650"/>
      <c r="USX191" s="651"/>
      <c r="USY191" s="326"/>
      <c r="USZ191" s="152"/>
      <c r="UTA191" s="152"/>
      <c r="UTB191" s="152"/>
      <c r="UTC191" s="152"/>
      <c r="UTD191" s="650"/>
      <c r="UTE191" s="651"/>
      <c r="UTF191" s="326"/>
      <c r="UTG191" s="152"/>
      <c r="UTH191" s="152"/>
      <c r="UTI191" s="152"/>
      <c r="UTJ191" s="152"/>
      <c r="UTK191" s="650"/>
      <c r="UTL191" s="651"/>
      <c r="UTM191" s="326"/>
      <c r="UTN191" s="152"/>
      <c r="UTO191" s="152"/>
      <c r="UTP191" s="152"/>
      <c r="UTQ191" s="152"/>
      <c r="UTR191" s="650"/>
      <c r="UTS191" s="651"/>
      <c r="UTT191" s="326"/>
      <c r="UTU191" s="152"/>
      <c r="UTV191" s="152"/>
      <c r="UTW191" s="152"/>
      <c r="UTX191" s="152"/>
      <c r="UTY191" s="650"/>
      <c r="UTZ191" s="651"/>
      <c r="UUA191" s="326"/>
      <c r="UUB191" s="152"/>
      <c r="UUC191" s="152"/>
      <c r="UUD191" s="152"/>
      <c r="UUE191" s="152"/>
      <c r="UUF191" s="650"/>
      <c r="UUG191" s="651"/>
      <c r="UUH191" s="326"/>
      <c r="UUI191" s="152"/>
      <c r="UUJ191" s="152"/>
      <c r="UUK191" s="152"/>
      <c r="UUL191" s="152"/>
      <c r="UUM191" s="650"/>
      <c r="UUN191" s="651"/>
      <c r="UUO191" s="326"/>
      <c r="UUP191" s="152"/>
      <c r="UUQ191" s="152"/>
      <c r="UUR191" s="152"/>
      <c r="UUS191" s="152"/>
      <c r="UUT191" s="650"/>
      <c r="UUU191" s="651"/>
      <c r="UUV191" s="326"/>
      <c r="UUW191" s="152"/>
      <c r="UUX191" s="152"/>
      <c r="UUY191" s="152"/>
      <c r="UUZ191" s="152"/>
      <c r="UVA191" s="650"/>
      <c r="UVB191" s="651"/>
      <c r="UVC191" s="326"/>
      <c r="UVD191" s="152"/>
      <c r="UVE191" s="152"/>
      <c r="UVF191" s="152"/>
      <c r="UVG191" s="152"/>
      <c r="UVH191" s="650"/>
      <c r="UVI191" s="651"/>
      <c r="UVJ191" s="326"/>
      <c r="UVK191" s="152"/>
      <c r="UVL191" s="152"/>
      <c r="UVM191" s="152"/>
      <c r="UVN191" s="152"/>
      <c r="UVO191" s="650"/>
      <c r="UVP191" s="651"/>
      <c r="UVQ191" s="326"/>
      <c r="UVR191" s="152"/>
      <c r="UVS191" s="152"/>
      <c r="UVT191" s="152"/>
      <c r="UVU191" s="152"/>
      <c r="UVV191" s="650"/>
      <c r="UVW191" s="651"/>
      <c r="UVX191" s="326"/>
      <c r="UVY191" s="152"/>
      <c r="UVZ191" s="152"/>
      <c r="UWA191" s="152"/>
      <c r="UWB191" s="152"/>
      <c r="UWC191" s="650"/>
      <c r="UWD191" s="651"/>
      <c r="UWE191" s="326"/>
      <c r="UWF191" s="152"/>
      <c r="UWG191" s="152"/>
      <c r="UWH191" s="152"/>
      <c r="UWI191" s="152"/>
      <c r="UWJ191" s="650"/>
      <c r="UWK191" s="651"/>
      <c r="UWL191" s="326"/>
      <c r="UWM191" s="152"/>
      <c r="UWN191" s="152"/>
      <c r="UWO191" s="152"/>
      <c r="UWP191" s="152"/>
      <c r="UWQ191" s="650"/>
      <c r="UWR191" s="651"/>
      <c r="UWS191" s="326"/>
      <c r="UWT191" s="152"/>
      <c r="UWU191" s="152"/>
      <c r="UWV191" s="152"/>
      <c r="UWW191" s="152"/>
      <c r="UWX191" s="650"/>
      <c r="UWY191" s="651"/>
      <c r="UWZ191" s="326"/>
      <c r="UXA191" s="152"/>
      <c r="UXB191" s="152"/>
      <c r="UXC191" s="152"/>
      <c r="UXD191" s="152"/>
      <c r="UXE191" s="650"/>
      <c r="UXF191" s="651"/>
      <c r="UXG191" s="326"/>
      <c r="UXH191" s="152"/>
      <c r="UXI191" s="152"/>
      <c r="UXJ191" s="152"/>
      <c r="UXK191" s="152"/>
      <c r="UXL191" s="650"/>
      <c r="UXM191" s="651"/>
      <c r="UXN191" s="326"/>
      <c r="UXO191" s="152"/>
      <c r="UXP191" s="152"/>
      <c r="UXQ191" s="152"/>
      <c r="UXR191" s="152"/>
      <c r="UXS191" s="650"/>
      <c r="UXT191" s="651"/>
      <c r="UXU191" s="326"/>
      <c r="UXV191" s="152"/>
      <c r="UXW191" s="152"/>
      <c r="UXX191" s="152"/>
      <c r="UXY191" s="152"/>
      <c r="UXZ191" s="650"/>
      <c r="UYA191" s="651"/>
      <c r="UYB191" s="326"/>
      <c r="UYC191" s="152"/>
      <c r="UYD191" s="152"/>
      <c r="UYE191" s="152"/>
      <c r="UYF191" s="152"/>
      <c r="UYG191" s="650"/>
      <c r="UYH191" s="651"/>
      <c r="UYI191" s="326"/>
      <c r="UYJ191" s="152"/>
      <c r="UYK191" s="152"/>
      <c r="UYL191" s="152"/>
      <c r="UYM191" s="152"/>
      <c r="UYN191" s="650"/>
      <c r="UYO191" s="651"/>
      <c r="UYP191" s="326"/>
      <c r="UYQ191" s="152"/>
      <c r="UYR191" s="152"/>
      <c r="UYS191" s="152"/>
      <c r="UYT191" s="152"/>
      <c r="UYU191" s="650"/>
      <c r="UYV191" s="651"/>
      <c r="UYW191" s="326"/>
      <c r="UYX191" s="152"/>
      <c r="UYY191" s="152"/>
      <c r="UYZ191" s="152"/>
      <c r="UZA191" s="152"/>
      <c r="UZB191" s="650"/>
      <c r="UZC191" s="651"/>
      <c r="UZD191" s="326"/>
      <c r="UZE191" s="152"/>
      <c r="UZF191" s="152"/>
      <c r="UZG191" s="152"/>
      <c r="UZH191" s="152"/>
      <c r="UZI191" s="650"/>
      <c r="UZJ191" s="651"/>
      <c r="UZK191" s="326"/>
      <c r="UZL191" s="152"/>
      <c r="UZM191" s="152"/>
      <c r="UZN191" s="152"/>
      <c r="UZO191" s="152"/>
      <c r="UZP191" s="650"/>
      <c r="UZQ191" s="651"/>
      <c r="UZR191" s="326"/>
      <c r="UZS191" s="152"/>
      <c r="UZT191" s="152"/>
      <c r="UZU191" s="152"/>
      <c r="UZV191" s="152"/>
      <c r="UZW191" s="650"/>
      <c r="UZX191" s="651"/>
      <c r="UZY191" s="326"/>
      <c r="UZZ191" s="152"/>
      <c r="VAA191" s="152"/>
      <c r="VAB191" s="152"/>
      <c r="VAC191" s="152"/>
      <c r="VAD191" s="650"/>
      <c r="VAE191" s="651"/>
      <c r="VAF191" s="326"/>
      <c r="VAG191" s="152"/>
      <c r="VAH191" s="152"/>
      <c r="VAI191" s="152"/>
      <c r="VAJ191" s="152"/>
      <c r="VAK191" s="650"/>
      <c r="VAL191" s="651"/>
      <c r="VAM191" s="326"/>
      <c r="VAN191" s="152"/>
      <c r="VAO191" s="152"/>
      <c r="VAP191" s="152"/>
      <c r="VAQ191" s="152"/>
      <c r="VAR191" s="650"/>
      <c r="VAS191" s="651"/>
      <c r="VAT191" s="326"/>
      <c r="VAU191" s="152"/>
      <c r="VAV191" s="152"/>
      <c r="VAW191" s="152"/>
      <c r="VAX191" s="152"/>
      <c r="VAY191" s="650"/>
      <c r="VAZ191" s="651"/>
      <c r="VBA191" s="326"/>
      <c r="VBB191" s="152"/>
      <c r="VBC191" s="152"/>
      <c r="VBD191" s="152"/>
      <c r="VBE191" s="152"/>
      <c r="VBF191" s="650"/>
      <c r="VBG191" s="651"/>
      <c r="VBH191" s="326"/>
      <c r="VBI191" s="152"/>
      <c r="VBJ191" s="152"/>
      <c r="VBK191" s="152"/>
      <c r="VBL191" s="152"/>
      <c r="VBM191" s="650"/>
      <c r="VBN191" s="651"/>
      <c r="VBO191" s="326"/>
      <c r="VBP191" s="152"/>
      <c r="VBQ191" s="152"/>
      <c r="VBR191" s="152"/>
      <c r="VBS191" s="152"/>
      <c r="VBT191" s="650"/>
      <c r="VBU191" s="651"/>
      <c r="VBV191" s="326"/>
      <c r="VBW191" s="152"/>
      <c r="VBX191" s="152"/>
      <c r="VBY191" s="152"/>
      <c r="VBZ191" s="152"/>
      <c r="VCA191" s="650"/>
      <c r="VCB191" s="651"/>
      <c r="VCC191" s="326"/>
      <c r="VCD191" s="152"/>
      <c r="VCE191" s="152"/>
      <c r="VCF191" s="152"/>
      <c r="VCG191" s="152"/>
      <c r="VCH191" s="650"/>
      <c r="VCI191" s="651"/>
      <c r="VCJ191" s="326"/>
      <c r="VCK191" s="152"/>
      <c r="VCL191" s="152"/>
      <c r="VCM191" s="152"/>
      <c r="VCN191" s="152"/>
      <c r="VCO191" s="650"/>
      <c r="VCP191" s="651"/>
      <c r="VCQ191" s="326"/>
      <c r="VCR191" s="152"/>
      <c r="VCS191" s="152"/>
      <c r="VCT191" s="152"/>
      <c r="VCU191" s="152"/>
      <c r="VCV191" s="650"/>
      <c r="VCW191" s="651"/>
      <c r="VCX191" s="326"/>
      <c r="VCY191" s="152"/>
      <c r="VCZ191" s="152"/>
      <c r="VDA191" s="152"/>
      <c r="VDB191" s="152"/>
      <c r="VDC191" s="650"/>
      <c r="VDD191" s="651"/>
      <c r="VDE191" s="326"/>
      <c r="VDF191" s="152"/>
      <c r="VDG191" s="152"/>
      <c r="VDH191" s="152"/>
      <c r="VDI191" s="152"/>
      <c r="VDJ191" s="650"/>
      <c r="VDK191" s="651"/>
      <c r="VDL191" s="326"/>
      <c r="VDM191" s="152"/>
      <c r="VDN191" s="152"/>
      <c r="VDO191" s="152"/>
      <c r="VDP191" s="152"/>
      <c r="VDQ191" s="650"/>
      <c r="VDR191" s="651"/>
      <c r="VDS191" s="326"/>
      <c r="VDT191" s="152"/>
      <c r="VDU191" s="152"/>
      <c r="VDV191" s="152"/>
      <c r="VDW191" s="152"/>
      <c r="VDX191" s="650"/>
      <c r="VDY191" s="651"/>
      <c r="VDZ191" s="326"/>
      <c r="VEA191" s="152"/>
      <c r="VEB191" s="152"/>
      <c r="VEC191" s="152"/>
      <c r="VED191" s="152"/>
      <c r="VEE191" s="650"/>
      <c r="VEF191" s="651"/>
      <c r="VEG191" s="326"/>
      <c r="VEH191" s="152"/>
      <c r="VEI191" s="152"/>
      <c r="VEJ191" s="152"/>
      <c r="VEK191" s="152"/>
      <c r="VEL191" s="650"/>
      <c r="VEM191" s="651"/>
      <c r="VEN191" s="326"/>
      <c r="VEO191" s="152"/>
      <c r="VEP191" s="152"/>
      <c r="VEQ191" s="152"/>
      <c r="VER191" s="152"/>
      <c r="VES191" s="650"/>
      <c r="VET191" s="651"/>
      <c r="VEU191" s="326"/>
      <c r="VEV191" s="152"/>
      <c r="VEW191" s="152"/>
      <c r="VEX191" s="152"/>
      <c r="VEY191" s="152"/>
      <c r="VEZ191" s="650"/>
      <c r="VFA191" s="651"/>
      <c r="VFB191" s="326"/>
      <c r="VFC191" s="152"/>
      <c r="VFD191" s="152"/>
      <c r="VFE191" s="152"/>
      <c r="VFF191" s="152"/>
      <c r="VFG191" s="650"/>
      <c r="VFH191" s="651"/>
      <c r="VFI191" s="326"/>
      <c r="VFJ191" s="152"/>
      <c r="VFK191" s="152"/>
      <c r="VFL191" s="152"/>
      <c r="VFM191" s="152"/>
      <c r="VFN191" s="650"/>
      <c r="VFO191" s="651"/>
      <c r="VFP191" s="326"/>
      <c r="VFQ191" s="152"/>
      <c r="VFR191" s="152"/>
      <c r="VFS191" s="152"/>
      <c r="VFT191" s="152"/>
      <c r="VFU191" s="650"/>
      <c r="VFV191" s="651"/>
      <c r="VFW191" s="326"/>
      <c r="VFX191" s="152"/>
      <c r="VFY191" s="152"/>
      <c r="VFZ191" s="152"/>
      <c r="VGA191" s="152"/>
      <c r="VGB191" s="650"/>
      <c r="VGC191" s="651"/>
      <c r="VGD191" s="326"/>
      <c r="VGE191" s="152"/>
      <c r="VGF191" s="152"/>
      <c r="VGG191" s="152"/>
      <c r="VGH191" s="152"/>
      <c r="VGI191" s="650"/>
      <c r="VGJ191" s="651"/>
      <c r="VGK191" s="326"/>
      <c r="VGL191" s="152"/>
      <c r="VGM191" s="152"/>
      <c r="VGN191" s="152"/>
      <c r="VGO191" s="152"/>
      <c r="VGP191" s="650"/>
      <c r="VGQ191" s="651"/>
      <c r="VGR191" s="326"/>
      <c r="VGS191" s="152"/>
      <c r="VGT191" s="152"/>
      <c r="VGU191" s="152"/>
      <c r="VGV191" s="152"/>
      <c r="VGW191" s="650"/>
      <c r="VGX191" s="651"/>
      <c r="VGY191" s="326"/>
      <c r="VGZ191" s="152"/>
      <c r="VHA191" s="152"/>
      <c r="VHB191" s="152"/>
      <c r="VHC191" s="152"/>
      <c r="VHD191" s="650"/>
      <c r="VHE191" s="651"/>
      <c r="VHF191" s="326"/>
      <c r="VHG191" s="152"/>
      <c r="VHH191" s="152"/>
      <c r="VHI191" s="152"/>
      <c r="VHJ191" s="152"/>
      <c r="VHK191" s="650"/>
      <c r="VHL191" s="651"/>
      <c r="VHM191" s="326"/>
      <c r="VHN191" s="152"/>
      <c r="VHO191" s="152"/>
      <c r="VHP191" s="152"/>
      <c r="VHQ191" s="152"/>
      <c r="VHR191" s="650"/>
      <c r="VHS191" s="651"/>
      <c r="VHT191" s="326"/>
      <c r="VHU191" s="152"/>
      <c r="VHV191" s="152"/>
      <c r="VHW191" s="152"/>
      <c r="VHX191" s="152"/>
      <c r="VHY191" s="650"/>
      <c r="VHZ191" s="651"/>
      <c r="VIA191" s="326"/>
      <c r="VIB191" s="152"/>
      <c r="VIC191" s="152"/>
      <c r="VID191" s="152"/>
      <c r="VIE191" s="152"/>
      <c r="VIF191" s="650"/>
      <c r="VIG191" s="651"/>
      <c r="VIH191" s="326"/>
      <c r="VII191" s="152"/>
      <c r="VIJ191" s="152"/>
      <c r="VIK191" s="152"/>
      <c r="VIL191" s="152"/>
      <c r="VIM191" s="650"/>
      <c r="VIN191" s="651"/>
      <c r="VIO191" s="326"/>
      <c r="VIP191" s="152"/>
      <c r="VIQ191" s="152"/>
      <c r="VIR191" s="152"/>
      <c r="VIS191" s="152"/>
      <c r="VIT191" s="650"/>
      <c r="VIU191" s="651"/>
      <c r="VIV191" s="326"/>
      <c r="VIW191" s="152"/>
      <c r="VIX191" s="152"/>
      <c r="VIY191" s="152"/>
      <c r="VIZ191" s="152"/>
      <c r="VJA191" s="650"/>
      <c r="VJB191" s="651"/>
      <c r="VJC191" s="326"/>
      <c r="VJD191" s="152"/>
      <c r="VJE191" s="152"/>
      <c r="VJF191" s="152"/>
      <c r="VJG191" s="152"/>
      <c r="VJH191" s="650"/>
      <c r="VJI191" s="651"/>
      <c r="VJJ191" s="326"/>
      <c r="VJK191" s="152"/>
      <c r="VJL191" s="152"/>
      <c r="VJM191" s="152"/>
      <c r="VJN191" s="152"/>
      <c r="VJO191" s="650"/>
      <c r="VJP191" s="651"/>
      <c r="VJQ191" s="326"/>
      <c r="VJR191" s="152"/>
      <c r="VJS191" s="152"/>
      <c r="VJT191" s="152"/>
      <c r="VJU191" s="152"/>
      <c r="VJV191" s="650"/>
      <c r="VJW191" s="651"/>
      <c r="VJX191" s="326"/>
      <c r="VJY191" s="152"/>
      <c r="VJZ191" s="152"/>
      <c r="VKA191" s="152"/>
      <c r="VKB191" s="152"/>
      <c r="VKC191" s="650"/>
      <c r="VKD191" s="651"/>
      <c r="VKE191" s="326"/>
      <c r="VKF191" s="152"/>
      <c r="VKG191" s="152"/>
      <c r="VKH191" s="152"/>
      <c r="VKI191" s="152"/>
      <c r="VKJ191" s="650"/>
      <c r="VKK191" s="651"/>
      <c r="VKL191" s="326"/>
      <c r="VKM191" s="152"/>
      <c r="VKN191" s="152"/>
      <c r="VKO191" s="152"/>
      <c r="VKP191" s="152"/>
      <c r="VKQ191" s="650"/>
      <c r="VKR191" s="651"/>
      <c r="VKS191" s="326"/>
      <c r="VKT191" s="152"/>
      <c r="VKU191" s="152"/>
      <c r="VKV191" s="152"/>
      <c r="VKW191" s="152"/>
      <c r="VKX191" s="650"/>
      <c r="VKY191" s="651"/>
      <c r="VKZ191" s="326"/>
      <c r="VLA191" s="152"/>
      <c r="VLB191" s="152"/>
      <c r="VLC191" s="152"/>
      <c r="VLD191" s="152"/>
      <c r="VLE191" s="650"/>
      <c r="VLF191" s="651"/>
      <c r="VLG191" s="326"/>
      <c r="VLH191" s="152"/>
      <c r="VLI191" s="152"/>
      <c r="VLJ191" s="152"/>
      <c r="VLK191" s="152"/>
      <c r="VLL191" s="650"/>
      <c r="VLM191" s="651"/>
      <c r="VLN191" s="326"/>
      <c r="VLO191" s="152"/>
      <c r="VLP191" s="152"/>
      <c r="VLQ191" s="152"/>
      <c r="VLR191" s="152"/>
      <c r="VLS191" s="650"/>
      <c r="VLT191" s="651"/>
      <c r="VLU191" s="326"/>
      <c r="VLV191" s="152"/>
      <c r="VLW191" s="152"/>
      <c r="VLX191" s="152"/>
      <c r="VLY191" s="152"/>
      <c r="VLZ191" s="650"/>
      <c r="VMA191" s="651"/>
      <c r="VMB191" s="326"/>
      <c r="VMC191" s="152"/>
      <c r="VMD191" s="152"/>
      <c r="VME191" s="152"/>
      <c r="VMF191" s="152"/>
      <c r="VMG191" s="650"/>
      <c r="VMH191" s="651"/>
      <c r="VMI191" s="326"/>
      <c r="VMJ191" s="152"/>
      <c r="VMK191" s="152"/>
      <c r="VML191" s="152"/>
      <c r="VMM191" s="152"/>
      <c r="VMN191" s="650"/>
      <c r="VMO191" s="651"/>
      <c r="VMP191" s="326"/>
      <c r="VMQ191" s="152"/>
      <c r="VMR191" s="152"/>
      <c r="VMS191" s="152"/>
      <c r="VMT191" s="152"/>
      <c r="VMU191" s="650"/>
      <c r="VMV191" s="651"/>
      <c r="VMW191" s="326"/>
      <c r="VMX191" s="152"/>
      <c r="VMY191" s="152"/>
      <c r="VMZ191" s="152"/>
      <c r="VNA191" s="152"/>
      <c r="VNB191" s="650"/>
      <c r="VNC191" s="651"/>
      <c r="VND191" s="326"/>
      <c r="VNE191" s="152"/>
      <c r="VNF191" s="152"/>
      <c r="VNG191" s="152"/>
      <c r="VNH191" s="152"/>
      <c r="VNI191" s="650"/>
      <c r="VNJ191" s="651"/>
      <c r="VNK191" s="326"/>
      <c r="VNL191" s="152"/>
      <c r="VNM191" s="152"/>
      <c r="VNN191" s="152"/>
      <c r="VNO191" s="152"/>
      <c r="VNP191" s="650"/>
      <c r="VNQ191" s="651"/>
      <c r="VNR191" s="326"/>
      <c r="VNS191" s="152"/>
      <c r="VNT191" s="152"/>
      <c r="VNU191" s="152"/>
      <c r="VNV191" s="152"/>
      <c r="VNW191" s="650"/>
      <c r="VNX191" s="651"/>
      <c r="VNY191" s="326"/>
      <c r="VNZ191" s="152"/>
      <c r="VOA191" s="152"/>
      <c r="VOB191" s="152"/>
      <c r="VOC191" s="152"/>
      <c r="VOD191" s="650"/>
      <c r="VOE191" s="651"/>
      <c r="VOF191" s="326"/>
      <c r="VOG191" s="152"/>
      <c r="VOH191" s="152"/>
      <c r="VOI191" s="152"/>
      <c r="VOJ191" s="152"/>
      <c r="VOK191" s="650"/>
      <c r="VOL191" s="651"/>
      <c r="VOM191" s="326"/>
      <c r="VON191" s="152"/>
      <c r="VOO191" s="152"/>
      <c r="VOP191" s="152"/>
      <c r="VOQ191" s="152"/>
      <c r="VOR191" s="650"/>
      <c r="VOS191" s="651"/>
      <c r="VOT191" s="326"/>
      <c r="VOU191" s="152"/>
      <c r="VOV191" s="152"/>
      <c r="VOW191" s="152"/>
      <c r="VOX191" s="152"/>
      <c r="VOY191" s="650"/>
      <c r="VOZ191" s="651"/>
      <c r="VPA191" s="326"/>
      <c r="VPB191" s="152"/>
      <c r="VPC191" s="152"/>
      <c r="VPD191" s="152"/>
      <c r="VPE191" s="152"/>
      <c r="VPF191" s="650"/>
      <c r="VPG191" s="651"/>
      <c r="VPH191" s="326"/>
      <c r="VPI191" s="152"/>
      <c r="VPJ191" s="152"/>
      <c r="VPK191" s="152"/>
      <c r="VPL191" s="152"/>
      <c r="VPM191" s="650"/>
      <c r="VPN191" s="651"/>
      <c r="VPO191" s="326"/>
      <c r="VPP191" s="152"/>
      <c r="VPQ191" s="152"/>
      <c r="VPR191" s="152"/>
      <c r="VPS191" s="152"/>
      <c r="VPT191" s="650"/>
      <c r="VPU191" s="651"/>
      <c r="VPV191" s="326"/>
      <c r="VPW191" s="152"/>
      <c r="VPX191" s="152"/>
      <c r="VPY191" s="152"/>
      <c r="VPZ191" s="152"/>
      <c r="VQA191" s="650"/>
      <c r="VQB191" s="651"/>
      <c r="VQC191" s="326"/>
      <c r="VQD191" s="152"/>
      <c r="VQE191" s="152"/>
      <c r="VQF191" s="152"/>
      <c r="VQG191" s="152"/>
      <c r="VQH191" s="650"/>
      <c r="VQI191" s="651"/>
      <c r="VQJ191" s="326"/>
      <c r="VQK191" s="152"/>
      <c r="VQL191" s="152"/>
      <c r="VQM191" s="152"/>
      <c r="VQN191" s="152"/>
      <c r="VQO191" s="650"/>
      <c r="VQP191" s="651"/>
      <c r="VQQ191" s="326"/>
      <c r="VQR191" s="152"/>
      <c r="VQS191" s="152"/>
      <c r="VQT191" s="152"/>
      <c r="VQU191" s="152"/>
      <c r="VQV191" s="650"/>
      <c r="VQW191" s="651"/>
      <c r="VQX191" s="326"/>
      <c r="VQY191" s="152"/>
      <c r="VQZ191" s="152"/>
      <c r="VRA191" s="152"/>
      <c r="VRB191" s="152"/>
      <c r="VRC191" s="650"/>
      <c r="VRD191" s="651"/>
      <c r="VRE191" s="326"/>
      <c r="VRF191" s="152"/>
      <c r="VRG191" s="152"/>
      <c r="VRH191" s="152"/>
      <c r="VRI191" s="152"/>
      <c r="VRJ191" s="650"/>
      <c r="VRK191" s="651"/>
      <c r="VRL191" s="326"/>
      <c r="VRM191" s="152"/>
      <c r="VRN191" s="152"/>
      <c r="VRO191" s="152"/>
      <c r="VRP191" s="152"/>
      <c r="VRQ191" s="650"/>
      <c r="VRR191" s="651"/>
      <c r="VRS191" s="326"/>
      <c r="VRT191" s="152"/>
      <c r="VRU191" s="152"/>
      <c r="VRV191" s="152"/>
      <c r="VRW191" s="152"/>
      <c r="VRX191" s="650"/>
      <c r="VRY191" s="651"/>
      <c r="VRZ191" s="326"/>
      <c r="VSA191" s="152"/>
      <c r="VSB191" s="152"/>
      <c r="VSC191" s="152"/>
      <c r="VSD191" s="152"/>
      <c r="VSE191" s="650"/>
      <c r="VSF191" s="651"/>
      <c r="VSG191" s="326"/>
      <c r="VSH191" s="152"/>
      <c r="VSI191" s="152"/>
      <c r="VSJ191" s="152"/>
      <c r="VSK191" s="152"/>
      <c r="VSL191" s="650"/>
      <c r="VSM191" s="651"/>
      <c r="VSN191" s="326"/>
      <c r="VSO191" s="152"/>
      <c r="VSP191" s="152"/>
      <c r="VSQ191" s="152"/>
      <c r="VSR191" s="152"/>
      <c r="VSS191" s="650"/>
      <c r="VST191" s="651"/>
      <c r="VSU191" s="326"/>
      <c r="VSV191" s="152"/>
      <c r="VSW191" s="152"/>
      <c r="VSX191" s="152"/>
      <c r="VSY191" s="152"/>
      <c r="VSZ191" s="650"/>
      <c r="VTA191" s="651"/>
      <c r="VTB191" s="326"/>
      <c r="VTC191" s="152"/>
      <c r="VTD191" s="152"/>
      <c r="VTE191" s="152"/>
      <c r="VTF191" s="152"/>
      <c r="VTG191" s="650"/>
      <c r="VTH191" s="651"/>
      <c r="VTI191" s="326"/>
      <c r="VTJ191" s="152"/>
      <c r="VTK191" s="152"/>
      <c r="VTL191" s="152"/>
      <c r="VTM191" s="152"/>
      <c r="VTN191" s="650"/>
      <c r="VTO191" s="651"/>
      <c r="VTP191" s="326"/>
      <c r="VTQ191" s="152"/>
      <c r="VTR191" s="152"/>
      <c r="VTS191" s="152"/>
      <c r="VTT191" s="152"/>
      <c r="VTU191" s="650"/>
      <c r="VTV191" s="651"/>
      <c r="VTW191" s="326"/>
      <c r="VTX191" s="152"/>
      <c r="VTY191" s="152"/>
      <c r="VTZ191" s="152"/>
      <c r="VUA191" s="152"/>
      <c r="VUB191" s="650"/>
      <c r="VUC191" s="651"/>
      <c r="VUD191" s="326"/>
      <c r="VUE191" s="152"/>
      <c r="VUF191" s="152"/>
      <c r="VUG191" s="152"/>
      <c r="VUH191" s="152"/>
      <c r="VUI191" s="650"/>
      <c r="VUJ191" s="651"/>
      <c r="VUK191" s="326"/>
      <c r="VUL191" s="152"/>
      <c r="VUM191" s="152"/>
      <c r="VUN191" s="152"/>
      <c r="VUO191" s="152"/>
      <c r="VUP191" s="650"/>
      <c r="VUQ191" s="651"/>
      <c r="VUR191" s="326"/>
      <c r="VUS191" s="152"/>
      <c r="VUT191" s="152"/>
      <c r="VUU191" s="152"/>
      <c r="VUV191" s="152"/>
      <c r="VUW191" s="650"/>
      <c r="VUX191" s="651"/>
      <c r="VUY191" s="326"/>
      <c r="VUZ191" s="152"/>
      <c r="VVA191" s="152"/>
      <c r="VVB191" s="152"/>
      <c r="VVC191" s="152"/>
      <c r="VVD191" s="650"/>
      <c r="VVE191" s="651"/>
      <c r="VVF191" s="326"/>
      <c r="VVG191" s="152"/>
      <c r="VVH191" s="152"/>
      <c r="VVI191" s="152"/>
      <c r="VVJ191" s="152"/>
      <c r="VVK191" s="650"/>
      <c r="VVL191" s="651"/>
      <c r="VVM191" s="326"/>
      <c r="VVN191" s="152"/>
      <c r="VVO191" s="152"/>
      <c r="VVP191" s="152"/>
      <c r="VVQ191" s="152"/>
      <c r="VVR191" s="650"/>
      <c r="VVS191" s="651"/>
      <c r="VVT191" s="326"/>
      <c r="VVU191" s="152"/>
      <c r="VVV191" s="152"/>
      <c r="VVW191" s="152"/>
      <c r="VVX191" s="152"/>
      <c r="VVY191" s="650"/>
      <c r="VVZ191" s="651"/>
      <c r="VWA191" s="326"/>
      <c r="VWB191" s="152"/>
      <c r="VWC191" s="152"/>
      <c r="VWD191" s="152"/>
      <c r="VWE191" s="152"/>
      <c r="VWF191" s="650"/>
      <c r="VWG191" s="651"/>
      <c r="VWH191" s="326"/>
      <c r="VWI191" s="152"/>
      <c r="VWJ191" s="152"/>
      <c r="VWK191" s="152"/>
      <c r="VWL191" s="152"/>
      <c r="VWM191" s="650"/>
      <c r="VWN191" s="651"/>
      <c r="VWO191" s="326"/>
      <c r="VWP191" s="152"/>
      <c r="VWQ191" s="152"/>
      <c r="VWR191" s="152"/>
      <c r="VWS191" s="152"/>
      <c r="VWT191" s="650"/>
      <c r="VWU191" s="651"/>
      <c r="VWV191" s="326"/>
      <c r="VWW191" s="152"/>
      <c r="VWX191" s="152"/>
      <c r="VWY191" s="152"/>
      <c r="VWZ191" s="152"/>
      <c r="VXA191" s="650"/>
      <c r="VXB191" s="651"/>
      <c r="VXC191" s="326"/>
      <c r="VXD191" s="152"/>
      <c r="VXE191" s="152"/>
      <c r="VXF191" s="152"/>
      <c r="VXG191" s="152"/>
      <c r="VXH191" s="650"/>
      <c r="VXI191" s="651"/>
      <c r="VXJ191" s="326"/>
      <c r="VXK191" s="152"/>
      <c r="VXL191" s="152"/>
      <c r="VXM191" s="152"/>
      <c r="VXN191" s="152"/>
      <c r="VXO191" s="650"/>
      <c r="VXP191" s="651"/>
      <c r="VXQ191" s="326"/>
      <c r="VXR191" s="152"/>
      <c r="VXS191" s="152"/>
      <c r="VXT191" s="152"/>
      <c r="VXU191" s="152"/>
      <c r="VXV191" s="650"/>
      <c r="VXW191" s="651"/>
      <c r="VXX191" s="326"/>
      <c r="VXY191" s="152"/>
      <c r="VXZ191" s="152"/>
      <c r="VYA191" s="152"/>
      <c r="VYB191" s="152"/>
      <c r="VYC191" s="650"/>
      <c r="VYD191" s="651"/>
      <c r="VYE191" s="326"/>
      <c r="VYF191" s="152"/>
      <c r="VYG191" s="152"/>
      <c r="VYH191" s="152"/>
      <c r="VYI191" s="152"/>
      <c r="VYJ191" s="650"/>
      <c r="VYK191" s="651"/>
      <c r="VYL191" s="326"/>
      <c r="VYM191" s="152"/>
      <c r="VYN191" s="152"/>
      <c r="VYO191" s="152"/>
      <c r="VYP191" s="152"/>
      <c r="VYQ191" s="650"/>
      <c r="VYR191" s="651"/>
      <c r="VYS191" s="326"/>
      <c r="VYT191" s="152"/>
      <c r="VYU191" s="152"/>
      <c r="VYV191" s="152"/>
      <c r="VYW191" s="152"/>
      <c r="VYX191" s="650"/>
      <c r="VYY191" s="651"/>
      <c r="VYZ191" s="326"/>
      <c r="VZA191" s="152"/>
      <c r="VZB191" s="152"/>
      <c r="VZC191" s="152"/>
      <c r="VZD191" s="152"/>
      <c r="VZE191" s="650"/>
      <c r="VZF191" s="651"/>
      <c r="VZG191" s="326"/>
      <c r="VZH191" s="152"/>
      <c r="VZI191" s="152"/>
      <c r="VZJ191" s="152"/>
      <c r="VZK191" s="152"/>
      <c r="VZL191" s="650"/>
      <c r="VZM191" s="651"/>
      <c r="VZN191" s="326"/>
      <c r="VZO191" s="152"/>
      <c r="VZP191" s="152"/>
      <c r="VZQ191" s="152"/>
      <c r="VZR191" s="152"/>
      <c r="VZS191" s="650"/>
      <c r="VZT191" s="651"/>
      <c r="VZU191" s="326"/>
      <c r="VZV191" s="152"/>
      <c r="VZW191" s="152"/>
      <c r="VZX191" s="152"/>
      <c r="VZY191" s="152"/>
      <c r="VZZ191" s="650"/>
      <c r="WAA191" s="651"/>
      <c r="WAB191" s="326"/>
      <c r="WAC191" s="152"/>
      <c r="WAD191" s="152"/>
      <c r="WAE191" s="152"/>
      <c r="WAF191" s="152"/>
      <c r="WAG191" s="650"/>
      <c r="WAH191" s="651"/>
      <c r="WAI191" s="326"/>
      <c r="WAJ191" s="152"/>
      <c r="WAK191" s="152"/>
      <c r="WAL191" s="152"/>
      <c r="WAM191" s="152"/>
      <c r="WAN191" s="650"/>
      <c r="WAO191" s="651"/>
      <c r="WAP191" s="326"/>
      <c r="WAQ191" s="152"/>
      <c r="WAR191" s="152"/>
      <c r="WAS191" s="152"/>
      <c r="WAT191" s="152"/>
      <c r="WAU191" s="650"/>
      <c r="WAV191" s="651"/>
      <c r="WAW191" s="326"/>
      <c r="WAX191" s="152"/>
      <c r="WAY191" s="152"/>
      <c r="WAZ191" s="152"/>
      <c r="WBA191" s="152"/>
      <c r="WBB191" s="650"/>
      <c r="WBC191" s="651"/>
      <c r="WBD191" s="326"/>
      <c r="WBE191" s="152"/>
      <c r="WBF191" s="152"/>
      <c r="WBG191" s="152"/>
      <c r="WBH191" s="152"/>
      <c r="WBI191" s="650"/>
      <c r="WBJ191" s="651"/>
      <c r="WBK191" s="326"/>
      <c r="WBL191" s="152"/>
      <c r="WBM191" s="152"/>
      <c r="WBN191" s="152"/>
      <c r="WBO191" s="152"/>
      <c r="WBP191" s="650"/>
      <c r="WBQ191" s="651"/>
      <c r="WBR191" s="326"/>
      <c r="WBS191" s="152"/>
      <c r="WBT191" s="152"/>
      <c r="WBU191" s="152"/>
      <c r="WBV191" s="152"/>
      <c r="WBW191" s="650"/>
      <c r="WBX191" s="651"/>
      <c r="WBY191" s="326"/>
      <c r="WBZ191" s="152"/>
      <c r="WCA191" s="152"/>
      <c r="WCB191" s="152"/>
      <c r="WCC191" s="152"/>
      <c r="WCD191" s="650"/>
      <c r="WCE191" s="651"/>
      <c r="WCF191" s="326"/>
      <c r="WCG191" s="152"/>
      <c r="WCH191" s="152"/>
      <c r="WCI191" s="152"/>
      <c r="WCJ191" s="152"/>
      <c r="WCK191" s="650"/>
      <c r="WCL191" s="651"/>
      <c r="WCM191" s="326"/>
      <c r="WCN191" s="152"/>
      <c r="WCO191" s="152"/>
      <c r="WCP191" s="152"/>
      <c r="WCQ191" s="152"/>
      <c r="WCR191" s="650"/>
      <c r="WCS191" s="651"/>
      <c r="WCT191" s="326"/>
      <c r="WCU191" s="152"/>
      <c r="WCV191" s="152"/>
      <c r="WCW191" s="152"/>
      <c r="WCX191" s="152"/>
      <c r="WCY191" s="650"/>
      <c r="WCZ191" s="651"/>
      <c r="WDA191" s="326"/>
      <c r="WDB191" s="152"/>
      <c r="WDC191" s="152"/>
      <c r="WDD191" s="152"/>
      <c r="WDE191" s="152"/>
      <c r="WDF191" s="650"/>
      <c r="WDG191" s="651"/>
      <c r="WDH191" s="326"/>
      <c r="WDI191" s="152"/>
      <c r="WDJ191" s="152"/>
      <c r="WDK191" s="152"/>
      <c r="WDL191" s="152"/>
      <c r="WDM191" s="650"/>
      <c r="WDN191" s="651"/>
      <c r="WDO191" s="326"/>
      <c r="WDP191" s="152"/>
      <c r="WDQ191" s="152"/>
      <c r="WDR191" s="152"/>
      <c r="WDS191" s="152"/>
      <c r="WDT191" s="650"/>
      <c r="WDU191" s="651"/>
      <c r="WDV191" s="326"/>
      <c r="WDW191" s="152"/>
      <c r="WDX191" s="152"/>
      <c r="WDY191" s="152"/>
      <c r="WDZ191" s="152"/>
      <c r="WEA191" s="650"/>
      <c r="WEB191" s="651"/>
      <c r="WEC191" s="326"/>
      <c r="WED191" s="152"/>
      <c r="WEE191" s="152"/>
      <c r="WEF191" s="152"/>
      <c r="WEG191" s="152"/>
      <c r="WEH191" s="650"/>
      <c r="WEI191" s="651"/>
      <c r="WEJ191" s="326"/>
      <c r="WEK191" s="152"/>
      <c r="WEL191" s="152"/>
      <c r="WEM191" s="152"/>
      <c r="WEN191" s="152"/>
      <c r="WEO191" s="650"/>
      <c r="WEP191" s="651"/>
      <c r="WEQ191" s="326"/>
      <c r="WER191" s="152"/>
      <c r="WES191" s="152"/>
      <c r="WET191" s="152"/>
      <c r="WEU191" s="152"/>
      <c r="WEV191" s="650"/>
      <c r="WEW191" s="651"/>
      <c r="WEX191" s="326"/>
      <c r="WEY191" s="152"/>
      <c r="WEZ191" s="152"/>
      <c r="WFA191" s="152"/>
      <c r="WFB191" s="152"/>
      <c r="WFC191" s="650"/>
      <c r="WFD191" s="651"/>
      <c r="WFE191" s="326"/>
      <c r="WFF191" s="152"/>
      <c r="WFG191" s="152"/>
      <c r="WFH191" s="152"/>
      <c r="WFI191" s="152"/>
      <c r="WFJ191" s="650"/>
      <c r="WFK191" s="651"/>
      <c r="WFL191" s="326"/>
      <c r="WFM191" s="152"/>
      <c r="WFN191" s="152"/>
      <c r="WFO191" s="152"/>
      <c r="WFP191" s="152"/>
      <c r="WFQ191" s="650"/>
      <c r="WFR191" s="651"/>
      <c r="WFS191" s="326"/>
      <c r="WFT191" s="152"/>
      <c r="WFU191" s="152"/>
      <c r="WFV191" s="152"/>
      <c r="WFW191" s="152"/>
      <c r="WFX191" s="650"/>
      <c r="WFY191" s="651"/>
      <c r="WFZ191" s="326"/>
      <c r="WGA191" s="152"/>
      <c r="WGB191" s="152"/>
      <c r="WGC191" s="152"/>
      <c r="WGD191" s="152"/>
      <c r="WGE191" s="650"/>
      <c r="WGF191" s="651"/>
      <c r="WGG191" s="326"/>
      <c r="WGH191" s="152"/>
      <c r="WGI191" s="152"/>
      <c r="WGJ191" s="152"/>
      <c r="WGK191" s="152"/>
      <c r="WGL191" s="650"/>
      <c r="WGM191" s="651"/>
      <c r="WGN191" s="326"/>
      <c r="WGO191" s="152"/>
      <c r="WGP191" s="152"/>
      <c r="WGQ191" s="152"/>
      <c r="WGR191" s="152"/>
      <c r="WGS191" s="650"/>
      <c r="WGT191" s="651"/>
      <c r="WGU191" s="326"/>
      <c r="WGV191" s="152"/>
      <c r="WGW191" s="152"/>
      <c r="WGX191" s="152"/>
      <c r="WGY191" s="152"/>
      <c r="WGZ191" s="650"/>
      <c r="WHA191" s="651"/>
      <c r="WHB191" s="326"/>
      <c r="WHC191" s="152"/>
      <c r="WHD191" s="152"/>
      <c r="WHE191" s="152"/>
      <c r="WHF191" s="152"/>
      <c r="WHG191" s="650"/>
      <c r="WHH191" s="651"/>
      <c r="WHI191" s="326"/>
      <c r="WHJ191" s="152"/>
      <c r="WHK191" s="152"/>
      <c r="WHL191" s="152"/>
      <c r="WHM191" s="152"/>
      <c r="WHN191" s="650"/>
      <c r="WHO191" s="651"/>
      <c r="WHP191" s="326"/>
      <c r="WHQ191" s="152"/>
      <c r="WHR191" s="152"/>
      <c r="WHS191" s="152"/>
      <c r="WHT191" s="152"/>
      <c r="WHU191" s="650"/>
      <c r="WHV191" s="651"/>
      <c r="WHW191" s="326"/>
      <c r="WHX191" s="152"/>
      <c r="WHY191" s="152"/>
      <c r="WHZ191" s="152"/>
      <c r="WIA191" s="152"/>
      <c r="WIB191" s="650"/>
      <c r="WIC191" s="651"/>
      <c r="WID191" s="326"/>
      <c r="WIE191" s="152"/>
      <c r="WIF191" s="152"/>
      <c r="WIG191" s="152"/>
      <c r="WIH191" s="152"/>
      <c r="WII191" s="650"/>
      <c r="WIJ191" s="651"/>
      <c r="WIK191" s="326"/>
      <c r="WIL191" s="152"/>
      <c r="WIM191" s="152"/>
      <c r="WIN191" s="152"/>
      <c r="WIO191" s="152"/>
      <c r="WIP191" s="650"/>
      <c r="WIQ191" s="651"/>
      <c r="WIR191" s="326"/>
      <c r="WIS191" s="152"/>
      <c r="WIT191" s="152"/>
      <c r="WIU191" s="152"/>
      <c r="WIV191" s="152"/>
      <c r="WIW191" s="650"/>
      <c r="WIX191" s="651"/>
      <c r="WIY191" s="326"/>
      <c r="WIZ191" s="152"/>
      <c r="WJA191" s="152"/>
      <c r="WJB191" s="152"/>
      <c r="WJC191" s="152"/>
      <c r="WJD191" s="650"/>
      <c r="WJE191" s="651"/>
      <c r="WJF191" s="326"/>
      <c r="WJG191" s="152"/>
      <c r="WJH191" s="152"/>
      <c r="WJI191" s="152"/>
      <c r="WJJ191" s="152"/>
      <c r="WJK191" s="650"/>
      <c r="WJL191" s="651"/>
      <c r="WJM191" s="326"/>
      <c r="WJN191" s="152"/>
      <c r="WJO191" s="152"/>
      <c r="WJP191" s="152"/>
      <c r="WJQ191" s="152"/>
      <c r="WJR191" s="650"/>
      <c r="WJS191" s="651"/>
      <c r="WJT191" s="326"/>
      <c r="WJU191" s="152"/>
      <c r="WJV191" s="152"/>
      <c r="WJW191" s="152"/>
      <c r="WJX191" s="152"/>
      <c r="WJY191" s="650"/>
      <c r="WJZ191" s="651"/>
      <c r="WKA191" s="326"/>
      <c r="WKB191" s="152"/>
      <c r="WKC191" s="152"/>
      <c r="WKD191" s="152"/>
      <c r="WKE191" s="152"/>
      <c r="WKF191" s="650"/>
      <c r="WKG191" s="651"/>
      <c r="WKH191" s="326"/>
      <c r="WKI191" s="152"/>
      <c r="WKJ191" s="152"/>
      <c r="WKK191" s="152"/>
      <c r="WKL191" s="152"/>
      <c r="WKM191" s="650"/>
      <c r="WKN191" s="651"/>
      <c r="WKO191" s="326"/>
      <c r="WKP191" s="152"/>
      <c r="WKQ191" s="152"/>
      <c r="WKR191" s="152"/>
      <c r="WKS191" s="152"/>
      <c r="WKT191" s="650"/>
      <c r="WKU191" s="651"/>
      <c r="WKV191" s="326"/>
      <c r="WKW191" s="152"/>
      <c r="WKX191" s="152"/>
      <c r="WKY191" s="152"/>
      <c r="WKZ191" s="152"/>
      <c r="WLA191" s="650"/>
      <c r="WLB191" s="651"/>
      <c r="WLC191" s="326"/>
      <c r="WLD191" s="152"/>
      <c r="WLE191" s="152"/>
      <c r="WLF191" s="152"/>
      <c r="WLG191" s="152"/>
      <c r="WLH191" s="650"/>
      <c r="WLI191" s="651"/>
      <c r="WLJ191" s="326"/>
      <c r="WLK191" s="152"/>
      <c r="WLL191" s="152"/>
      <c r="WLM191" s="152"/>
      <c r="WLN191" s="152"/>
      <c r="WLO191" s="650"/>
      <c r="WLP191" s="651"/>
      <c r="WLQ191" s="326"/>
      <c r="WLR191" s="152"/>
      <c r="WLS191" s="152"/>
      <c r="WLT191" s="152"/>
      <c r="WLU191" s="152"/>
      <c r="WLV191" s="650"/>
      <c r="WLW191" s="651"/>
      <c r="WLX191" s="326"/>
      <c r="WLY191" s="152"/>
      <c r="WLZ191" s="152"/>
      <c r="WMA191" s="152"/>
      <c r="WMB191" s="152"/>
      <c r="WMC191" s="650"/>
      <c r="WMD191" s="651"/>
      <c r="WME191" s="326"/>
      <c r="WMF191" s="152"/>
      <c r="WMG191" s="152"/>
      <c r="WMH191" s="152"/>
      <c r="WMI191" s="152"/>
      <c r="WMJ191" s="650"/>
      <c r="WMK191" s="651"/>
      <c r="WML191" s="326"/>
      <c r="WMM191" s="152"/>
      <c r="WMN191" s="152"/>
      <c r="WMO191" s="152"/>
      <c r="WMP191" s="152"/>
      <c r="WMQ191" s="650"/>
      <c r="WMR191" s="651"/>
      <c r="WMS191" s="326"/>
      <c r="WMT191" s="152"/>
      <c r="WMU191" s="152"/>
      <c r="WMV191" s="152"/>
      <c r="WMW191" s="152"/>
      <c r="WMX191" s="650"/>
      <c r="WMY191" s="651"/>
      <c r="WMZ191" s="326"/>
      <c r="WNA191" s="152"/>
      <c r="WNB191" s="152"/>
      <c r="WNC191" s="152"/>
      <c r="WND191" s="152"/>
      <c r="WNE191" s="650"/>
      <c r="WNF191" s="651"/>
      <c r="WNG191" s="326"/>
      <c r="WNH191" s="152"/>
      <c r="WNI191" s="152"/>
      <c r="WNJ191" s="152"/>
      <c r="WNK191" s="152"/>
      <c r="WNL191" s="650"/>
      <c r="WNM191" s="651"/>
      <c r="WNN191" s="326"/>
      <c r="WNO191" s="152"/>
      <c r="WNP191" s="152"/>
      <c r="WNQ191" s="152"/>
      <c r="WNR191" s="152"/>
      <c r="WNS191" s="650"/>
      <c r="WNT191" s="651"/>
      <c r="WNU191" s="326"/>
      <c r="WNV191" s="152"/>
      <c r="WNW191" s="152"/>
      <c r="WNX191" s="152"/>
      <c r="WNY191" s="152"/>
      <c r="WNZ191" s="650"/>
      <c r="WOA191" s="651"/>
      <c r="WOB191" s="326"/>
      <c r="WOC191" s="152"/>
      <c r="WOD191" s="152"/>
      <c r="WOE191" s="152"/>
      <c r="WOF191" s="152"/>
      <c r="WOG191" s="650"/>
      <c r="WOH191" s="651"/>
      <c r="WOI191" s="326"/>
      <c r="WOJ191" s="152"/>
      <c r="WOK191" s="152"/>
      <c r="WOL191" s="152"/>
      <c r="WOM191" s="152"/>
      <c r="WON191" s="650"/>
      <c r="WOO191" s="651"/>
      <c r="WOP191" s="326"/>
      <c r="WOQ191" s="152"/>
      <c r="WOR191" s="152"/>
      <c r="WOS191" s="152"/>
      <c r="WOT191" s="152"/>
      <c r="WOU191" s="650"/>
      <c r="WOV191" s="651"/>
      <c r="WOW191" s="326"/>
      <c r="WOX191" s="152"/>
      <c r="WOY191" s="152"/>
      <c r="WOZ191" s="152"/>
      <c r="WPA191" s="152"/>
      <c r="WPB191" s="650"/>
      <c r="WPC191" s="651"/>
      <c r="WPD191" s="326"/>
      <c r="WPE191" s="152"/>
      <c r="WPF191" s="152"/>
      <c r="WPG191" s="152"/>
      <c r="WPH191" s="152"/>
      <c r="WPI191" s="650"/>
      <c r="WPJ191" s="651"/>
      <c r="WPK191" s="326"/>
      <c r="WPL191" s="152"/>
      <c r="WPM191" s="152"/>
      <c r="WPN191" s="152"/>
      <c r="WPO191" s="152"/>
      <c r="WPP191" s="650"/>
      <c r="WPQ191" s="651"/>
      <c r="WPR191" s="326"/>
      <c r="WPS191" s="152"/>
      <c r="WPT191" s="152"/>
      <c r="WPU191" s="152"/>
      <c r="WPV191" s="152"/>
      <c r="WPW191" s="650"/>
      <c r="WPX191" s="651"/>
      <c r="WPY191" s="326"/>
      <c r="WPZ191" s="152"/>
      <c r="WQA191" s="152"/>
      <c r="WQB191" s="152"/>
      <c r="WQC191" s="152"/>
      <c r="WQD191" s="650"/>
      <c r="WQE191" s="651"/>
      <c r="WQF191" s="326"/>
      <c r="WQG191" s="152"/>
      <c r="WQH191" s="152"/>
      <c r="WQI191" s="152"/>
      <c r="WQJ191" s="152"/>
      <c r="WQK191" s="650"/>
      <c r="WQL191" s="651"/>
      <c r="WQM191" s="326"/>
      <c r="WQN191" s="152"/>
      <c r="WQO191" s="152"/>
      <c r="WQP191" s="152"/>
      <c r="WQQ191" s="152"/>
      <c r="WQR191" s="650"/>
      <c r="WQS191" s="651"/>
      <c r="WQT191" s="326"/>
      <c r="WQU191" s="152"/>
      <c r="WQV191" s="152"/>
      <c r="WQW191" s="152"/>
      <c r="WQX191" s="152"/>
      <c r="WQY191" s="650"/>
      <c r="WQZ191" s="651"/>
      <c r="WRA191" s="326"/>
      <c r="WRB191" s="152"/>
      <c r="WRC191" s="152"/>
      <c r="WRD191" s="152"/>
      <c r="WRE191" s="152"/>
      <c r="WRF191" s="650"/>
      <c r="WRG191" s="651"/>
      <c r="WRH191" s="326"/>
      <c r="WRI191" s="152"/>
      <c r="WRJ191" s="152"/>
      <c r="WRK191" s="152"/>
      <c r="WRL191" s="152"/>
      <c r="WRM191" s="650"/>
      <c r="WRN191" s="651"/>
      <c r="WRO191" s="326"/>
      <c r="WRP191" s="152"/>
      <c r="WRQ191" s="152"/>
      <c r="WRR191" s="152"/>
      <c r="WRS191" s="152"/>
      <c r="WRT191" s="650"/>
      <c r="WRU191" s="651"/>
      <c r="WRV191" s="326"/>
      <c r="WRW191" s="152"/>
      <c r="WRX191" s="152"/>
      <c r="WRY191" s="152"/>
      <c r="WRZ191" s="152"/>
      <c r="WSA191" s="650"/>
      <c r="WSB191" s="651"/>
      <c r="WSC191" s="326"/>
      <c r="WSD191" s="152"/>
      <c r="WSE191" s="152"/>
      <c r="WSF191" s="152"/>
      <c r="WSG191" s="152"/>
      <c r="WSH191" s="650"/>
      <c r="WSI191" s="651"/>
      <c r="WSJ191" s="326"/>
      <c r="WSK191" s="152"/>
      <c r="WSL191" s="152"/>
      <c r="WSM191" s="152"/>
      <c r="WSN191" s="152"/>
      <c r="WSO191" s="650"/>
      <c r="WSP191" s="651"/>
      <c r="WSQ191" s="326"/>
      <c r="WSR191" s="152"/>
      <c r="WSS191" s="152"/>
      <c r="WST191" s="152"/>
      <c r="WSU191" s="152"/>
      <c r="WSV191" s="650"/>
      <c r="WSW191" s="651"/>
      <c r="WSX191" s="326"/>
      <c r="WSY191" s="152"/>
      <c r="WSZ191" s="152"/>
      <c r="WTA191" s="152"/>
      <c r="WTB191" s="152"/>
      <c r="WTC191" s="650"/>
      <c r="WTD191" s="651"/>
      <c r="WTE191" s="326"/>
      <c r="WTF191" s="152"/>
      <c r="WTG191" s="152"/>
      <c r="WTH191" s="152"/>
      <c r="WTI191" s="152"/>
      <c r="WTJ191" s="650"/>
      <c r="WTK191" s="651"/>
      <c r="WTL191" s="326"/>
      <c r="WTM191" s="152"/>
      <c r="WTN191" s="152"/>
      <c r="WTO191" s="152"/>
      <c r="WTP191" s="152"/>
      <c r="WTQ191" s="650"/>
      <c r="WTR191" s="651"/>
      <c r="WTS191" s="326"/>
      <c r="WTT191" s="152"/>
      <c r="WTU191" s="152"/>
      <c r="WTV191" s="152"/>
      <c r="WTW191" s="152"/>
      <c r="WTX191" s="650"/>
      <c r="WTY191" s="651"/>
      <c r="WTZ191" s="326"/>
      <c r="WUA191" s="152"/>
      <c r="WUB191" s="152"/>
      <c r="WUC191" s="152"/>
      <c r="WUD191" s="152"/>
      <c r="WUE191" s="650"/>
      <c r="WUF191" s="651"/>
      <c r="WUG191" s="326"/>
      <c r="WUH191" s="152"/>
      <c r="WUI191" s="152"/>
      <c r="WUJ191" s="152"/>
      <c r="WUK191" s="152"/>
      <c r="WUL191" s="650"/>
      <c r="WUM191" s="651"/>
      <c r="WUN191" s="326"/>
      <c r="WUO191" s="152"/>
      <c r="WUP191" s="152"/>
      <c r="WUQ191" s="152"/>
      <c r="WUR191" s="152"/>
      <c r="WUS191" s="650"/>
      <c r="WUT191" s="651"/>
      <c r="WUU191" s="326"/>
      <c r="WUV191" s="152"/>
      <c r="WUW191" s="152"/>
      <c r="WUX191" s="152"/>
      <c r="WUY191" s="152"/>
      <c r="WUZ191" s="650"/>
      <c r="WVA191" s="651"/>
      <c r="WVB191" s="326"/>
      <c r="WVC191" s="152"/>
      <c r="WVD191" s="152"/>
      <c r="WVE191" s="152"/>
      <c r="WVF191" s="152"/>
      <c r="WVG191" s="650"/>
      <c r="WVH191" s="651"/>
      <c r="WVI191" s="326"/>
      <c r="WVJ191" s="152"/>
      <c r="WVK191" s="152"/>
      <c r="WVL191" s="152"/>
      <c r="WVM191" s="152"/>
      <c r="WVN191" s="650"/>
      <c r="WVO191" s="651"/>
      <c r="WVP191" s="326"/>
      <c r="WVQ191" s="152"/>
      <c r="WVR191" s="152"/>
      <c r="WVS191" s="152"/>
      <c r="WVT191" s="152"/>
      <c r="WVU191" s="650"/>
      <c r="WVV191" s="651"/>
      <c r="WVW191" s="326"/>
      <c r="WVX191" s="152"/>
      <c r="WVY191" s="152"/>
      <c r="WVZ191" s="152"/>
      <c r="WWA191" s="152"/>
      <c r="WWB191" s="650"/>
      <c r="WWC191" s="651"/>
      <c r="WWD191" s="326"/>
      <c r="WWE191" s="152"/>
      <c r="WWF191" s="152"/>
      <c r="WWG191" s="152"/>
      <c r="WWH191" s="152"/>
      <c r="WWI191" s="650"/>
      <c r="WWJ191" s="651"/>
      <c r="WWK191" s="326"/>
      <c r="WWL191" s="152"/>
      <c r="WWM191" s="152"/>
      <c r="WWN191" s="152"/>
      <c r="WWO191" s="152"/>
      <c r="WWP191" s="650"/>
      <c r="WWQ191" s="651"/>
      <c r="WWR191" s="326"/>
      <c r="WWS191" s="152"/>
      <c r="WWT191" s="152"/>
      <c r="WWU191" s="152"/>
      <c r="WWV191" s="152"/>
      <c r="WWW191" s="650"/>
      <c r="WWX191" s="651"/>
      <c r="WWY191" s="326"/>
      <c r="WWZ191" s="152"/>
      <c r="WXA191" s="152"/>
      <c r="WXB191" s="152"/>
      <c r="WXC191" s="152"/>
      <c r="WXD191" s="650"/>
      <c r="WXE191" s="651"/>
      <c r="WXF191" s="326"/>
      <c r="WXG191" s="152"/>
      <c r="WXH191" s="152"/>
      <c r="WXI191" s="152"/>
      <c r="WXJ191" s="152"/>
      <c r="WXK191" s="650"/>
      <c r="WXL191" s="651"/>
      <c r="WXM191" s="326"/>
      <c r="WXN191" s="152"/>
      <c r="WXO191" s="152"/>
      <c r="WXP191" s="152"/>
      <c r="WXQ191" s="152"/>
      <c r="WXR191" s="650"/>
      <c r="WXS191" s="651"/>
      <c r="WXT191" s="326"/>
      <c r="WXU191" s="152"/>
      <c r="WXV191" s="152"/>
      <c r="WXW191" s="152"/>
      <c r="WXX191" s="152"/>
      <c r="WXY191" s="650"/>
      <c r="WXZ191" s="651"/>
      <c r="WYA191" s="326"/>
      <c r="WYB191" s="152"/>
      <c r="WYC191" s="152"/>
      <c r="WYD191" s="152"/>
      <c r="WYE191" s="152"/>
      <c r="WYF191" s="650"/>
      <c r="WYG191" s="651"/>
      <c r="WYH191" s="326"/>
      <c r="WYI191" s="152"/>
      <c r="WYJ191" s="152"/>
      <c r="WYK191" s="152"/>
      <c r="WYL191" s="152"/>
      <c r="WYM191" s="650"/>
      <c r="WYN191" s="651"/>
      <c r="WYO191" s="326"/>
      <c r="WYP191" s="152"/>
      <c r="WYQ191" s="152"/>
      <c r="WYR191" s="152"/>
      <c r="WYS191" s="152"/>
      <c r="WYT191" s="650"/>
      <c r="WYU191" s="651"/>
      <c r="WYV191" s="326"/>
      <c r="WYW191" s="152"/>
      <c r="WYX191" s="152"/>
      <c r="WYY191" s="152"/>
      <c r="WYZ191" s="152"/>
      <c r="WZA191" s="650"/>
      <c r="WZB191" s="651"/>
      <c r="WZC191" s="326"/>
      <c r="WZD191" s="152"/>
      <c r="WZE191" s="152"/>
      <c r="WZF191" s="152"/>
      <c r="WZG191" s="152"/>
      <c r="WZH191" s="650"/>
      <c r="WZI191" s="651"/>
      <c r="WZJ191" s="326"/>
      <c r="WZK191" s="152"/>
      <c r="WZL191" s="152"/>
      <c r="WZM191" s="152"/>
      <c r="WZN191" s="152"/>
      <c r="WZO191" s="650"/>
      <c r="WZP191" s="651"/>
      <c r="WZQ191" s="326"/>
      <c r="WZR191" s="152"/>
      <c r="WZS191" s="152"/>
      <c r="WZT191" s="152"/>
      <c r="WZU191" s="152"/>
      <c r="WZV191" s="650"/>
      <c r="WZW191" s="651"/>
      <c r="WZX191" s="326"/>
      <c r="WZY191" s="152"/>
      <c r="WZZ191" s="152"/>
      <c r="XAA191" s="152"/>
      <c r="XAB191" s="152"/>
      <c r="XAC191" s="650"/>
      <c r="XAD191" s="651"/>
      <c r="XAE191" s="326"/>
      <c r="XAF191" s="152"/>
      <c r="XAG191" s="152"/>
      <c r="XAH191" s="152"/>
      <c r="XAI191" s="152"/>
      <c r="XAJ191" s="650"/>
      <c r="XAK191" s="651"/>
      <c r="XAL191" s="326"/>
      <c r="XAM191" s="152"/>
      <c r="XAN191" s="152"/>
      <c r="XAO191" s="152"/>
      <c r="XAP191" s="152"/>
      <c r="XAQ191" s="650"/>
      <c r="XAR191" s="651"/>
      <c r="XAS191" s="326"/>
      <c r="XAT191" s="152"/>
      <c r="XAU191" s="152"/>
      <c r="XAV191" s="152"/>
      <c r="XAW191" s="152"/>
      <c r="XAX191" s="650"/>
      <c r="XAY191" s="651"/>
      <c r="XAZ191" s="326"/>
      <c r="XBA191" s="152"/>
      <c r="XBB191" s="152"/>
      <c r="XBC191" s="152"/>
      <c r="XBD191" s="152"/>
      <c r="XBE191" s="650"/>
      <c r="XBF191" s="651"/>
      <c r="XBG191" s="326"/>
      <c r="XBH191" s="152"/>
      <c r="XBI191" s="152"/>
      <c r="XBJ191" s="152"/>
      <c r="XBK191" s="152"/>
      <c r="XBL191" s="650"/>
      <c r="XBM191" s="651"/>
      <c r="XBN191" s="326"/>
      <c r="XBO191" s="152"/>
      <c r="XBP191" s="152"/>
      <c r="XBQ191" s="152"/>
      <c r="XBR191" s="152"/>
      <c r="XBS191" s="650"/>
      <c r="XBT191" s="651"/>
      <c r="XBU191" s="326"/>
      <c r="XBV191" s="152"/>
      <c r="XBW191" s="152"/>
      <c r="XBX191" s="152"/>
      <c r="XBY191" s="152"/>
      <c r="XBZ191" s="650"/>
      <c r="XCA191" s="651"/>
      <c r="XCB191" s="326"/>
      <c r="XCC191" s="152"/>
      <c r="XCD191" s="152"/>
      <c r="XCE191" s="152"/>
      <c r="XCF191" s="152"/>
      <c r="XCG191" s="650"/>
      <c r="XCH191" s="651"/>
      <c r="XCI191" s="326"/>
      <c r="XCJ191" s="152"/>
      <c r="XCK191" s="152"/>
      <c r="XCL191" s="152"/>
      <c r="XCM191" s="152"/>
      <c r="XCN191" s="650"/>
      <c r="XCO191" s="651"/>
      <c r="XCP191" s="326"/>
      <c r="XCQ191" s="152"/>
      <c r="XCR191" s="152"/>
      <c r="XCS191" s="152"/>
      <c r="XCT191" s="152"/>
      <c r="XCU191" s="650"/>
      <c r="XCV191" s="651"/>
      <c r="XCW191" s="326"/>
      <c r="XCX191" s="152"/>
      <c r="XCY191" s="152"/>
      <c r="XCZ191" s="152"/>
      <c r="XDA191" s="152"/>
      <c r="XDB191" s="650"/>
      <c r="XDC191" s="651"/>
      <c r="XDD191" s="326"/>
      <c r="XDE191" s="152"/>
      <c r="XDF191" s="152"/>
      <c r="XDG191" s="152"/>
      <c r="XDH191" s="152"/>
      <c r="XDI191" s="650"/>
      <c r="XDJ191" s="651"/>
      <c r="XDK191" s="326"/>
      <c r="XDL191" s="152"/>
      <c r="XDM191" s="152"/>
      <c r="XDN191" s="152"/>
      <c r="XDO191" s="152"/>
      <c r="XDP191" s="650"/>
      <c r="XDQ191" s="651"/>
      <c r="XDR191" s="326"/>
      <c r="XDS191" s="152"/>
      <c r="XDT191" s="152"/>
      <c r="XDU191" s="152"/>
      <c r="XDV191" s="152"/>
      <c r="XDW191" s="650"/>
      <c r="XDX191" s="651"/>
      <c r="XDY191" s="326"/>
      <c r="XDZ191" s="152"/>
      <c r="XEA191" s="152"/>
      <c r="XEB191" s="152"/>
      <c r="XEC191" s="152"/>
      <c r="XED191" s="650"/>
      <c r="XEE191" s="651"/>
      <c r="XEF191" s="326"/>
      <c r="XEG191" s="152"/>
      <c r="XEH191" s="152"/>
      <c r="XEI191" s="152"/>
      <c r="XEJ191" s="152"/>
      <c r="XEK191" s="650"/>
      <c r="XEL191" s="651"/>
      <c r="XEM191" s="326"/>
      <c r="XEN191" s="152"/>
      <c r="XEO191" s="152"/>
      <c r="XEP191" s="152"/>
      <c r="XEQ191" s="152"/>
      <c r="XER191" s="650"/>
      <c r="XES191" s="651"/>
      <c r="XET191" s="326"/>
      <c r="XEU191" s="152"/>
      <c r="XEV191" s="152"/>
      <c r="XEW191" s="152"/>
      <c r="XEX191" s="152"/>
      <c r="XEY191" s="650"/>
      <c r="XEZ191" s="651"/>
      <c r="XFA191" s="326"/>
      <c r="XFB191" s="152"/>
      <c r="XFC191" s="152"/>
      <c r="XFD191" s="152"/>
    </row>
    <row r="192" spans="1:16384" s="164" customFormat="1" ht="15.75" customHeight="1" thickTop="1" thickBot="1" x14ac:dyDescent="0.3">
      <c r="A192" s="735" t="s">
        <v>428</v>
      </c>
      <c r="B192" s="735"/>
      <c r="C192" s="735"/>
      <c r="D192" s="735"/>
      <c r="E192" s="735"/>
      <c r="F192" s="735"/>
      <c r="G192" s="735"/>
      <c r="H192" s="501"/>
      <c r="I192" s="501"/>
      <c r="J192" s="600"/>
      <c r="K192" s="152"/>
      <c r="L192" s="152"/>
      <c r="M192" s="379"/>
      <c r="N192" s="380"/>
      <c r="O192" s="326"/>
      <c r="P192" s="152"/>
      <c r="Q192" s="152"/>
      <c r="R192" s="152"/>
      <c r="S192" s="152"/>
      <c r="T192" s="379"/>
      <c r="U192" s="380"/>
      <c r="V192" s="326"/>
      <c r="W192" s="152"/>
      <c r="X192" s="152"/>
      <c r="Y192" s="152"/>
      <c r="Z192" s="152"/>
      <c r="AA192" s="379"/>
      <c r="AB192" s="380"/>
      <c r="AC192" s="326"/>
      <c r="AD192" s="152"/>
      <c r="AE192" s="152"/>
      <c r="AF192" s="152"/>
      <c r="AG192" s="152"/>
      <c r="AH192" s="379"/>
      <c r="AI192" s="380"/>
      <c r="AJ192" s="326"/>
      <c r="AK192" s="152"/>
      <c r="AL192" s="152"/>
      <c r="AM192" s="152"/>
      <c r="AN192" s="152"/>
      <c r="AO192" s="379"/>
      <c r="AP192" s="380"/>
      <c r="AQ192" s="326"/>
      <c r="AR192" s="152"/>
      <c r="AS192" s="152"/>
      <c r="AT192" s="152"/>
      <c r="AU192" s="152"/>
      <c r="AV192" s="379"/>
      <c r="AW192" s="380"/>
      <c r="AX192" s="326"/>
      <c r="AY192" s="152"/>
      <c r="AZ192" s="152"/>
      <c r="BA192" s="152"/>
      <c r="BB192" s="152"/>
      <c r="BC192" s="379"/>
      <c r="BD192" s="380"/>
      <c r="BE192" s="326"/>
      <c r="BF192" s="152"/>
      <c r="BG192" s="152"/>
      <c r="BH192" s="152"/>
      <c r="BI192" s="152"/>
      <c r="BJ192" s="379"/>
      <c r="BK192" s="380"/>
      <c r="BL192" s="326"/>
      <c r="BM192" s="152"/>
      <c r="BN192" s="152"/>
      <c r="BO192" s="152"/>
      <c r="BP192" s="152"/>
      <c r="BQ192" s="379"/>
      <c r="BR192" s="380"/>
      <c r="BS192" s="326"/>
      <c r="BT192" s="152"/>
      <c r="BU192" s="152"/>
      <c r="BV192" s="152"/>
      <c r="BW192" s="152"/>
      <c r="BX192" s="379"/>
      <c r="BY192" s="380"/>
      <c r="BZ192" s="326"/>
      <c r="CA192" s="152"/>
      <c r="CB192" s="152"/>
      <c r="CC192" s="152"/>
      <c r="CD192" s="152"/>
      <c r="CE192" s="379"/>
      <c r="CF192" s="380"/>
      <c r="CG192" s="326"/>
      <c r="CH192" s="152"/>
      <c r="CI192" s="152"/>
      <c r="CJ192" s="152"/>
      <c r="CK192" s="152"/>
      <c r="CL192" s="379"/>
      <c r="CM192" s="380"/>
      <c r="CN192" s="326"/>
      <c r="CO192" s="152"/>
      <c r="CP192" s="152"/>
      <c r="CQ192" s="152"/>
      <c r="CR192" s="152"/>
      <c r="CS192" s="379"/>
      <c r="CT192" s="380"/>
      <c r="CU192" s="326"/>
      <c r="CV192" s="152"/>
      <c r="CW192" s="152"/>
      <c r="CX192" s="152"/>
      <c r="CY192" s="152"/>
      <c r="CZ192" s="379"/>
      <c r="DA192" s="380"/>
      <c r="DB192" s="326"/>
      <c r="DC192" s="152"/>
      <c r="DD192" s="152"/>
      <c r="DE192" s="152"/>
      <c r="DF192" s="152"/>
      <c r="DG192" s="379"/>
      <c r="DH192" s="380"/>
      <c r="DI192" s="326"/>
      <c r="DJ192" s="152"/>
      <c r="DK192" s="152"/>
      <c r="DL192" s="152"/>
      <c r="DM192" s="152"/>
      <c r="DN192" s="379"/>
      <c r="DO192" s="380"/>
      <c r="DP192" s="326"/>
      <c r="DQ192" s="152"/>
      <c r="DR192" s="152"/>
      <c r="DS192" s="152"/>
      <c r="DT192" s="152"/>
      <c r="DU192" s="379"/>
      <c r="DV192" s="380"/>
      <c r="DW192" s="326"/>
      <c r="DX192" s="152"/>
      <c r="DY192" s="152"/>
      <c r="DZ192" s="152"/>
      <c r="EA192" s="152"/>
      <c r="EB192" s="379"/>
      <c r="EC192" s="380"/>
      <c r="ED192" s="326"/>
      <c r="EE192" s="152"/>
      <c r="EF192" s="152"/>
      <c r="EG192" s="152"/>
      <c r="EH192" s="152"/>
      <c r="EI192" s="379"/>
      <c r="EJ192" s="380"/>
      <c r="EK192" s="326"/>
      <c r="EL192" s="152"/>
      <c r="EM192" s="152"/>
      <c r="EN192" s="152"/>
      <c r="EO192" s="152"/>
      <c r="EP192" s="379"/>
      <c r="EQ192" s="380"/>
      <c r="ER192" s="326"/>
      <c r="ES192" s="152"/>
      <c r="ET192" s="152"/>
      <c r="EU192" s="152"/>
      <c r="EV192" s="152"/>
      <c r="EW192" s="379"/>
      <c r="EX192" s="380"/>
      <c r="EY192" s="326"/>
      <c r="EZ192" s="152"/>
      <c r="FA192" s="152"/>
      <c r="FB192" s="152"/>
      <c r="FC192" s="152"/>
      <c r="FD192" s="379"/>
      <c r="FE192" s="380"/>
      <c r="FF192" s="326"/>
      <c r="FG192" s="152"/>
      <c r="FH192" s="152"/>
      <c r="FI192" s="152"/>
      <c r="FJ192" s="152"/>
      <c r="FK192" s="379"/>
      <c r="FL192" s="380"/>
      <c r="FM192" s="326"/>
      <c r="FN192" s="152"/>
      <c r="FO192" s="152"/>
      <c r="FP192" s="152"/>
      <c r="FQ192" s="152"/>
      <c r="FR192" s="379"/>
      <c r="FS192" s="380"/>
      <c r="FT192" s="326"/>
      <c r="FU192" s="152"/>
      <c r="FV192" s="152"/>
      <c r="FW192" s="152"/>
      <c r="FX192" s="152"/>
      <c r="FY192" s="379"/>
      <c r="FZ192" s="380"/>
      <c r="GA192" s="326"/>
      <c r="GB192" s="152"/>
      <c r="GC192" s="152"/>
      <c r="GD192" s="152"/>
      <c r="GE192" s="152"/>
      <c r="GF192" s="379"/>
      <c r="GG192" s="380"/>
      <c r="GH192" s="326"/>
      <c r="GI192" s="152"/>
      <c r="GJ192" s="152"/>
      <c r="GK192" s="152"/>
      <c r="GL192" s="152"/>
      <c r="GM192" s="379"/>
      <c r="GN192" s="380"/>
      <c r="GO192" s="326"/>
      <c r="GP192" s="152"/>
      <c r="GQ192" s="152"/>
      <c r="GR192" s="152"/>
      <c r="GS192" s="152"/>
      <c r="GT192" s="379"/>
      <c r="GU192" s="380"/>
      <c r="GV192" s="326"/>
      <c r="GW192" s="152"/>
      <c r="GX192" s="152"/>
      <c r="GY192" s="152"/>
      <c r="GZ192" s="152"/>
      <c r="HA192" s="379"/>
      <c r="HB192" s="380"/>
      <c r="HC192" s="326"/>
      <c r="HD192" s="152"/>
      <c r="HE192" s="152"/>
      <c r="HF192" s="152"/>
      <c r="HG192" s="152"/>
      <c r="HH192" s="379"/>
      <c r="HI192" s="380"/>
      <c r="HJ192" s="326"/>
      <c r="HK192" s="152"/>
      <c r="HL192" s="152"/>
      <c r="HM192" s="152"/>
      <c r="HN192" s="152"/>
      <c r="HO192" s="379"/>
      <c r="HP192" s="380"/>
      <c r="HQ192" s="326"/>
      <c r="HR192" s="152"/>
      <c r="HS192" s="152"/>
      <c r="HT192" s="152"/>
      <c r="HU192" s="152"/>
      <c r="HV192" s="379"/>
      <c r="HW192" s="380"/>
      <c r="HX192" s="326"/>
      <c r="HY192" s="152"/>
      <c r="HZ192" s="152"/>
      <c r="IA192" s="152"/>
      <c r="IB192" s="152"/>
      <c r="IC192" s="379"/>
      <c r="ID192" s="380"/>
      <c r="IE192" s="326"/>
      <c r="IF192" s="152"/>
      <c r="IG192" s="152"/>
      <c r="IH192" s="152"/>
      <c r="II192" s="152"/>
      <c r="IJ192" s="379"/>
      <c r="IK192" s="380"/>
      <c r="IL192" s="326"/>
      <c r="IM192" s="152"/>
      <c r="IN192" s="152"/>
      <c r="IO192" s="152"/>
      <c r="IP192" s="152"/>
      <c r="IQ192" s="379"/>
      <c r="IR192" s="380"/>
      <c r="IS192" s="326"/>
      <c r="IT192" s="152"/>
      <c r="IU192" s="152"/>
      <c r="IV192" s="152"/>
      <c r="IW192" s="152"/>
      <c r="IX192" s="379"/>
      <c r="IY192" s="380"/>
      <c r="IZ192" s="326"/>
      <c r="JA192" s="152"/>
      <c r="JB192" s="152"/>
      <c r="JC192" s="152"/>
      <c r="JD192" s="152"/>
      <c r="JE192" s="379"/>
      <c r="JF192" s="380"/>
      <c r="JG192" s="326"/>
      <c r="JH192" s="152"/>
      <c r="JI192" s="152"/>
      <c r="JJ192" s="152"/>
      <c r="JK192" s="152"/>
      <c r="JL192" s="379"/>
      <c r="JM192" s="380"/>
      <c r="JN192" s="326"/>
      <c r="JO192" s="152"/>
      <c r="JP192" s="152"/>
      <c r="JQ192" s="152"/>
      <c r="JR192" s="152"/>
      <c r="JS192" s="379"/>
      <c r="JT192" s="380"/>
      <c r="JU192" s="326"/>
      <c r="JV192" s="152"/>
      <c r="JW192" s="152"/>
      <c r="JX192" s="152"/>
      <c r="JY192" s="152"/>
      <c r="JZ192" s="379"/>
      <c r="KA192" s="380"/>
      <c r="KB192" s="326"/>
      <c r="KC192" s="152"/>
      <c r="KD192" s="152"/>
      <c r="KE192" s="152"/>
      <c r="KF192" s="152"/>
      <c r="KG192" s="379"/>
      <c r="KH192" s="380"/>
      <c r="KI192" s="326"/>
      <c r="KJ192" s="152"/>
      <c r="KK192" s="152"/>
      <c r="KL192" s="152"/>
      <c r="KM192" s="152"/>
      <c r="KN192" s="379"/>
      <c r="KO192" s="380"/>
      <c r="KP192" s="326"/>
      <c r="KQ192" s="152"/>
      <c r="KR192" s="152"/>
      <c r="KS192" s="152"/>
      <c r="KT192" s="152"/>
      <c r="KU192" s="379"/>
      <c r="KV192" s="380"/>
      <c r="KW192" s="326"/>
      <c r="KX192" s="152"/>
      <c r="KY192" s="152"/>
      <c r="KZ192" s="152"/>
      <c r="LA192" s="152"/>
      <c r="LB192" s="379"/>
      <c r="LC192" s="380"/>
      <c r="LD192" s="326"/>
      <c r="LE192" s="152"/>
      <c r="LF192" s="152"/>
      <c r="LG192" s="152"/>
      <c r="LH192" s="152"/>
      <c r="LI192" s="379"/>
      <c r="LJ192" s="380"/>
      <c r="LK192" s="326"/>
      <c r="LL192" s="152"/>
      <c r="LM192" s="152"/>
      <c r="LN192" s="152"/>
      <c r="LO192" s="152"/>
      <c r="LP192" s="379"/>
      <c r="LQ192" s="380"/>
      <c r="LR192" s="326"/>
      <c r="LS192" s="152"/>
      <c r="LT192" s="152"/>
      <c r="LU192" s="152"/>
      <c r="LV192" s="152"/>
      <c r="LW192" s="379"/>
      <c r="LX192" s="380"/>
      <c r="LY192" s="326"/>
      <c r="LZ192" s="152"/>
      <c r="MA192" s="152"/>
      <c r="MB192" s="152"/>
      <c r="MC192" s="152"/>
      <c r="MD192" s="379"/>
      <c r="ME192" s="380"/>
      <c r="MF192" s="326"/>
      <c r="MG192" s="152"/>
      <c r="MH192" s="152"/>
      <c r="MI192" s="152"/>
      <c r="MJ192" s="152"/>
      <c r="MK192" s="379"/>
      <c r="ML192" s="380"/>
      <c r="MM192" s="326"/>
      <c r="MN192" s="152"/>
      <c r="MO192" s="152"/>
      <c r="MP192" s="152"/>
      <c r="MQ192" s="152"/>
      <c r="MR192" s="379"/>
      <c r="MS192" s="380"/>
      <c r="MT192" s="326"/>
      <c r="MU192" s="152"/>
      <c r="MV192" s="152"/>
      <c r="MW192" s="152"/>
      <c r="MX192" s="152"/>
      <c r="MY192" s="379"/>
      <c r="MZ192" s="380"/>
      <c r="NA192" s="326"/>
      <c r="NB192" s="152"/>
      <c r="NC192" s="152"/>
      <c r="ND192" s="152"/>
      <c r="NE192" s="152"/>
      <c r="NF192" s="379"/>
      <c r="NG192" s="380"/>
      <c r="NH192" s="326"/>
      <c r="NI192" s="152"/>
      <c r="NJ192" s="152"/>
      <c r="NK192" s="152"/>
      <c r="NL192" s="152"/>
      <c r="NM192" s="379"/>
      <c r="NN192" s="380"/>
      <c r="NO192" s="326"/>
      <c r="NP192" s="152"/>
      <c r="NQ192" s="152"/>
      <c r="NR192" s="152"/>
      <c r="NS192" s="152"/>
      <c r="NT192" s="379"/>
      <c r="NU192" s="380"/>
      <c r="NV192" s="326"/>
      <c r="NW192" s="152"/>
      <c r="NX192" s="152"/>
      <c r="NY192" s="152"/>
      <c r="NZ192" s="152"/>
      <c r="OA192" s="379"/>
      <c r="OB192" s="380"/>
      <c r="OC192" s="326"/>
      <c r="OD192" s="152"/>
      <c r="OE192" s="152"/>
      <c r="OF192" s="152"/>
      <c r="OG192" s="152"/>
      <c r="OH192" s="379"/>
      <c r="OI192" s="380"/>
      <c r="OJ192" s="326"/>
      <c r="OK192" s="152"/>
      <c r="OL192" s="152"/>
      <c r="OM192" s="152"/>
      <c r="ON192" s="152"/>
      <c r="OO192" s="379"/>
      <c r="OP192" s="380"/>
      <c r="OQ192" s="326"/>
      <c r="OR192" s="152"/>
      <c r="OS192" s="152"/>
      <c r="OT192" s="152"/>
      <c r="OU192" s="152"/>
      <c r="OV192" s="379"/>
      <c r="OW192" s="380"/>
      <c r="OX192" s="326"/>
      <c r="OY192" s="152"/>
      <c r="OZ192" s="152"/>
      <c r="PA192" s="152"/>
      <c r="PB192" s="152"/>
      <c r="PC192" s="379"/>
      <c r="PD192" s="380"/>
      <c r="PE192" s="326"/>
      <c r="PF192" s="152"/>
      <c r="PG192" s="152"/>
      <c r="PH192" s="152"/>
      <c r="PI192" s="152"/>
      <c r="PJ192" s="379"/>
      <c r="PK192" s="380"/>
      <c r="PL192" s="326"/>
      <c r="PM192" s="152"/>
      <c r="PN192" s="152"/>
      <c r="PO192" s="152"/>
      <c r="PP192" s="152"/>
      <c r="PQ192" s="379"/>
      <c r="PR192" s="380"/>
      <c r="PS192" s="326"/>
      <c r="PT192" s="152"/>
      <c r="PU192" s="152"/>
      <c r="PV192" s="152"/>
      <c r="PW192" s="152"/>
      <c r="PX192" s="379"/>
      <c r="PY192" s="380"/>
      <c r="PZ192" s="326"/>
      <c r="QA192" s="152"/>
      <c r="QB192" s="152"/>
      <c r="QC192" s="152"/>
      <c r="QD192" s="152"/>
      <c r="QE192" s="379"/>
      <c r="QF192" s="380"/>
      <c r="QG192" s="326"/>
      <c r="QH192" s="152"/>
      <c r="QI192" s="152"/>
      <c r="QJ192" s="152"/>
      <c r="QK192" s="152"/>
      <c r="QL192" s="379"/>
      <c r="QM192" s="380"/>
      <c r="QN192" s="326"/>
      <c r="QO192" s="152"/>
      <c r="QP192" s="152"/>
      <c r="QQ192" s="152"/>
      <c r="QR192" s="152"/>
      <c r="QS192" s="379"/>
      <c r="QT192" s="380"/>
      <c r="QU192" s="326"/>
      <c r="QV192" s="152"/>
      <c r="QW192" s="152"/>
      <c r="QX192" s="152"/>
      <c r="QY192" s="152"/>
      <c r="QZ192" s="379"/>
      <c r="RA192" s="380"/>
      <c r="RB192" s="326"/>
      <c r="RC192" s="152"/>
      <c r="RD192" s="152"/>
      <c r="RE192" s="152"/>
      <c r="RF192" s="152"/>
      <c r="RG192" s="379"/>
      <c r="RH192" s="380"/>
      <c r="RI192" s="326"/>
      <c r="RJ192" s="152"/>
      <c r="RK192" s="152"/>
      <c r="RL192" s="152"/>
      <c r="RM192" s="152"/>
      <c r="RN192" s="379"/>
      <c r="RO192" s="380"/>
      <c r="RP192" s="326"/>
      <c r="RQ192" s="152"/>
      <c r="RR192" s="152"/>
      <c r="RS192" s="152"/>
      <c r="RT192" s="152"/>
      <c r="RU192" s="379"/>
      <c r="RV192" s="380"/>
      <c r="RW192" s="326"/>
      <c r="RX192" s="152"/>
      <c r="RY192" s="152"/>
      <c r="RZ192" s="152"/>
      <c r="SA192" s="152"/>
      <c r="SB192" s="379"/>
      <c r="SC192" s="380"/>
      <c r="SD192" s="326"/>
      <c r="SE192" s="152"/>
      <c r="SF192" s="152"/>
      <c r="SG192" s="152"/>
      <c r="SH192" s="152"/>
      <c r="SI192" s="379"/>
      <c r="SJ192" s="380"/>
      <c r="SK192" s="326"/>
      <c r="SL192" s="152"/>
      <c r="SM192" s="152"/>
      <c r="SN192" s="152"/>
      <c r="SO192" s="152"/>
      <c r="SP192" s="379"/>
      <c r="SQ192" s="380"/>
      <c r="SR192" s="326"/>
      <c r="SS192" s="152"/>
      <c r="ST192" s="152"/>
      <c r="SU192" s="152"/>
      <c r="SV192" s="152"/>
      <c r="SW192" s="379"/>
      <c r="SX192" s="380"/>
      <c r="SY192" s="326"/>
      <c r="SZ192" s="152"/>
      <c r="TA192" s="152"/>
      <c r="TB192" s="152"/>
      <c r="TC192" s="152"/>
      <c r="TD192" s="379"/>
      <c r="TE192" s="380"/>
      <c r="TF192" s="326"/>
      <c r="TG192" s="152"/>
      <c r="TH192" s="152"/>
      <c r="TI192" s="152"/>
      <c r="TJ192" s="152"/>
      <c r="TK192" s="379"/>
      <c r="TL192" s="380"/>
      <c r="TM192" s="326"/>
      <c r="TN192" s="152"/>
      <c r="TO192" s="152"/>
      <c r="TP192" s="152"/>
      <c r="TQ192" s="152"/>
      <c r="TR192" s="379"/>
      <c r="TS192" s="380"/>
      <c r="TT192" s="326"/>
      <c r="TU192" s="152"/>
      <c r="TV192" s="152"/>
      <c r="TW192" s="152"/>
      <c r="TX192" s="152"/>
      <c r="TY192" s="379"/>
      <c r="TZ192" s="380"/>
      <c r="UA192" s="326"/>
      <c r="UB192" s="152"/>
      <c r="UC192" s="152"/>
      <c r="UD192" s="152"/>
      <c r="UE192" s="152"/>
      <c r="UF192" s="379"/>
      <c r="UG192" s="380"/>
      <c r="UH192" s="326"/>
      <c r="UI192" s="152"/>
      <c r="UJ192" s="152"/>
      <c r="UK192" s="152"/>
      <c r="UL192" s="152"/>
      <c r="UM192" s="379"/>
      <c r="UN192" s="380"/>
      <c r="UO192" s="326"/>
      <c r="UP192" s="152"/>
      <c r="UQ192" s="152"/>
      <c r="UR192" s="152"/>
      <c r="US192" s="152"/>
      <c r="UT192" s="379"/>
      <c r="UU192" s="380"/>
      <c r="UV192" s="326"/>
      <c r="UW192" s="152"/>
      <c r="UX192" s="152"/>
      <c r="UY192" s="152"/>
      <c r="UZ192" s="152"/>
      <c r="VA192" s="379"/>
      <c r="VB192" s="380"/>
      <c r="VC192" s="326"/>
      <c r="VD192" s="152"/>
      <c r="VE192" s="152"/>
      <c r="VF192" s="152"/>
      <c r="VG192" s="152"/>
      <c r="VH192" s="379"/>
      <c r="VI192" s="380"/>
      <c r="VJ192" s="326"/>
      <c r="VK192" s="152"/>
      <c r="VL192" s="152"/>
      <c r="VM192" s="152"/>
      <c r="VN192" s="152"/>
      <c r="VO192" s="379"/>
      <c r="VP192" s="380"/>
      <c r="VQ192" s="326"/>
      <c r="VR192" s="152"/>
      <c r="VS192" s="152"/>
      <c r="VT192" s="152"/>
      <c r="VU192" s="152"/>
      <c r="VV192" s="379"/>
      <c r="VW192" s="380"/>
      <c r="VX192" s="326"/>
      <c r="VY192" s="152"/>
      <c r="VZ192" s="152"/>
      <c r="WA192" s="152"/>
      <c r="WB192" s="152"/>
      <c r="WC192" s="379"/>
      <c r="WD192" s="380"/>
      <c r="WE192" s="326"/>
      <c r="WF192" s="152"/>
      <c r="WG192" s="152"/>
      <c r="WH192" s="152"/>
      <c r="WI192" s="152"/>
      <c r="WJ192" s="379"/>
      <c r="WK192" s="380"/>
      <c r="WL192" s="326"/>
      <c r="WM192" s="152"/>
      <c r="WN192" s="152"/>
      <c r="WO192" s="152"/>
      <c r="WP192" s="152"/>
      <c r="WQ192" s="379"/>
      <c r="WR192" s="380"/>
      <c r="WS192" s="326"/>
      <c r="WT192" s="152"/>
      <c r="WU192" s="152"/>
      <c r="WV192" s="152"/>
      <c r="WW192" s="152"/>
      <c r="WX192" s="379"/>
      <c r="WY192" s="380"/>
      <c r="WZ192" s="326"/>
      <c r="XA192" s="152"/>
      <c r="XB192" s="152"/>
      <c r="XC192" s="152"/>
      <c r="XD192" s="152"/>
      <c r="XE192" s="379"/>
      <c r="XF192" s="380"/>
      <c r="XG192" s="326"/>
      <c r="XH192" s="152"/>
      <c r="XI192" s="152"/>
      <c r="XJ192" s="152"/>
      <c r="XK192" s="152"/>
      <c r="XL192" s="379"/>
      <c r="XM192" s="380"/>
      <c r="XN192" s="326"/>
      <c r="XO192" s="152"/>
      <c r="XP192" s="152"/>
      <c r="XQ192" s="152"/>
      <c r="XR192" s="152"/>
      <c r="XS192" s="379"/>
      <c r="XT192" s="380"/>
      <c r="XU192" s="326"/>
      <c r="XV192" s="152"/>
      <c r="XW192" s="152"/>
      <c r="XX192" s="152"/>
      <c r="XY192" s="152"/>
      <c r="XZ192" s="379"/>
      <c r="YA192" s="380"/>
      <c r="YB192" s="326"/>
      <c r="YC192" s="152"/>
      <c r="YD192" s="152"/>
      <c r="YE192" s="152"/>
      <c r="YF192" s="152"/>
      <c r="YG192" s="379"/>
      <c r="YH192" s="380"/>
      <c r="YI192" s="326"/>
      <c r="YJ192" s="152"/>
      <c r="YK192" s="152"/>
      <c r="YL192" s="152"/>
      <c r="YM192" s="152"/>
      <c r="YN192" s="379"/>
      <c r="YO192" s="380"/>
      <c r="YP192" s="326"/>
      <c r="YQ192" s="152"/>
      <c r="YR192" s="152"/>
      <c r="YS192" s="152"/>
      <c r="YT192" s="152"/>
      <c r="YU192" s="379"/>
      <c r="YV192" s="380"/>
      <c r="YW192" s="326"/>
      <c r="YX192" s="152"/>
      <c r="YY192" s="152"/>
      <c r="YZ192" s="152"/>
      <c r="ZA192" s="152"/>
      <c r="ZB192" s="379"/>
      <c r="ZC192" s="380"/>
      <c r="ZD192" s="326"/>
      <c r="ZE192" s="152"/>
      <c r="ZF192" s="152"/>
      <c r="ZG192" s="152"/>
      <c r="ZH192" s="152"/>
      <c r="ZI192" s="379"/>
      <c r="ZJ192" s="380"/>
      <c r="ZK192" s="326"/>
      <c r="ZL192" s="152"/>
      <c r="ZM192" s="152"/>
      <c r="ZN192" s="152"/>
      <c r="ZO192" s="152"/>
      <c r="ZP192" s="379"/>
      <c r="ZQ192" s="380"/>
      <c r="ZR192" s="326"/>
      <c r="ZS192" s="152"/>
      <c r="ZT192" s="152"/>
      <c r="ZU192" s="152"/>
      <c r="ZV192" s="152"/>
      <c r="ZW192" s="379"/>
      <c r="ZX192" s="380"/>
      <c r="ZY192" s="326"/>
      <c r="ZZ192" s="152"/>
      <c r="AAA192" s="152"/>
      <c r="AAB192" s="152"/>
      <c r="AAC192" s="152"/>
      <c r="AAD192" s="379"/>
      <c r="AAE192" s="380"/>
      <c r="AAF192" s="326"/>
      <c r="AAG192" s="152"/>
      <c r="AAH192" s="152"/>
      <c r="AAI192" s="152"/>
      <c r="AAJ192" s="152"/>
      <c r="AAK192" s="379"/>
      <c r="AAL192" s="380"/>
      <c r="AAM192" s="326"/>
      <c r="AAN192" s="152"/>
      <c r="AAO192" s="152"/>
      <c r="AAP192" s="152"/>
      <c r="AAQ192" s="152"/>
      <c r="AAR192" s="379"/>
      <c r="AAS192" s="380"/>
      <c r="AAT192" s="326"/>
      <c r="AAU192" s="152"/>
      <c r="AAV192" s="152"/>
      <c r="AAW192" s="152"/>
      <c r="AAX192" s="152"/>
      <c r="AAY192" s="379"/>
      <c r="AAZ192" s="380"/>
      <c r="ABA192" s="326"/>
      <c r="ABB192" s="152"/>
      <c r="ABC192" s="152"/>
      <c r="ABD192" s="152"/>
      <c r="ABE192" s="152"/>
      <c r="ABF192" s="379"/>
      <c r="ABG192" s="380"/>
      <c r="ABH192" s="326"/>
      <c r="ABI192" s="152"/>
      <c r="ABJ192" s="152"/>
      <c r="ABK192" s="152"/>
      <c r="ABL192" s="152"/>
      <c r="ABM192" s="379"/>
      <c r="ABN192" s="380"/>
      <c r="ABO192" s="326"/>
      <c r="ABP192" s="152"/>
      <c r="ABQ192" s="152"/>
      <c r="ABR192" s="152"/>
      <c r="ABS192" s="152"/>
      <c r="ABT192" s="379"/>
      <c r="ABU192" s="380"/>
      <c r="ABV192" s="326"/>
      <c r="ABW192" s="152"/>
      <c r="ABX192" s="152"/>
      <c r="ABY192" s="152"/>
      <c r="ABZ192" s="152"/>
      <c r="ACA192" s="379"/>
      <c r="ACB192" s="380"/>
      <c r="ACC192" s="326"/>
      <c r="ACD192" s="152"/>
      <c r="ACE192" s="152"/>
      <c r="ACF192" s="152"/>
      <c r="ACG192" s="152"/>
      <c r="ACH192" s="379"/>
      <c r="ACI192" s="380"/>
      <c r="ACJ192" s="326"/>
      <c r="ACK192" s="152"/>
      <c r="ACL192" s="152"/>
      <c r="ACM192" s="152"/>
      <c r="ACN192" s="152"/>
      <c r="ACO192" s="379"/>
      <c r="ACP192" s="380"/>
      <c r="ACQ192" s="326"/>
      <c r="ACR192" s="152"/>
      <c r="ACS192" s="152"/>
      <c r="ACT192" s="152"/>
      <c r="ACU192" s="152"/>
      <c r="ACV192" s="379"/>
      <c r="ACW192" s="380"/>
      <c r="ACX192" s="326"/>
      <c r="ACY192" s="152"/>
      <c r="ACZ192" s="152"/>
      <c r="ADA192" s="152"/>
      <c r="ADB192" s="152"/>
      <c r="ADC192" s="379"/>
      <c r="ADD192" s="380"/>
      <c r="ADE192" s="326"/>
      <c r="ADF192" s="152"/>
      <c r="ADG192" s="152"/>
      <c r="ADH192" s="152"/>
      <c r="ADI192" s="152"/>
      <c r="ADJ192" s="379"/>
      <c r="ADK192" s="380"/>
      <c r="ADL192" s="326"/>
      <c r="ADM192" s="152"/>
      <c r="ADN192" s="152"/>
      <c r="ADO192" s="152"/>
      <c r="ADP192" s="152"/>
      <c r="ADQ192" s="379"/>
      <c r="ADR192" s="380"/>
      <c r="ADS192" s="326"/>
      <c r="ADT192" s="152"/>
      <c r="ADU192" s="152"/>
      <c r="ADV192" s="152"/>
      <c r="ADW192" s="152"/>
      <c r="ADX192" s="379"/>
      <c r="ADY192" s="380"/>
      <c r="ADZ192" s="326"/>
      <c r="AEA192" s="152"/>
      <c r="AEB192" s="152"/>
      <c r="AEC192" s="152"/>
      <c r="AED192" s="152"/>
      <c r="AEE192" s="379"/>
      <c r="AEF192" s="380"/>
      <c r="AEG192" s="326"/>
      <c r="AEH192" s="152"/>
      <c r="AEI192" s="152"/>
      <c r="AEJ192" s="152"/>
      <c r="AEK192" s="152"/>
      <c r="AEL192" s="379"/>
      <c r="AEM192" s="380"/>
      <c r="AEN192" s="326"/>
      <c r="AEO192" s="152"/>
      <c r="AEP192" s="152"/>
      <c r="AEQ192" s="152"/>
      <c r="AER192" s="152"/>
      <c r="AES192" s="379"/>
      <c r="AET192" s="380"/>
      <c r="AEU192" s="326"/>
      <c r="AEV192" s="152"/>
      <c r="AEW192" s="152"/>
      <c r="AEX192" s="152"/>
      <c r="AEY192" s="152"/>
      <c r="AEZ192" s="379"/>
      <c r="AFA192" s="380"/>
      <c r="AFB192" s="326"/>
      <c r="AFC192" s="152"/>
      <c r="AFD192" s="152"/>
      <c r="AFE192" s="152"/>
      <c r="AFF192" s="152"/>
      <c r="AFG192" s="379"/>
      <c r="AFH192" s="380"/>
      <c r="AFI192" s="326"/>
      <c r="AFJ192" s="152"/>
      <c r="AFK192" s="152"/>
      <c r="AFL192" s="152"/>
      <c r="AFM192" s="152"/>
      <c r="AFN192" s="379"/>
      <c r="AFO192" s="380"/>
      <c r="AFP192" s="326"/>
      <c r="AFQ192" s="152"/>
      <c r="AFR192" s="152"/>
      <c r="AFS192" s="152"/>
      <c r="AFT192" s="152"/>
      <c r="AFU192" s="379"/>
      <c r="AFV192" s="380"/>
      <c r="AFW192" s="326"/>
      <c r="AFX192" s="152"/>
      <c r="AFY192" s="152"/>
      <c r="AFZ192" s="152"/>
      <c r="AGA192" s="152"/>
      <c r="AGB192" s="379"/>
      <c r="AGC192" s="380"/>
      <c r="AGD192" s="326"/>
      <c r="AGE192" s="152"/>
      <c r="AGF192" s="152"/>
      <c r="AGG192" s="152"/>
      <c r="AGH192" s="152"/>
      <c r="AGI192" s="379"/>
      <c r="AGJ192" s="380"/>
      <c r="AGK192" s="326"/>
      <c r="AGL192" s="152"/>
      <c r="AGM192" s="152"/>
      <c r="AGN192" s="152"/>
      <c r="AGO192" s="152"/>
      <c r="AGP192" s="379"/>
      <c r="AGQ192" s="380"/>
      <c r="AGR192" s="326"/>
      <c r="AGS192" s="152"/>
      <c r="AGT192" s="152"/>
      <c r="AGU192" s="152"/>
      <c r="AGV192" s="152"/>
      <c r="AGW192" s="379"/>
      <c r="AGX192" s="380"/>
      <c r="AGY192" s="326"/>
      <c r="AGZ192" s="152"/>
      <c r="AHA192" s="152"/>
      <c r="AHB192" s="152"/>
      <c r="AHC192" s="152"/>
      <c r="AHD192" s="379"/>
      <c r="AHE192" s="380"/>
      <c r="AHF192" s="326"/>
      <c r="AHG192" s="152"/>
      <c r="AHH192" s="152"/>
      <c r="AHI192" s="152"/>
      <c r="AHJ192" s="152"/>
      <c r="AHK192" s="379"/>
      <c r="AHL192" s="380"/>
      <c r="AHM192" s="326"/>
      <c r="AHN192" s="152"/>
      <c r="AHO192" s="152"/>
      <c r="AHP192" s="152"/>
      <c r="AHQ192" s="152"/>
      <c r="AHR192" s="379"/>
      <c r="AHS192" s="380"/>
      <c r="AHT192" s="326"/>
      <c r="AHU192" s="152"/>
      <c r="AHV192" s="152"/>
      <c r="AHW192" s="152"/>
      <c r="AHX192" s="152"/>
      <c r="AHY192" s="379"/>
      <c r="AHZ192" s="380"/>
      <c r="AIA192" s="326"/>
      <c r="AIB192" s="152"/>
      <c r="AIC192" s="152"/>
      <c r="AID192" s="152"/>
      <c r="AIE192" s="152"/>
      <c r="AIF192" s="379"/>
      <c r="AIG192" s="380"/>
      <c r="AIH192" s="326"/>
      <c r="AII192" s="152"/>
      <c r="AIJ192" s="152"/>
      <c r="AIK192" s="152"/>
      <c r="AIL192" s="152"/>
      <c r="AIM192" s="379"/>
      <c r="AIN192" s="380"/>
      <c r="AIO192" s="326"/>
      <c r="AIP192" s="152"/>
      <c r="AIQ192" s="152"/>
      <c r="AIR192" s="152"/>
      <c r="AIS192" s="152"/>
      <c r="AIT192" s="379"/>
      <c r="AIU192" s="380"/>
      <c r="AIV192" s="326"/>
      <c r="AIW192" s="152"/>
      <c r="AIX192" s="152"/>
      <c r="AIY192" s="152"/>
      <c r="AIZ192" s="152"/>
      <c r="AJA192" s="379"/>
      <c r="AJB192" s="380"/>
      <c r="AJC192" s="326"/>
      <c r="AJD192" s="152"/>
      <c r="AJE192" s="152"/>
      <c r="AJF192" s="152"/>
      <c r="AJG192" s="152"/>
      <c r="AJH192" s="379"/>
      <c r="AJI192" s="380"/>
      <c r="AJJ192" s="326"/>
      <c r="AJK192" s="152"/>
      <c r="AJL192" s="152"/>
      <c r="AJM192" s="152"/>
      <c r="AJN192" s="152"/>
      <c r="AJO192" s="379"/>
      <c r="AJP192" s="380"/>
      <c r="AJQ192" s="326"/>
      <c r="AJR192" s="152"/>
      <c r="AJS192" s="152"/>
      <c r="AJT192" s="152"/>
      <c r="AJU192" s="152"/>
      <c r="AJV192" s="379"/>
      <c r="AJW192" s="380"/>
      <c r="AJX192" s="326"/>
      <c r="AJY192" s="152"/>
      <c r="AJZ192" s="152"/>
      <c r="AKA192" s="152"/>
      <c r="AKB192" s="152"/>
      <c r="AKC192" s="379"/>
      <c r="AKD192" s="380"/>
      <c r="AKE192" s="326"/>
      <c r="AKF192" s="152"/>
      <c r="AKG192" s="152"/>
      <c r="AKH192" s="152"/>
      <c r="AKI192" s="152"/>
      <c r="AKJ192" s="379"/>
      <c r="AKK192" s="380"/>
      <c r="AKL192" s="326"/>
      <c r="AKM192" s="152"/>
      <c r="AKN192" s="152"/>
      <c r="AKO192" s="152"/>
      <c r="AKP192" s="152"/>
      <c r="AKQ192" s="379"/>
      <c r="AKR192" s="380"/>
      <c r="AKS192" s="326"/>
      <c r="AKT192" s="152"/>
      <c r="AKU192" s="152"/>
      <c r="AKV192" s="152"/>
      <c r="AKW192" s="152"/>
      <c r="AKX192" s="379"/>
      <c r="AKY192" s="380"/>
      <c r="AKZ192" s="326"/>
      <c r="ALA192" s="152"/>
      <c r="ALB192" s="152"/>
      <c r="ALC192" s="152"/>
      <c r="ALD192" s="152"/>
      <c r="ALE192" s="379"/>
      <c r="ALF192" s="380"/>
      <c r="ALG192" s="326"/>
      <c r="ALH192" s="152"/>
      <c r="ALI192" s="152"/>
      <c r="ALJ192" s="152"/>
      <c r="ALK192" s="152"/>
      <c r="ALL192" s="379"/>
      <c r="ALM192" s="380"/>
      <c r="ALN192" s="326"/>
      <c r="ALO192" s="152"/>
      <c r="ALP192" s="152"/>
      <c r="ALQ192" s="152"/>
      <c r="ALR192" s="152"/>
      <c r="ALS192" s="379"/>
      <c r="ALT192" s="380"/>
      <c r="ALU192" s="326"/>
      <c r="ALV192" s="152"/>
      <c r="ALW192" s="152"/>
      <c r="ALX192" s="152"/>
      <c r="ALY192" s="152"/>
      <c r="ALZ192" s="379"/>
      <c r="AMA192" s="380"/>
      <c r="AMB192" s="326"/>
      <c r="AMC192" s="152"/>
      <c r="AMD192" s="152"/>
      <c r="AME192" s="152"/>
      <c r="AMF192" s="152"/>
      <c r="AMG192" s="379"/>
      <c r="AMH192" s="380"/>
      <c r="AMI192" s="326"/>
      <c r="AMJ192" s="152"/>
      <c r="AMK192" s="152"/>
      <c r="AML192" s="152"/>
      <c r="AMM192" s="152"/>
      <c r="AMN192" s="379"/>
      <c r="AMO192" s="380"/>
      <c r="AMP192" s="326"/>
      <c r="AMQ192" s="152"/>
      <c r="AMR192" s="152"/>
      <c r="AMS192" s="152"/>
      <c r="AMT192" s="152"/>
      <c r="AMU192" s="379"/>
      <c r="AMV192" s="380"/>
      <c r="AMW192" s="326"/>
      <c r="AMX192" s="152"/>
      <c r="AMY192" s="152"/>
      <c r="AMZ192" s="152"/>
      <c r="ANA192" s="152"/>
      <c r="ANB192" s="379"/>
      <c r="ANC192" s="380"/>
      <c r="AND192" s="326"/>
      <c r="ANE192" s="152"/>
      <c r="ANF192" s="152"/>
      <c r="ANG192" s="152"/>
      <c r="ANH192" s="152"/>
      <c r="ANI192" s="379"/>
      <c r="ANJ192" s="380"/>
      <c r="ANK192" s="326"/>
      <c r="ANL192" s="152"/>
      <c r="ANM192" s="152"/>
      <c r="ANN192" s="152"/>
      <c r="ANO192" s="152"/>
      <c r="ANP192" s="379"/>
      <c r="ANQ192" s="380"/>
      <c r="ANR192" s="326"/>
      <c r="ANS192" s="152"/>
      <c r="ANT192" s="152"/>
      <c r="ANU192" s="152"/>
      <c r="ANV192" s="152"/>
      <c r="ANW192" s="379"/>
      <c r="ANX192" s="380"/>
      <c r="ANY192" s="326"/>
      <c r="ANZ192" s="152"/>
      <c r="AOA192" s="152"/>
      <c r="AOB192" s="152"/>
      <c r="AOC192" s="152"/>
      <c r="AOD192" s="379"/>
      <c r="AOE192" s="380"/>
      <c r="AOF192" s="326"/>
      <c r="AOG192" s="152"/>
      <c r="AOH192" s="152"/>
      <c r="AOI192" s="152"/>
      <c r="AOJ192" s="152"/>
      <c r="AOK192" s="379"/>
      <c r="AOL192" s="380"/>
      <c r="AOM192" s="326"/>
      <c r="AON192" s="152"/>
      <c r="AOO192" s="152"/>
      <c r="AOP192" s="152"/>
      <c r="AOQ192" s="152"/>
      <c r="AOR192" s="379"/>
      <c r="AOS192" s="380"/>
      <c r="AOT192" s="326"/>
      <c r="AOU192" s="152"/>
      <c r="AOV192" s="152"/>
      <c r="AOW192" s="152"/>
      <c r="AOX192" s="152"/>
      <c r="AOY192" s="379"/>
      <c r="AOZ192" s="380"/>
      <c r="APA192" s="326"/>
      <c r="APB192" s="152"/>
      <c r="APC192" s="152"/>
      <c r="APD192" s="152"/>
      <c r="APE192" s="152"/>
      <c r="APF192" s="379"/>
      <c r="APG192" s="380"/>
      <c r="APH192" s="326"/>
      <c r="API192" s="152"/>
      <c r="APJ192" s="152"/>
      <c r="APK192" s="152"/>
      <c r="APL192" s="152"/>
      <c r="APM192" s="379"/>
      <c r="APN192" s="380"/>
      <c r="APO192" s="326"/>
      <c r="APP192" s="152"/>
      <c r="APQ192" s="152"/>
      <c r="APR192" s="152"/>
      <c r="APS192" s="152"/>
      <c r="APT192" s="379"/>
      <c r="APU192" s="380"/>
      <c r="APV192" s="326"/>
      <c r="APW192" s="152"/>
      <c r="APX192" s="152"/>
      <c r="APY192" s="152"/>
      <c r="APZ192" s="152"/>
      <c r="AQA192" s="379"/>
      <c r="AQB192" s="380"/>
      <c r="AQC192" s="326"/>
      <c r="AQD192" s="152"/>
      <c r="AQE192" s="152"/>
      <c r="AQF192" s="152"/>
      <c r="AQG192" s="152"/>
      <c r="AQH192" s="379"/>
      <c r="AQI192" s="380"/>
      <c r="AQJ192" s="326"/>
      <c r="AQK192" s="152"/>
      <c r="AQL192" s="152"/>
      <c r="AQM192" s="152"/>
      <c r="AQN192" s="152"/>
      <c r="AQO192" s="379"/>
      <c r="AQP192" s="380"/>
      <c r="AQQ192" s="326"/>
      <c r="AQR192" s="152"/>
      <c r="AQS192" s="152"/>
      <c r="AQT192" s="152"/>
      <c r="AQU192" s="152"/>
      <c r="AQV192" s="379"/>
      <c r="AQW192" s="380"/>
      <c r="AQX192" s="326"/>
      <c r="AQY192" s="152"/>
      <c r="AQZ192" s="152"/>
      <c r="ARA192" s="152"/>
      <c r="ARB192" s="152"/>
      <c r="ARC192" s="379"/>
      <c r="ARD192" s="380"/>
      <c r="ARE192" s="326"/>
      <c r="ARF192" s="152"/>
      <c r="ARG192" s="152"/>
      <c r="ARH192" s="152"/>
      <c r="ARI192" s="152"/>
      <c r="ARJ192" s="379"/>
      <c r="ARK192" s="380"/>
      <c r="ARL192" s="326"/>
      <c r="ARM192" s="152"/>
      <c r="ARN192" s="152"/>
      <c r="ARO192" s="152"/>
      <c r="ARP192" s="152"/>
      <c r="ARQ192" s="379"/>
      <c r="ARR192" s="380"/>
      <c r="ARS192" s="326"/>
      <c r="ART192" s="152"/>
      <c r="ARU192" s="152"/>
      <c r="ARV192" s="152"/>
      <c r="ARW192" s="152"/>
      <c r="ARX192" s="379"/>
      <c r="ARY192" s="380"/>
      <c r="ARZ192" s="326"/>
      <c r="ASA192" s="152"/>
      <c r="ASB192" s="152"/>
      <c r="ASC192" s="152"/>
      <c r="ASD192" s="152"/>
      <c r="ASE192" s="379"/>
      <c r="ASF192" s="380"/>
      <c r="ASG192" s="326"/>
      <c r="ASH192" s="152"/>
      <c r="ASI192" s="152"/>
      <c r="ASJ192" s="152"/>
      <c r="ASK192" s="152"/>
      <c r="ASL192" s="379"/>
      <c r="ASM192" s="380"/>
      <c r="ASN192" s="326"/>
      <c r="ASO192" s="152"/>
      <c r="ASP192" s="152"/>
      <c r="ASQ192" s="152"/>
      <c r="ASR192" s="152"/>
      <c r="ASS192" s="379"/>
      <c r="AST192" s="380"/>
      <c r="ASU192" s="326"/>
      <c r="ASV192" s="152"/>
      <c r="ASW192" s="152"/>
      <c r="ASX192" s="152"/>
      <c r="ASY192" s="152"/>
      <c r="ASZ192" s="379"/>
      <c r="ATA192" s="380"/>
      <c r="ATB192" s="326"/>
      <c r="ATC192" s="152"/>
      <c r="ATD192" s="152"/>
      <c r="ATE192" s="152"/>
      <c r="ATF192" s="152"/>
      <c r="ATG192" s="379"/>
      <c r="ATH192" s="380"/>
      <c r="ATI192" s="326"/>
      <c r="ATJ192" s="152"/>
      <c r="ATK192" s="152"/>
      <c r="ATL192" s="152"/>
      <c r="ATM192" s="152"/>
      <c r="ATN192" s="379"/>
      <c r="ATO192" s="380"/>
      <c r="ATP192" s="326"/>
      <c r="ATQ192" s="152"/>
      <c r="ATR192" s="152"/>
      <c r="ATS192" s="152"/>
      <c r="ATT192" s="152"/>
      <c r="ATU192" s="379"/>
      <c r="ATV192" s="380"/>
      <c r="ATW192" s="326"/>
      <c r="ATX192" s="152"/>
      <c r="ATY192" s="152"/>
      <c r="ATZ192" s="152"/>
      <c r="AUA192" s="152"/>
      <c r="AUB192" s="379"/>
      <c r="AUC192" s="380"/>
      <c r="AUD192" s="326"/>
      <c r="AUE192" s="152"/>
      <c r="AUF192" s="152"/>
      <c r="AUG192" s="152"/>
      <c r="AUH192" s="152"/>
      <c r="AUI192" s="379"/>
      <c r="AUJ192" s="380"/>
      <c r="AUK192" s="326"/>
      <c r="AUL192" s="152"/>
      <c r="AUM192" s="152"/>
      <c r="AUN192" s="152"/>
      <c r="AUO192" s="152"/>
      <c r="AUP192" s="379"/>
      <c r="AUQ192" s="380"/>
      <c r="AUR192" s="326"/>
      <c r="AUS192" s="152"/>
      <c r="AUT192" s="152"/>
      <c r="AUU192" s="152"/>
      <c r="AUV192" s="152"/>
      <c r="AUW192" s="379"/>
      <c r="AUX192" s="380"/>
      <c r="AUY192" s="326"/>
      <c r="AUZ192" s="152"/>
      <c r="AVA192" s="152"/>
      <c r="AVB192" s="152"/>
      <c r="AVC192" s="152"/>
      <c r="AVD192" s="379"/>
      <c r="AVE192" s="380"/>
      <c r="AVF192" s="326"/>
      <c r="AVG192" s="152"/>
      <c r="AVH192" s="152"/>
      <c r="AVI192" s="152"/>
      <c r="AVJ192" s="152"/>
      <c r="AVK192" s="379"/>
      <c r="AVL192" s="380"/>
      <c r="AVM192" s="326"/>
      <c r="AVN192" s="152"/>
      <c r="AVO192" s="152"/>
      <c r="AVP192" s="152"/>
      <c r="AVQ192" s="152"/>
      <c r="AVR192" s="379"/>
      <c r="AVS192" s="380"/>
      <c r="AVT192" s="326"/>
      <c r="AVU192" s="152"/>
      <c r="AVV192" s="152"/>
      <c r="AVW192" s="152"/>
      <c r="AVX192" s="152"/>
      <c r="AVY192" s="379"/>
      <c r="AVZ192" s="380"/>
      <c r="AWA192" s="326"/>
      <c r="AWB192" s="152"/>
      <c r="AWC192" s="152"/>
      <c r="AWD192" s="152"/>
      <c r="AWE192" s="152"/>
      <c r="AWF192" s="379"/>
      <c r="AWG192" s="380"/>
      <c r="AWH192" s="326"/>
      <c r="AWI192" s="152"/>
      <c r="AWJ192" s="152"/>
      <c r="AWK192" s="152"/>
      <c r="AWL192" s="152"/>
      <c r="AWM192" s="379"/>
      <c r="AWN192" s="380"/>
      <c r="AWO192" s="326"/>
      <c r="AWP192" s="152"/>
      <c r="AWQ192" s="152"/>
      <c r="AWR192" s="152"/>
      <c r="AWS192" s="152"/>
      <c r="AWT192" s="379"/>
      <c r="AWU192" s="380"/>
      <c r="AWV192" s="326"/>
      <c r="AWW192" s="152"/>
      <c r="AWX192" s="152"/>
      <c r="AWY192" s="152"/>
      <c r="AWZ192" s="152"/>
      <c r="AXA192" s="379"/>
      <c r="AXB192" s="380"/>
      <c r="AXC192" s="326"/>
      <c r="AXD192" s="152"/>
      <c r="AXE192" s="152"/>
      <c r="AXF192" s="152"/>
      <c r="AXG192" s="152"/>
      <c r="AXH192" s="379"/>
      <c r="AXI192" s="380"/>
      <c r="AXJ192" s="326"/>
      <c r="AXK192" s="152"/>
      <c r="AXL192" s="152"/>
      <c r="AXM192" s="152"/>
      <c r="AXN192" s="152"/>
      <c r="AXO192" s="379"/>
      <c r="AXP192" s="380"/>
      <c r="AXQ192" s="326"/>
      <c r="AXR192" s="152"/>
      <c r="AXS192" s="152"/>
      <c r="AXT192" s="152"/>
      <c r="AXU192" s="152"/>
      <c r="AXV192" s="379"/>
      <c r="AXW192" s="380"/>
      <c r="AXX192" s="326"/>
      <c r="AXY192" s="152"/>
      <c r="AXZ192" s="152"/>
      <c r="AYA192" s="152"/>
      <c r="AYB192" s="152"/>
      <c r="AYC192" s="379"/>
      <c r="AYD192" s="380"/>
      <c r="AYE192" s="326"/>
      <c r="AYF192" s="152"/>
      <c r="AYG192" s="152"/>
      <c r="AYH192" s="152"/>
      <c r="AYI192" s="152"/>
      <c r="AYJ192" s="379"/>
      <c r="AYK192" s="380"/>
      <c r="AYL192" s="326"/>
      <c r="AYM192" s="152"/>
      <c r="AYN192" s="152"/>
      <c r="AYO192" s="152"/>
      <c r="AYP192" s="152"/>
      <c r="AYQ192" s="379"/>
      <c r="AYR192" s="380"/>
      <c r="AYS192" s="326"/>
      <c r="AYT192" s="152"/>
      <c r="AYU192" s="152"/>
      <c r="AYV192" s="152"/>
      <c r="AYW192" s="152"/>
      <c r="AYX192" s="379"/>
      <c r="AYY192" s="380"/>
      <c r="AYZ192" s="326"/>
      <c r="AZA192" s="152"/>
      <c r="AZB192" s="152"/>
      <c r="AZC192" s="152"/>
      <c r="AZD192" s="152"/>
      <c r="AZE192" s="379"/>
      <c r="AZF192" s="380"/>
      <c r="AZG192" s="326"/>
      <c r="AZH192" s="152"/>
      <c r="AZI192" s="152"/>
      <c r="AZJ192" s="152"/>
      <c r="AZK192" s="152"/>
      <c r="AZL192" s="379"/>
      <c r="AZM192" s="380"/>
      <c r="AZN192" s="326"/>
      <c r="AZO192" s="152"/>
      <c r="AZP192" s="152"/>
      <c r="AZQ192" s="152"/>
      <c r="AZR192" s="152"/>
      <c r="AZS192" s="379"/>
      <c r="AZT192" s="380"/>
      <c r="AZU192" s="326"/>
      <c r="AZV192" s="152"/>
      <c r="AZW192" s="152"/>
      <c r="AZX192" s="152"/>
      <c r="AZY192" s="152"/>
      <c r="AZZ192" s="379"/>
      <c r="BAA192" s="380"/>
      <c r="BAB192" s="326"/>
      <c r="BAC192" s="152"/>
      <c r="BAD192" s="152"/>
      <c r="BAE192" s="152"/>
      <c r="BAF192" s="152"/>
      <c r="BAG192" s="379"/>
      <c r="BAH192" s="380"/>
      <c r="BAI192" s="326"/>
      <c r="BAJ192" s="152"/>
      <c r="BAK192" s="152"/>
      <c r="BAL192" s="152"/>
      <c r="BAM192" s="152"/>
      <c r="BAN192" s="379"/>
      <c r="BAO192" s="380"/>
      <c r="BAP192" s="326"/>
      <c r="BAQ192" s="152"/>
      <c r="BAR192" s="152"/>
      <c r="BAS192" s="152"/>
      <c r="BAT192" s="152"/>
      <c r="BAU192" s="379"/>
      <c r="BAV192" s="380"/>
      <c r="BAW192" s="326"/>
      <c r="BAX192" s="152"/>
      <c r="BAY192" s="152"/>
      <c r="BAZ192" s="152"/>
      <c r="BBA192" s="152"/>
      <c r="BBB192" s="379"/>
      <c r="BBC192" s="380"/>
      <c r="BBD192" s="326"/>
      <c r="BBE192" s="152"/>
      <c r="BBF192" s="152"/>
      <c r="BBG192" s="152"/>
      <c r="BBH192" s="152"/>
      <c r="BBI192" s="379"/>
      <c r="BBJ192" s="380"/>
      <c r="BBK192" s="326"/>
      <c r="BBL192" s="152"/>
      <c r="BBM192" s="152"/>
      <c r="BBN192" s="152"/>
      <c r="BBO192" s="152"/>
      <c r="BBP192" s="379"/>
      <c r="BBQ192" s="380"/>
      <c r="BBR192" s="326"/>
      <c r="BBS192" s="152"/>
      <c r="BBT192" s="152"/>
      <c r="BBU192" s="152"/>
      <c r="BBV192" s="152"/>
      <c r="BBW192" s="379"/>
      <c r="BBX192" s="380"/>
      <c r="BBY192" s="326"/>
      <c r="BBZ192" s="152"/>
      <c r="BCA192" s="152"/>
      <c r="BCB192" s="152"/>
      <c r="BCC192" s="152"/>
      <c r="BCD192" s="379"/>
      <c r="BCE192" s="380"/>
      <c r="BCF192" s="326"/>
      <c r="BCG192" s="152"/>
      <c r="BCH192" s="152"/>
      <c r="BCI192" s="152"/>
      <c r="BCJ192" s="152"/>
      <c r="BCK192" s="379"/>
      <c r="BCL192" s="380"/>
      <c r="BCM192" s="326"/>
      <c r="BCN192" s="152"/>
      <c r="BCO192" s="152"/>
      <c r="BCP192" s="152"/>
      <c r="BCQ192" s="152"/>
      <c r="BCR192" s="379"/>
      <c r="BCS192" s="380"/>
      <c r="BCT192" s="326"/>
      <c r="BCU192" s="152"/>
      <c r="BCV192" s="152"/>
      <c r="BCW192" s="152"/>
      <c r="BCX192" s="152"/>
      <c r="BCY192" s="379"/>
      <c r="BCZ192" s="380"/>
      <c r="BDA192" s="326"/>
      <c r="BDB192" s="152"/>
      <c r="BDC192" s="152"/>
      <c r="BDD192" s="152"/>
      <c r="BDE192" s="152"/>
      <c r="BDF192" s="379"/>
      <c r="BDG192" s="380"/>
      <c r="BDH192" s="326"/>
      <c r="BDI192" s="152"/>
      <c r="BDJ192" s="152"/>
      <c r="BDK192" s="152"/>
      <c r="BDL192" s="152"/>
      <c r="BDM192" s="379"/>
      <c r="BDN192" s="380"/>
      <c r="BDO192" s="326"/>
      <c r="BDP192" s="152"/>
      <c r="BDQ192" s="152"/>
      <c r="BDR192" s="152"/>
      <c r="BDS192" s="152"/>
      <c r="BDT192" s="379"/>
      <c r="BDU192" s="380"/>
      <c r="BDV192" s="326"/>
      <c r="BDW192" s="152"/>
      <c r="BDX192" s="152"/>
      <c r="BDY192" s="152"/>
      <c r="BDZ192" s="152"/>
      <c r="BEA192" s="379"/>
      <c r="BEB192" s="380"/>
      <c r="BEC192" s="326"/>
      <c r="BED192" s="152"/>
      <c r="BEE192" s="152"/>
      <c r="BEF192" s="152"/>
      <c r="BEG192" s="152"/>
      <c r="BEH192" s="379"/>
      <c r="BEI192" s="380"/>
      <c r="BEJ192" s="326"/>
      <c r="BEK192" s="152"/>
      <c r="BEL192" s="152"/>
      <c r="BEM192" s="152"/>
      <c r="BEN192" s="152"/>
      <c r="BEO192" s="379"/>
      <c r="BEP192" s="380"/>
      <c r="BEQ192" s="326"/>
      <c r="BER192" s="152"/>
      <c r="BES192" s="152"/>
      <c r="BET192" s="152"/>
      <c r="BEU192" s="152"/>
      <c r="BEV192" s="379"/>
      <c r="BEW192" s="380"/>
      <c r="BEX192" s="326"/>
      <c r="BEY192" s="152"/>
      <c r="BEZ192" s="152"/>
      <c r="BFA192" s="152"/>
      <c r="BFB192" s="152"/>
      <c r="BFC192" s="379"/>
      <c r="BFD192" s="380"/>
      <c r="BFE192" s="326"/>
      <c r="BFF192" s="152"/>
      <c r="BFG192" s="152"/>
      <c r="BFH192" s="152"/>
      <c r="BFI192" s="152"/>
      <c r="BFJ192" s="379"/>
      <c r="BFK192" s="380"/>
      <c r="BFL192" s="326"/>
      <c r="BFM192" s="152"/>
      <c r="BFN192" s="152"/>
      <c r="BFO192" s="152"/>
      <c r="BFP192" s="152"/>
      <c r="BFQ192" s="379"/>
      <c r="BFR192" s="380"/>
      <c r="BFS192" s="326"/>
      <c r="BFT192" s="152"/>
      <c r="BFU192" s="152"/>
      <c r="BFV192" s="152"/>
      <c r="BFW192" s="152"/>
      <c r="BFX192" s="379"/>
      <c r="BFY192" s="380"/>
      <c r="BFZ192" s="326"/>
      <c r="BGA192" s="152"/>
      <c r="BGB192" s="152"/>
      <c r="BGC192" s="152"/>
      <c r="BGD192" s="152"/>
      <c r="BGE192" s="379"/>
      <c r="BGF192" s="380"/>
      <c r="BGG192" s="326"/>
      <c r="BGH192" s="152"/>
      <c r="BGI192" s="152"/>
      <c r="BGJ192" s="152"/>
      <c r="BGK192" s="152"/>
      <c r="BGL192" s="379"/>
      <c r="BGM192" s="380"/>
      <c r="BGN192" s="326"/>
      <c r="BGO192" s="152"/>
      <c r="BGP192" s="152"/>
      <c r="BGQ192" s="152"/>
      <c r="BGR192" s="152"/>
      <c r="BGS192" s="379"/>
      <c r="BGT192" s="380"/>
      <c r="BGU192" s="326"/>
      <c r="BGV192" s="152"/>
      <c r="BGW192" s="152"/>
      <c r="BGX192" s="152"/>
      <c r="BGY192" s="152"/>
      <c r="BGZ192" s="379"/>
      <c r="BHA192" s="380"/>
      <c r="BHB192" s="326"/>
      <c r="BHC192" s="152"/>
      <c r="BHD192" s="152"/>
      <c r="BHE192" s="152"/>
      <c r="BHF192" s="152"/>
      <c r="BHG192" s="379"/>
      <c r="BHH192" s="380"/>
      <c r="BHI192" s="326"/>
      <c r="BHJ192" s="152"/>
      <c r="BHK192" s="152"/>
      <c r="BHL192" s="152"/>
      <c r="BHM192" s="152"/>
      <c r="BHN192" s="379"/>
      <c r="BHO192" s="380"/>
      <c r="BHP192" s="326"/>
      <c r="BHQ192" s="152"/>
      <c r="BHR192" s="152"/>
      <c r="BHS192" s="152"/>
      <c r="BHT192" s="152"/>
      <c r="BHU192" s="379"/>
      <c r="BHV192" s="380"/>
      <c r="BHW192" s="326"/>
      <c r="BHX192" s="152"/>
      <c r="BHY192" s="152"/>
      <c r="BHZ192" s="152"/>
      <c r="BIA192" s="152"/>
      <c r="BIB192" s="379"/>
      <c r="BIC192" s="380"/>
      <c r="BID192" s="326"/>
      <c r="BIE192" s="152"/>
      <c r="BIF192" s="152"/>
      <c r="BIG192" s="152"/>
      <c r="BIH192" s="152"/>
      <c r="BII192" s="379"/>
      <c r="BIJ192" s="380"/>
      <c r="BIK192" s="326"/>
      <c r="BIL192" s="152"/>
      <c r="BIM192" s="152"/>
      <c r="BIN192" s="152"/>
      <c r="BIO192" s="152"/>
      <c r="BIP192" s="379"/>
      <c r="BIQ192" s="380"/>
      <c r="BIR192" s="326"/>
      <c r="BIS192" s="152"/>
      <c r="BIT192" s="152"/>
      <c r="BIU192" s="152"/>
      <c r="BIV192" s="152"/>
      <c r="BIW192" s="379"/>
      <c r="BIX192" s="380"/>
      <c r="BIY192" s="326"/>
      <c r="BIZ192" s="152"/>
      <c r="BJA192" s="152"/>
      <c r="BJB192" s="152"/>
      <c r="BJC192" s="152"/>
      <c r="BJD192" s="379"/>
      <c r="BJE192" s="380"/>
      <c r="BJF192" s="326"/>
      <c r="BJG192" s="152"/>
      <c r="BJH192" s="152"/>
      <c r="BJI192" s="152"/>
      <c r="BJJ192" s="152"/>
      <c r="BJK192" s="379"/>
      <c r="BJL192" s="380"/>
      <c r="BJM192" s="326"/>
      <c r="BJN192" s="152"/>
      <c r="BJO192" s="152"/>
      <c r="BJP192" s="152"/>
      <c r="BJQ192" s="152"/>
      <c r="BJR192" s="379"/>
      <c r="BJS192" s="380"/>
      <c r="BJT192" s="326"/>
      <c r="BJU192" s="152"/>
      <c r="BJV192" s="152"/>
      <c r="BJW192" s="152"/>
      <c r="BJX192" s="152"/>
      <c r="BJY192" s="379"/>
      <c r="BJZ192" s="380"/>
      <c r="BKA192" s="326"/>
      <c r="BKB192" s="152"/>
      <c r="BKC192" s="152"/>
      <c r="BKD192" s="152"/>
      <c r="BKE192" s="152"/>
      <c r="BKF192" s="379"/>
      <c r="BKG192" s="380"/>
      <c r="BKH192" s="326"/>
      <c r="BKI192" s="152"/>
      <c r="BKJ192" s="152"/>
      <c r="BKK192" s="152"/>
      <c r="BKL192" s="152"/>
      <c r="BKM192" s="379"/>
      <c r="BKN192" s="380"/>
      <c r="BKO192" s="326"/>
      <c r="BKP192" s="152"/>
      <c r="BKQ192" s="152"/>
      <c r="BKR192" s="152"/>
      <c r="BKS192" s="152"/>
      <c r="BKT192" s="379"/>
      <c r="BKU192" s="380"/>
      <c r="BKV192" s="326"/>
      <c r="BKW192" s="152"/>
      <c r="BKX192" s="152"/>
      <c r="BKY192" s="152"/>
      <c r="BKZ192" s="152"/>
      <c r="BLA192" s="379"/>
      <c r="BLB192" s="380"/>
      <c r="BLC192" s="326"/>
      <c r="BLD192" s="152"/>
      <c r="BLE192" s="152"/>
      <c r="BLF192" s="152"/>
      <c r="BLG192" s="152"/>
      <c r="BLH192" s="379"/>
      <c r="BLI192" s="380"/>
      <c r="BLJ192" s="326"/>
      <c r="BLK192" s="152"/>
      <c r="BLL192" s="152"/>
      <c r="BLM192" s="152"/>
      <c r="BLN192" s="152"/>
      <c r="BLO192" s="379"/>
      <c r="BLP192" s="380"/>
      <c r="BLQ192" s="326"/>
      <c r="BLR192" s="152"/>
      <c r="BLS192" s="152"/>
      <c r="BLT192" s="152"/>
      <c r="BLU192" s="152"/>
      <c r="BLV192" s="379"/>
      <c r="BLW192" s="380"/>
      <c r="BLX192" s="326"/>
      <c r="BLY192" s="152"/>
      <c r="BLZ192" s="152"/>
      <c r="BMA192" s="152"/>
      <c r="BMB192" s="152"/>
      <c r="BMC192" s="379"/>
      <c r="BMD192" s="380"/>
      <c r="BME192" s="326"/>
      <c r="BMF192" s="152"/>
      <c r="BMG192" s="152"/>
      <c r="BMH192" s="152"/>
      <c r="BMI192" s="152"/>
      <c r="BMJ192" s="379"/>
      <c r="BMK192" s="380"/>
      <c r="BML192" s="326"/>
      <c r="BMM192" s="152"/>
      <c r="BMN192" s="152"/>
      <c r="BMO192" s="152"/>
      <c r="BMP192" s="152"/>
      <c r="BMQ192" s="379"/>
      <c r="BMR192" s="380"/>
      <c r="BMS192" s="326"/>
      <c r="BMT192" s="152"/>
      <c r="BMU192" s="152"/>
      <c r="BMV192" s="152"/>
      <c r="BMW192" s="152"/>
      <c r="BMX192" s="379"/>
      <c r="BMY192" s="380"/>
      <c r="BMZ192" s="326"/>
      <c r="BNA192" s="152"/>
      <c r="BNB192" s="152"/>
      <c r="BNC192" s="152"/>
      <c r="BND192" s="152"/>
      <c r="BNE192" s="379"/>
      <c r="BNF192" s="380"/>
      <c r="BNG192" s="326"/>
      <c r="BNH192" s="152"/>
      <c r="BNI192" s="152"/>
      <c r="BNJ192" s="152"/>
      <c r="BNK192" s="152"/>
      <c r="BNL192" s="379"/>
      <c r="BNM192" s="380"/>
      <c r="BNN192" s="326"/>
      <c r="BNO192" s="152"/>
      <c r="BNP192" s="152"/>
      <c r="BNQ192" s="152"/>
      <c r="BNR192" s="152"/>
      <c r="BNS192" s="379"/>
      <c r="BNT192" s="380"/>
      <c r="BNU192" s="326"/>
      <c r="BNV192" s="152"/>
      <c r="BNW192" s="152"/>
      <c r="BNX192" s="152"/>
      <c r="BNY192" s="152"/>
      <c r="BNZ192" s="379"/>
      <c r="BOA192" s="380"/>
      <c r="BOB192" s="326"/>
      <c r="BOC192" s="152"/>
      <c r="BOD192" s="152"/>
      <c r="BOE192" s="152"/>
      <c r="BOF192" s="152"/>
      <c r="BOG192" s="379"/>
      <c r="BOH192" s="380"/>
      <c r="BOI192" s="326"/>
      <c r="BOJ192" s="152"/>
      <c r="BOK192" s="152"/>
      <c r="BOL192" s="152"/>
      <c r="BOM192" s="152"/>
      <c r="BON192" s="379"/>
      <c r="BOO192" s="380"/>
      <c r="BOP192" s="326"/>
      <c r="BOQ192" s="152"/>
      <c r="BOR192" s="152"/>
      <c r="BOS192" s="152"/>
      <c r="BOT192" s="152"/>
      <c r="BOU192" s="379"/>
      <c r="BOV192" s="380"/>
      <c r="BOW192" s="326"/>
      <c r="BOX192" s="152"/>
      <c r="BOY192" s="152"/>
      <c r="BOZ192" s="152"/>
      <c r="BPA192" s="152"/>
      <c r="BPB192" s="379"/>
      <c r="BPC192" s="380"/>
      <c r="BPD192" s="326"/>
      <c r="BPE192" s="152"/>
      <c r="BPF192" s="152"/>
      <c r="BPG192" s="152"/>
      <c r="BPH192" s="152"/>
      <c r="BPI192" s="379"/>
      <c r="BPJ192" s="380"/>
      <c r="BPK192" s="326"/>
      <c r="BPL192" s="152"/>
      <c r="BPM192" s="152"/>
      <c r="BPN192" s="152"/>
      <c r="BPO192" s="152"/>
      <c r="BPP192" s="379"/>
      <c r="BPQ192" s="380"/>
      <c r="BPR192" s="326"/>
      <c r="BPS192" s="152"/>
      <c r="BPT192" s="152"/>
      <c r="BPU192" s="152"/>
      <c r="BPV192" s="152"/>
      <c r="BPW192" s="379"/>
      <c r="BPX192" s="380"/>
      <c r="BPY192" s="326"/>
      <c r="BPZ192" s="152"/>
      <c r="BQA192" s="152"/>
      <c r="BQB192" s="152"/>
      <c r="BQC192" s="152"/>
      <c r="BQD192" s="379"/>
      <c r="BQE192" s="380"/>
      <c r="BQF192" s="326"/>
      <c r="BQG192" s="152"/>
      <c r="BQH192" s="152"/>
      <c r="BQI192" s="152"/>
      <c r="BQJ192" s="152"/>
      <c r="BQK192" s="379"/>
      <c r="BQL192" s="380"/>
      <c r="BQM192" s="326"/>
      <c r="BQN192" s="152"/>
      <c r="BQO192" s="152"/>
      <c r="BQP192" s="152"/>
      <c r="BQQ192" s="152"/>
      <c r="BQR192" s="379"/>
      <c r="BQS192" s="380"/>
      <c r="BQT192" s="326"/>
      <c r="BQU192" s="152"/>
      <c r="BQV192" s="152"/>
      <c r="BQW192" s="152"/>
      <c r="BQX192" s="152"/>
      <c r="BQY192" s="379"/>
      <c r="BQZ192" s="380"/>
      <c r="BRA192" s="326"/>
      <c r="BRB192" s="152"/>
      <c r="BRC192" s="152"/>
      <c r="BRD192" s="152"/>
      <c r="BRE192" s="152"/>
      <c r="BRF192" s="379"/>
      <c r="BRG192" s="380"/>
      <c r="BRH192" s="326"/>
      <c r="BRI192" s="152"/>
      <c r="BRJ192" s="152"/>
      <c r="BRK192" s="152"/>
      <c r="BRL192" s="152"/>
      <c r="BRM192" s="379"/>
      <c r="BRN192" s="380"/>
      <c r="BRO192" s="326"/>
      <c r="BRP192" s="152"/>
      <c r="BRQ192" s="152"/>
      <c r="BRR192" s="152"/>
      <c r="BRS192" s="152"/>
      <c r="BRT192" s="379"/>
      <c r="BRU192" s="380"/>
      <c r="BRV192" s="326"/>
      <c r="BRW192" s="152"/>
      <c r="BRX192" s="152"/>
      <c r="BRY192" s="152"/>
      <c r="BRZ192" s="152"/>
      <c r="BSA192" s="379"/>
      <c r="BSB192" s="380"/>
      <c r="BSC192" s="326"/>
      <c r="BSD192" s="152"/>
      <c r="BSE192" s="152"/>
      <c r="BSF192" s="152"/>
      <c r="BSG192" s="152"/>
      <c r="BSH192" s="379"/>
      <c r="BSI192" s="380"/>
      <c r="BSJ192" s="326"/>
      <c r="BSK192" s="152"/>
      <c r="BSL192" s="152"/>
      <c r="BSM192" s="152"/>
      <c r="BSN192" s="152"/>
      <c r="BSO192" s="379"/>
      <c r="BSP192" s="380"/>
      <c r="BSQ192" s="326"/>
      <c r="BSR192" s="152"/>
      <c r="BSS192" s="152"/>
      <c r="BST192" s="152"/>
      <c r="BSU192" s="152"/>
      <c r="BSV192" s="379"/>
      <c r="BSW192" s="380"/>
      <c r="BSX192" s="326"/>
      <c r="BSY192" s="152"/>
      <c r="BSZ192" s="152"/>
      <c r="BTA192" s="152"/>
      <c r="BTB192" s="152"/>
      <c r="BTC192" s="379"/>
      <c r="BTD192" s="380"/>
      <c r="BTE192" s="326"/>
      <c r="BTF192" s="152"/>
      <c r="BTG192" s="152"/>
      <c r="BTH192" s="152"/>
      <c r="BTI192" s="152"/>
      <c r="BTJ192" s="379"/>
      <c r="BTK192" s="380"/>
      <c r="BTL192" s="326"/>
      <c r="BTM192" s="152"/>
      <c r="BTN192" s="152"/>
      <c r="BTO192" s="152"/>
      <c r="BTP192" s="152"/>
      <c r="BTQ192" s="379"/>
      <c r="BTR192" s="380"/>
      <c r="BTS192" s="326"/>
      <c r="BTT192" s="152"/>
      <c r="BTU192" s="152"/>
      <c r="BTV192" s="152"/>
      <c r="BTW192" s="152"/>
      <c r="BTX192" s="379"/>
      <c r="BTY192" s="380"/>
      <c r="BTZ192" s="326"/>
      <c r="BUA192" s="152"/>
      <c r="BUB192" s="152"/>
      <c r="BUC192" s="152"/>
      <c r="BUD192" s="152"/>
      <c r="BUE192" s="379"/>
      <c r="BUF192" s="380"/>
      <c r="BUG192" s="326"/>
      <c r="BUH192" s="152"/>
      <c r="BUI192" s="152"/>
      <c r="BUJ192" s="152"/>
      <c r="BUK192" s="152"/>
      <c r="BUL192" s="379"/>
      <c r="BUM192" s="380"/>
      <c r="BUN192" s="326"/>
      <c r="BUO192" s="152"/>
      <c r="BUP192" s="152"/>
      <c r="BUQ192" s="152"/>
      <c r="BUR192" s="152"/>
      <c r="BUS192" s="379"/>
      <c r="BUT192" s="380"/>
      <c r="BUU192" s="326"/>
      <c r="BUV192" s="152"/>
      <c r="BUW192" s="152"/>
      <c r="BUX192" s="152"/>
      <c r="BUY192" s="152"/>
      <c r="BUZ192" s="379"/>
      <c r="BVA192" s="380"/>
      <c r="BVB192" s="326"/>
      <c r="BVC192" s="152"/>
      <c r="BVD192" s="152"/>
      <c r="BVE192" s="152"/>
      <c r="BVF192" s="152"/>
      <c r="BVG192" s="379"/>
      <c r="BVH192" s="380"/>
      <c r="BVI192" s="326"/>
      <c r="BVJ192" s="152"/>
      <c r="BVK192" s="152"/>
      <c r="BVL192" s="152"/>
      <c r="BVM192" s="152"/>
      <c r="BVN192" s="379"/>
      <c r="BVO192" s="380"/>
      <c r="BVP192" s="326"/>
      <c r="BVQ192" s="152"/>
      <c r="BVR192" s="152"/>
      <c r="BVS192" s="152"/>
      <c r="BVT192" s="152"/>
      <c r="BVU192" s="379"/>
      <c r="BVV192" s="380"/>
      <c r="BVW192" s="326"/>
      <c r="BVX192" s="152"/>
      <c r="BVY192" s="152"/>
      <c r="BVZ192" s="152"/>
      <c r="BWA192" s="152"/>
      <c r="BWB192" s="379"/>
      <c r="BWC192" s="380"/>
      <c r="BWD192" s="326"/>
      <c r="BWE192" s="152"/>
      <c r="BWF192" s="152"/>
      <c r="BWG192" s="152"/>
      <c r="BWH192" s="152"/>
      <c r="BWI192" s="379"/>
      <c r="BWJ192" s="380"/>
      <c r="BWK192" s="326"/>
      <c r="BWL192" s="152"/>
      <c r="BWM192" s="152"/>
      <c r="BWN192" s="152"/>
      <c r="BWO192" s="152"/>
      <c r="BWP192" s="379"/>
      <c r="BWQ192" s="380"/>
      <c r="BWR192" s="326"/>
      <c r="BWS192" s="152"/>
      <c r="BWT192" s="152"/>
      <c r="BWU192" s="152"/>
      <c r="BWV192" s="152"/>
      <c r="BWW192" s="379"/>
      <c r="BWX192" s="380"/>
      <c r="BWY192" s="326"/>
      <c r="BWZ192" s="152"/>
      <c r="BXA192" s="152"/>
      <c r="BXB192" s="152"/>
      <c r="BXC192" s="152"/>
      <c r="BXD192" s="379"/>
      <c r="BXE192" s="380"/>
      <c r="BXF192" s="326"/>
      <c r="BXG192" s="152"/>
      <c r="BXH192" s="152"/>
      <c r="BXI192" s="152"/>
      <c r="BXJ192" s="152"/>
      <c r="BXK192" s="379"/>
      <c r="BXL192" s="380"/>
      <c r="BXM192" s="326"/>
      <c r="BXN192" s="152"/>
      <c r="BXO192" s="152"/>
      <c r="BXP192" s="152"/>
      <c r="BXQ192" s="152"/>
      <c r="BXR192" s="379"/>
      <c r="BXS192" s="380"/>
      <c r="BXT192" s="326"/>
      <c r="BXU192" s="152"/>
      <c r="BXV192" s="152"/>
      <c r="BXW192" s="152"/>
      <c r="BXX192" s="152"/>
      <c r="BXY192" s="379"/>
      <c r="BXZ192" s="380"/>
      <c r="BYA192" s="326"/>
      <c r="BYB192" s="152"/>
      <c r="BYC192" s="152"/>
      <c r="BYD192" s="152"/>
      <c r="BYE192" s="152"/>
      <c r="BYF192" s="379"/>
      <c r="BYG192" s="380"/>
      <c r="BYH192" s="326"/>
      <c r="BYI192" s="152"/>
      <c r="BYJ192" s="152"/>
      <c r="BYK192" s="152"/>
      <c r="BYL192" s="152"/>
      <c r="BYM192" s="379"/>
      <c r="BYN192" s="380"/>
      <c r="BYO192" s="326"/>
      <c r="BYP192" s="152"/>
      <c r="BYQ192" s="152"/>
      <c r="BYR192" s="152"/>
      <c r="BYS192" s="152"/>
      <c r="BYT192" s="379"/>
      <c r="BYU192" s="380"/>
      <c r="BYV192" s="326"/>
      <c r="BYW192" s="152"/>
      <c r="BYX192" s="152"/>
      <c r="BYY192" s="152"/>
      <c r="BYZ192" s="152"/>
      <c r="BZA192" s="379"/>
      <c r="BZB192" s="380"/>
      <c r="BZC192" s="326"/>
      <c r="BZD192" s="152"/>
      <c r="BZE192" s="152"/>
      <c r="BZF192" s="152"/>
      <c r="BZG192" s="152"/>
      <c r="BZH192" s="379"/>
      <c r="BZI192" s="380"/>
      <c r="BZJ192" s="326"/>
      <c r="BZK192" s="152"/>
      <c r="BZL192" s="152"/>
      <c r="BZM192" s="152"/>
      <c r="BZN192" s="152"/>
      <c r="BZO192" s="379"/>
      <c r="BZP192" s="380"/>
      <c r="BZQ192" s="326"/>
      <c r="BZR192" s="152"/>
      <c r="BZS192" s="152"/>
      <c r="BZT192" s="152"/>
      <c r="BZU192" s="152"/>
      <c r="BZV192" s="379"/>
      <c r="BZW192" s="380"/>
      <c r="BZX192" s="326"/>
      <c r="BZY192" s="152"/>
      <c r="BZZ192" s="152"/>
      <c r="CAA192" s="152"/>
      <c r="CAB192" s="152"/>
      <c r="CAC192" s="379"/>
      <c r="CAD192" s="380"/>
      <c r="CAE192" s="326"/>
      <c r="CAF192" s="152"/>
      <c r="CAG192" s="152"/>
      <c r="CAH192" s="152"/>
      <c r="CAI192" s="152"/>
      <c r="CAJ192" s="379"/>
      <c r="CAK192" s="380"/>
      <c r="CAL192" s="326"/>
      <c r="CAM192" s="152"/>
      <c r="CAN192" s="152"/>
      <c r="CAO192" s="152"/>
      <c r="CAP192" s="152"/>
      <c r="CAQ192" s="379"/>
      <c r="CAR192" s="380"/>
      <c r="CAS192" s="326"/>
      <c r="CAT192" s="152"/>
      <c r="CAU192" s="152"/>
      <c r="CAV192" s="152"/>
      <c r="CAW192" s="152"/>
      <c r="CAX192" s="379"/>
      <c r="CAY192" s="380"/>
      <c r="CAZ192" s="326"/>
      <c r="CBA192" s="152"/>
      <c r="CBB192" s="152"/>
      <c r="CBC192" s="152"/>
      <c r="CBD192" s="152"/>
      <c r="CBE192" s="379"/>
      <c r="CBF192" s="380"/>
      <c r="CBG192" s="326"/>
      <c r="CBH192" s="152"/>
      <c r="CBI192" s="152"/>
      <c r="CBJ192" s="152"/>
      <c r="CBK192" s="152"/>
      <c r="CBL192" s="379"/>
      <c r="CBM192" s="380"/>
      <c r="CBN192" s="326"/>
      <c r="CBO192" s="152"/>
      <c r="CBP192" s="152"/>
      <c r="CBQ192" s="152"/>
      <c r="CBR192" s="152"/>
      <c r="CBS192" s="379"/>
      <c r="CBT192" s="380"/>
      <c r="CBU192" s="326"/>
      <c r="CBV192" s="152"/>
      <c r="CBW192" s="152"/>
      <c r="CBX192" s="152"/>
      <c r="CBY192" s="152"/>
      <c r="CBZ192" s="379"/>
      <c r="CCA192" s="380"/>
      <c r="CCB192" s="326"/>
      <c r="CCC192" s="152"/>
      <c r="CCD192" s="152"/>
      <c r="CCE192" s="152"/>
      <c r="CCF192" s="152"/>
      <c r="CCG192" s="379"/>
      <c r="CCH192" s="380"/>
      <c r="CCI192" s="326"/>
      <c r="CCJ192" s="152"/>
      <c r="CCK192" s="152"/>
      <c r="CCL192" s="152"/>
      <c r="CCM192" s="152"/>
      <c r="CCN192" s="379"/>
      <c r="CCO192" s="380"/>
      <c r="CCP192" s="326"/>
      <c r="CCQ192" s="152"/>
      <c r="CCR192" s="152"/>
      <c r="CCS192" s="152"/>
      <c r="CCT192" s="152"/>
      <c r="CCU192" s="379"/>
      <c r="CCV192" s="380"/>
      <c r="CCW192" s="326"/>
      <c r="CCX192" s="152"/>
      <c r="CCY192" s="152"/>
      <c r="CCZ192" s="152"/>
      <c r="CDA192" s="152"/>
      <c r="CDB192" s="379"/>
      <c r="CDC192" s="380"/>
      <c r="CDD192" s="326"/>
      <c r="CDE192" s="152"/>
      <c r="CDF192" s="152"/>
      <c r="CDG192" s="152"/>
      <c r="CDH192" s="152"/>
      <c r="CDI192" s="379"/>
      <c r="CDJ192" s="380"/>
      <c r="CDK192" s="326"/>
      <c r="CDL192" s="152"/>
      <c r="CDM192" s="152"/>
      <c r="CDN192" s="152"/>
      <c r="CDO192" s="152"/>
      <c r="CDP192" s="379"/>
      <c r="CDQ192" s="380"/>
      <c r="CDR192" s="326"/>
      <c r="CDS192" s="152"/>
      <c r="CDT192" s="152"/>
      <c r="CDU192" s="152"/>
      <c r="CDV192" s="152"/>
      <c r="CDW192" s="379"/>
      <c r="CDX192" s="380"/>
      <c r="CDY192" s="326"/>
      <c r="CDZ192" s="152"/>
      <c r="CEA192" s="152"/>
      <c r="CEB192" s="152"/>
      <c r="CEC192" s="152"/>
      <c r="CED192" s="379"/>
      <c r="CEE192" s="380"/>
      <c r="CEF192" s="326"/>
      <c r="CEG192" s="152"/>
      <c r="CEH192" s="152"/>
      <c r="CEI192" s="152"/>
      <c r="CEJ192" s="152"/>
      <c r="CEK192" s="379"/>
      <c r="CEL192" s="380"/>
      <c r="CEM192" s="326"/>
      <c r="CEN192" s="152"/>
      <c r="CEO192" s="152"/>
      <c r="CEP192" s="152"/>
      <c r="CEQ192" s="152"/>
      <c r="CER192" s="379"/>
      <c r="CES192" s="380"/>
      <c r="CET192" s="326"/>
      <c r="CEU192" s="152"/>
      <c r="CEV192" s="152"/>
      <c r="CEW192" s="152"/>
      <c r="CEX192" s="152"/>
      <c r="CEY192" s="379"/>
      <c r="CEZ192" s="380"/>
      <c r="CFA192" s="326"/>
      <c r="CFB192" s="152"/>
      <c r="CFC192" s="152"/>
      <c r="CFD192" s="152"/>
      <c r="CFE192" s="152"/>
      <c r="CFF192" s="379"/>
      <c r="CFG192" s="380"/>
      <c r="CFH192" s="326"/>
      <c r="CFI192" s="152"/>
      <c r="CFJ192" s="152"/>
      <c r="CFK192" s="152"/>
      <c r="CFL192" s="152"/>
      <c r="CFM192" s="379"/>
      <c r="CFN192" s="380"/>
      <c r="CFO192" s="326"/>
      <c r="CFP192" s="152"/>
      <c r="CFQ192" s="152"/>
      <c r="CFR192" s="152"/>
      <c r="CFS192" s="152"/>
      <c r="CFT192" s="379"/>
      <c r="CFU192" s="380"/>
      <c r="CFV192" s="326"/>
      <c r="CFW192" s="152"/>
      <c r="CFX192" s="152"/>
      <c r="CFY192" s="152"/>
      <c r="CFZ192" s="152"/>
      <c r="CGA192" s="379"/>
      <c r="CGB192" s="380"/>
      <c r="CGC192" s="326"/>
      <c r="CGD192" s="152"/>
      <c r="CGE192" s="152"/>
      <c r="CGF192" s="152"/>
      <c r="CGG192" s="152"/>
      <c r="CGH192" s="379"/>
      <c r="CGI192" s="380"/>
      <c r="CGJ192" s="326"/>
      <c r="CGK192" s="152"/>
      <c r="CGL192" s="152"/>
      <c r="CGM192" s="152"/>
      <c r="CGN192" s="152"/>
      <c r="CGO192" s="379"/>
      <c r="CGP192" s="380"/>
      <c r="CGQ192" s="326"/>
      <c r="CGR192" s="152"/>
      <c r="CGS192" s="152"/>
      <c r="CGT192" s="152"/>
      <c r="CGU192" s="152"/>
      <c r="CGV192" s="379"/>
      <c r="CGW192" s="380"/>
      <c r="CGX192" s="326"/>
      <c r="CGY192" s="152"/>
      <c r="CGZ192" s="152"/>
      <c r="CHA192" s="152"/>
      <c r="CHB192" s="152"/>
      <c r="CHC192" s="379"/>
      <c r="CHD192" s="380"/>
      <c r="CHE192" s="326"/>
      <c r="CHF192" s="152"/>
      <c r="CHG192" s="152"/>
      <c r="CHH192" s="152"/>
      <c r="CHI192" s="152"/>
      <c r="CHJ192" s="379"/>
      <c r="CHK192" s="380"/>
      <c r="CHL192" s="326"/>
      <c r="CHM192" s="152"/>
      <c r="CHN192" s="152"/>
      <c r="CHO192" s="152"/>
      <c r="CHP192" s="152"/>
      <c r="CHQ192" s="379"/>
      <c r="CHR192" s="380"/>
      <c r="CHS192" s="326"/>
      <c r="CHT192" s="152"/>
      <c r="CHU192" s="152"/>
      <c r="CHV192" s="152"/>
      <c r="CHW192" s="152"/>
      <c r="CHX192" s="379"/>
      <c r="CHY192" s="380"/>
      <c r="CHZ192" s="326"/>
      <c r="CIA192" s="152"/>
      <c r="CIB192" s="152"/>
      <c r="CIC192" s="152"/>
      <c r="CID192" s="152"/>
      <c r="CIE192" s="379"/>
      <c r="CIF192" s="380"/>
      <c r="CIG192" s="326"/>
      <c r="CIH192" s="152"/>
      <c r="CII192" s="152"/>
      <c r="CIJ192" s="152"/>
      <c r="CIK192" s="152"/>
      <c r="CIL192" s="379"/>
      <c r="CIM192" s="380"/>
      <c r="CIN192" s="326"/>
      <c r="CIO192" s="152"/>
      <c r="CIP192" s="152"/>
      <c r="CIQ192" s="152"/>
      <c r="CIR192" s="152"/>
      <c r="CIS192" s="379"/>
      <c r="CIT192" s="380"/>
      <c r="CIU192" s="326"/>
      <c r="CIV192" s="152"/>
      <c r="CIW192" s="152"/>
      <c r="CIX192" s="152"/>
      <c r="CIY192" s="152"/>
      <c r="CIZ192" s="379"/>
      <c r="CJA192" s="380"/>
      <c r="CJB192" s="326"/>
      <c r="CJC192" s="152"/>
      <c r="CJD192" s="152"/>
      <c r="CJE192" s="152"/>
      <c r="CJF192" s="152"/>
      <c r="CJG192" s="379"/>
      <c r="CJH192" s="380"/>
      <c r="CJI192" s="326"/>
      <c r="CJJ192" s="152"/>
      <c r="CJK192" s="152"/>
      <c r="CJL192" s="152"/>
      <c r="CJM192" s="152"/>
      <c r="CJN192" s="379"/>
      <c r="CJO192" s="380"/>
      <c r="CJP192" s="326"/>
      <c r="CJQ192" s="152"/>
      <c r="CJR192" s="152"/>
      <c r="CJS192" s="152"/>
      <c r="CJT192" s="152"/>
      <c r="CJU192" s="379"/>
      <c r="CJV192" s="380"/>
      <c r="CJW192" s="326"/>
      <c r="CJX192" s="152"/>
      <c r="CJY192" s="152"/>
      <c r="CJZ192" s="152"/>
      <c r="CKA192" s="152"/>
      <c r="CKB192" s="379"/>
      <c r="CKC192" s="380"/>
      <c r="CKD192" s="326"/>
      <c r="CKE192" s="152"/>
      <c r="CKF192" s="152"/>
      <c r="CKG192" s="152"/>
      <c r="CKH192" s="152"/>
      <c r="CKI192" s="379"/>
      <c r="CKJ192" s="380"/>
      <c r="CKK192" s="326"/>
      <c r="CKL192" s="152"/>
      <c r="CKM192" s="152"/>
      <c r="CKN192" s="152"/>
      <c r="CKO192" s="152"/>
      <c r="CKP192" s="379"/>
      <c r="CKQ192" s="380"/>
      <c r="CKR192" s="326"/>
      <c r="CKS192" s="152"/>
      <c r="CKT192" s="152"/>
      <c r="CKU192" s="152"/>
      <c r="CKV192" s="152"/>
      <c r="CKW192" s="379"/>
      <c r="CKX192" s="380"/>
      <c r="CKY192" s="326"/>
      <c r="CKZ192" s="152"/>
      <c r="CLA192" s="152"/>
      <c r="CLB192" s="152"/>
      <c r="CLC192" s="152"/>
      <c r="CLD192" s="379"/>
      <c r="CLE192" s="380"/>
      <c r="CLF192" s="326"/>
      <c r="CLG192" s="152"/>
      <c r="CLH192" s="152"/>
      <c r="CLI192" s="152"/>
      <c r="CLJ192" s="152"/>
      <c r="CLK192" s="379"/>
      <c r="CLL192" s="380"/>
      <c r="CLM192" s="326"/>
      <c r="CLN192" s="152"/>
      <c r="CLO192" s="152"/>
      <c r="CLP192" s="152"/>
      <c r="CLQ192" s="152"/>
      <c r="CLR192" s="379"/>
      <c r="CLS192" s="380"/>
      <c r="CLT192" s="326"/>
      <c r="CLU192" s="152"/>
      <c r="CLV192" s="152"/>
      <c r="CLW192" s="152"/>
      <c r="CLX192" s="152"/>
      <c r="CLY192" s="379"/>
      <c r="CLZ192" s="380"/>
      <c r="CMA192" s="326"/>
      <c r="CMB192" s="152"/>
      <c r="CMC192" s="152"/>
      <c r="CMD192" s="152"/>
      <c r="CME192" s="152"/>
      <c r="CMF192" s="379"/>
      <c r="CMG192" s="380"/>
      <c r="CMH192" s="326"/>
      <c r="CMI192" s="152"/>
      <c r="CMJ192" s="152"/>
      <c r="CMK192" s="152"/>
      <c r="CML192" s="152"/>
      <c r="CMM192" s="379"/>
      <c r="CMN192" s="380"/>
      <c r="CMO192" s="326"/>
      <c r="CMP192" s="152"/>
      <c r="CMQ192" s="152"/>
      <c r="CMR192" s="152"/>
      <c r="CMS192" s="152"/>
      <c r="CMT192" s="379"/>
      <c r="CMU192" s="380"/>
      <c r="CMV192" s="326"/>
      <c r="CMW192" s="152"/>
      <c r="CMX192" s="152"/>
      <c r="CMY192" s="152"/>
      <c r="CMZ192" s="152"/>
      <c r="CNA192" s="379"/>
      <c r="CNB192" s="380"/>
      <c r="CNC192" s="326"/>
      <c r="CND192" s="152"/>
      <c r="CNE192" s="152"/>
      <c r="CNF192" s="152"/>
      <c r="CNG192" s="152"/>
      <c r="CNH192" s="379"/>
      <c r="CNI192" s="380"/>
      <c r="CNJ192" s="326"/>
      <c r="CNK192" s="152"/>
      <c r="CNL192" s="152"/>
      <c r="CNM192" s="152"/>
      <c r="CNN192" s="152"/>
      <c r="CNO192" s="379"/>
      <c r="CNP192" s="380"/>
      <c r="CNQ192" s="326"/>
      <c r="CNR192" s="152"/>
      <c r="CNS192" s="152"/>
      <c r="CNT192" s="152"/>
      <c r="CNU192" s="152"/>
      <c r="CNV192" s="379"/>
      <c r="CNW192" s="380"/>
      <c r="CNX192" s="326"/>
      <c r="CNY192" s="152"/>
      <c r="CNZ192" s="152"/>
      <c r="COA192" s="152"/>
      <c r="COB192" s="152"/>
      <c r="COC192" s="379"/>
      <c r="COD192" s="380"/>
      <c r="COE192" s="326"/>
      <c r="COF192" s="152"/>
      <c r="COG192" s="152"/>
      <c r="COH192" s="152"/>
      <c r="COI192" s="152"/>
      <c r="COJ192" s="379"/>
      <c r="COK192" s="380"/>
      <c r="COL192" s="326"/>
      <c r="COM192" s="152"/>
      <c r="CON192" s="152"/>
      <c r="COO192" s="152"/>
      <c r="COP192" s="152"/>
      <c r="COQ192" s="379"/>
      <c r="COR192" s="380"/>
      <c r="COS192" s="326"/>
      <c r="COT192" s="152"/>
      <c r="COU192" s="152"/>
      <c r="COV192" s="152"/>
      <c r="COW192" s="152"/>
      <c r="COX192" s="379"/>
      <c r="COY192" s="380"/>
      <c r="COZ192" s="326"/>
      <c r="CPA192" s="152"/>
      <c r="CPB192" s="152"/>
      <c r="CPC192" s="152"/>
      <c r="CPD192" s="152"/>
      <c r="CPE192" s="379"/>
      <c r="CPF192" s="380"/>
      <c r="CPG192" s="326"/>
      <c r="CPH192" s="152"/>
      <c r="CPI192" s="152"/>
      <c r="CPJ192" s="152"/>
      <c r="CPK192" s="152"/>
      <c r="CPL192" s="379"/>
      <c r="CPM192" s="380"/>
      <c r="CPN192" s="326"/>
      <c r="CPO192" s="152"/>
      <c r="CPP192" s="152"/>
      <c r="CPQ192" s="152"/>
      <c r="CPR192" s="152"/>
      <c r="CPS192" s="379"/>
      <c r="CPT192" s="380"/>
      <c r="CPU192" s="326"/>
      <c r="CPV192" s="152"/>
      <c r="CPW192" s="152"/>
      <c r="CPX192" s="152"/>
      <c r="CPY192" s="152"/>
      <c r="CPZ192" s="379"/>
      <c r="CQA192" s="380"/>
      <c r="CQB192" s="326"/>
      <c r="CQC192" s="152"/>
      <c r="CQD192" s="152"/>
      <c r="CQE192" s="152"/>
      <c r="CQF192" s="152"/>
      <c r="CQG192" s="379"/>
      <c r="CQH192" s="380"/>
      <c r="CQI192" s="326"/>
      <c r="CQJ192" s="152"/>
      <c r="CQK192" s="152"/>
      <c r="CQL192" s="152"/>
      <c r="CQM192" s="152"/>
      <c r="CQN192" s="379"/>
      <c r="CQO192" s="380"/>
      <c r="CQP192" s="326"/>
      <c r="CQQ192" s="152"/>
      <c r="CQR192" s="152"/>
      <c r="CQS192" s="152"/>
      <c r="CQT192" s="152"/>
      <c r="CQU192" s="379"/>
      <c r="CQV192" s="380"/>
      <c r="CQW192" s="326"/>
      <c r="CQX192" s="152"/>
      <c r="CQY192" s="152"/>
      <c r="CQZ192" s="152"/>
      <c r="CRA192" s="152"/>
      <c r="CRB192" s="379"/>
      <c r="CRC192" s="380"/>
      <c r="CRD192" s="326"/>
      <c r="CRE192" s="152"/>
      <c r="CRF192" s="152"/>
      <c r="CRG192" s="152"/>
      <c r="CRH192" s="152"/>
      <c r="CRI192" s="379"/>
      <c r="CRJ192" s="380"/>
      <c r="CRK192" s="326"/>
      <c r="CRL192" s="152"/>
      <c r="CRM192" s="152"/>
      <c r="CRN192" s="152"/>
      <c r="CRO192" s="152"/>
      <c r="CRP192" s="379"/>
      <c r="CRQ192" s="380"/>
      <c r="CRR192" s="326"/>
      <c r="CRS192" s="152"/>
      <c r="CRT192" s="152"/>
      <c r="CRU192" s="152"/>
      <c r="CRV192" s="152"/>
      <c r="CRW192" s="379"/>
      <c r="CRX192" s="380"/>
      <c r="CRY192" s="326"/>
      <c r="CRZ192" s="152"/>
      <c r="CSA192" s="152"/>
      <c r="CSB192" s="152"/>
      <c r="CSC192" s="152"/>
      <c r="CSD192" s="379"/>
      <c r="CSE192" s="380"/>
      <c r="CSF192" s="326"/>
      <c r="CSG192" s="152"/>
      <c r="CSH192" s="152"/>
      <c r="CSI192" s="152"/>
      <c r="CSJ192" s="152"/>
      <c r="CSK192" s="379"/>
      <c r="CSL192" s="380"/>
      <c r="CSM192" s="326"/>
      <c r="CSN192" s="152"/>
      <c r="CSO192" s="152"/>
      <c r="CSP192" s="152"/>
      <c r="CSQ192" s="152"/>
      <c r="CSR192" s="379"/>
      <c r="CSS192" s="380"/>
      <c r="CST192" s="326"/>
      <c r="CSU192" s="152"/>
      <c r="CSV192" s="152"/>
      <c r="CSW192" s="152"/>
      <c r="CSX192" s="152"/>
      <c r="CSY192" s="379"/>
      <c r="CSZ192" s="380"/>
      <c r="CTA192" s="326"/>
      <c r="CTB192" s="152"/>
      <c r="CTC192" s="152"/>
      <c r="CTD192" s="152"/>
      <c r="CTE192" s="152"/>
      <c r="CTF192" s="379"/>
      <c r="CTG192" s="380"/>
      <c r="CTH192" s="326"/>
      <c r="CTI192" s="152"/>
      <c r="CTJ192" s="152"/>
      <c r="CTK192" s="152"/>
      <c r="CTL192" s="152"/>
      <c r="CTM192" s="379"/>
      <c r="CTN192" s="380"/>
      <c r="CTO192" s="326"/>
      <c r="CTP192" s="152"/>
      <c r="CTQ192" s="152"/>
      <c r="CTR192" s="152"/>
      <c r="CTS192" s="152"/>
      <c r="CTT192" s="379"/>
      <c r="CTU192" s="380"/>
      <c r="CTV192" s="326"/>
      <c r="CTW192" s="152"/>
      <c r="CTX192" s="152"/>
      <c r="CTY192" s="152"/>
      <c r="CTZ192" s="152"/>
      <c r="CUA192" s="379"/>
      <c r="CUB192" s="380"/>
      <c r="CUC192" s="326"/>
      <c r="CUD192" s="152"/>
      <c r="CUE192" s="152"/>
      <c r="CUF192" s="152"/>
      <c r="CUG192" s="152"/>
      <c r="CUH192" s="379"/>
      <c r="CUI192" s="380"/>
      <c r="CUJ192" s="326"/>
      <c r="CUK192" s="152"/>
      <c r="CUL192" s="152"/>
      <c r="CUM192" s="152"/>
      <c r="CUN192" s="152"/>
      <c r="CUO192" s="379"/>
      <c r="CUP192" s="380"/>
      <c r="CUQ192" s="326"/>
      <c r="CUR192" s="152"/>
      <c r="CUS192" s="152"/>
      <c r="CUT192" s="152"/>
      <c r="CUU192" s="152"/>
      <c r="CUV192" s="379"/>
      <c r="CUW192" s="380"/>
      <c r="CUX192" s="326"/>
      <c r="CUY192" s="152"/>
      <c r="CUZ192" s="152"/>
      <c r="CVA192" s="152"/>
      <c r="CVB192" s="152"/>
      <c r="CVC192" s="379"/>
      <c r="CVD192" s="380"/>
      <c r="CVE192" s="326"/>
      <c r="CVF192" s="152"/>
      <c r="CVG192" s="152"/>
      <c r="CVH192" s="152"/>
      <c r="CVI192" s="152"/>
      <c r="CVJ192" s="379"/>
      <c r="CVK192" s="380"/>
      <c r="CVL192" s="326"/>
      <c r="CVM192" s="152"/>
      <c r="CVN192" s="152"/>
      <c r="CVO192" s="152"/>
      <c r="CVP192" s="152"/>
      <c r="CVQ192" s="379"/>
      <c r="CVR192" s="380"/>
      <c r="CVS192" s="326"/>
      <c r="CVT192" s="152"/>
      <c r="CVU192" s="152"/>
      <c r="CVV192" s="152"/>
      <c r="CVW192" s="152"/>
      <c r="CVX192" s="379"/>
      <c r="CVY192" s="380"/>
      <c r="CVZ192" s="326"/>
      <c r="CWA192" s="152"/>
      <c r="CWB192" s="152"/>
      <c r="CWC192" s="152"/>
      <c r="CWD192" s="152"/>
      <c r="CWE192" s="379"/>
      <c r="CWF192" s="380"/>
      <c r="CWG192" s="326"/>
      <c r="CWH192" s="152"/>
      <c r="CWI192" s="152"/>
      <c r="CWJ192" s="152"/>
      <c r="CWK192" s="152"/>
      <c r="CWL192" s="379"/>
      <c r="CWM192" s="380"/>
      <c r="CWN192" s="326"/>
      <c r="CWO192" s="152"/>
      <c r="CWP192" s="152"/>
      <c r="CWQ192" s="152"/>
      <c r="CWR192" s="152"/>
      <c r="CWS192" s="379"/>
      <c r="CWT192" s="380"/>
      <c r="CWU192" s="326"/>
      <c r="CWV192" s="152"/>
      <c r="CWW192" s="152"/>
      <c r="CWX192" s="152"/>
      <c r="CWY192" s="152"/>
      <c r="CWZ192" s="379"/>
      <c r="CXA192" s="380"/>
      <c r="CXB192" s="326"/>
      <c r="CXC192" s="152"/>
      <c r="CXD192" s="152"/>
      <c r="CXE192" s="152"/>
      <c r="CXF192" s="152"/>
      <c r="CXG192" s="379"/>
      <c r="CXH192" s="380"/>
      <c r="CXI192" s="326"/>
      <c r="CXJ192" s="152"/>
      <c r="CXK192" s="152"/>
      <c r="CXL192" s="152"/>
      <c r="CXM192" s="152"/>
      <c r="CXN192" s="379"/>
      <c r="CXO192" s="380"/>
      <c r="CXP192" s="326"/>
      <c r="CXQ192" s="152"/>
      <c r="CXR192" s="152"/>
      <c r="CXS192" s="152"/>
      <c r="CXT192" s="152"/>
      <c r="CXU192" s="379"/>
      <c r="CXV192" s="380"/>
      <c r="CXW192" s="326"/>
      <c r="CXX192" s="152"/>
      <c r="CXY192" s="152"/>
      <c r="CXZ192" s="152"/>
      <c r="CYA192" s="152"/>
      <c r="CYB192" s="379"/>
      <c r="CYC192" s="380"/>
      <c r="CYD192" s="326"/>
      <c r="CYE192" s="152"/>
      <c r="CYF192" s="152"/>
      <c r="CYG192" s="152"/>
      <c r="CYH192" s="152"/>
      <c r="CYI192" s="379"/>
      <c r="CYJ192" s="380"/>
      <c r="CYK192" s="326"/>
      <c r="CYL192" s="152"/>
      <c r="CYM192" s="152"/>
      <c r="CYN192" s="152"/>
      <c r="CYO192" s="152"/>
      <c r="CYP192" s="379"/>
      <c r="CYQ192" s="380"/>
      <c r="CYR192" s="326"/>
      <c r="CYS192" s="152"/>
      <c r="CYT192" s="152"/>
      <c r="CYU192" s="152"/>
      <c r="CYV192" s="152"/>
      <c r="CYW192" s="379"/>
      <c r="CYX192" s="380"/>
      <c r="CYY192" s="326"/>
      <c r="CYZ192" s="152"/>
      <c r="CZA192" s="152"/>
      <c r="CZB192" s="152"/>
      <c r="CZC192" s="152"/>
      <c r="CZD192" s="379"/>
      <c r="CZE192" s="380"/>
      <c r="CZF192" s="326"/>
      <c r="CZG192" s="152"/>
      <c r="CZH192" s="152"/>
      <c r="CZI192" s="152"/>
      <c r="CZJ192" s="152"/>
      <c r="CZK192" s="379"/>
      <c r="CZL192" s="380"/>
      <c r="CZM192" s="326"/>
      <c r="CZN192" s="152"/>
      <c r="CZO192" s="152"/>
      <c r="CZP192" s="152"/>
      <c r="CZQ192" s="152"/>
      <c r="CZR192" s="379"/>
      <c r="CZS192" s="380"/>
      <c r="CZT192" s="326"/>
      <c r="CZU192" s="152"/>
      <c r="CZV192" s="152"/>
      <c r="CZW192" s="152"/>
      <c r="CZX192" s="152"/>
      <c r="CZY192" s="379"/>
      <c r="CZZ192" s="380"/>
      <c r="DAA192" s="326"/>
      <c r="DAB192" s="152"/>
      <c r="DAC192" s="152"/>
      <c r="DAD192" s="152"/>
      <c r="DAE192" s="152"/>
      <c r="DAF192" s="379"/>
      <c r="DAG192" s="380"/>
      <c r="DAH192" s="326"/>
      <c r="DAI192" s="152"/>
      <c r="DAJ192" s="152"/>
      <c r="DAK192" s="152"/>
      <c r="DAL192" s="152"/>
      <c r="DAM192" s="379"/>
      <c r="DAN192" s="380"/>
      <c r="DAO192" s="326"/>
      <c r="DAP192" s="152"/>
      <c r="DAQ192" s="152"/>
      <c r="DAR192" s="152"/>
      <c r="DAS192" s="152"/>
      <c r="DAT192" s="379"/>
      <c r="DAU192" s="380"/>
      <c r="DAV192" s="326"/>
      <c r="DAW192" s="152"/>
      <c r="DAX192" s="152"/>
      <c r="DAY192" s="152"/>
      <c r="DAZ192" s="152"/>
      <c r="DBA192" s="379"/>
      <c r="DBB192" s="380"/>
      <c r="DBC192" s="326"/>
      <c r="DBD192" s="152"/>
      <c r="DBE192" s="152"/>
      <c r="DBF192" s="152"/>
      <c r="DBG192" s="152"/>
      <c r="DBH192" s="379"/>
      <c r="DBI192" s="380"/>
      <c r="DBJ192" s="326"/>
      <c r="DBK192" s="152"/>
      <c r="DBL192" s="152"/>
      <c r="DBM192" s="152"/>
      <c r="DBN192" s="152"/>
      <c r="DBO192" s="379"/>
      <c r="DBP192" s="380"/>
      <c r="DBQ192" s="326"/>
      <c r="DBR192" s="152"/>
      <c r="DBS192" s="152"/>
      <c r="DBT192" s="152"/>
      <c r="DBU192" s="152"/>
      <c r="DBV192" s="379"/>
      <c r="DBW192" s="380"/>
      <c r="DBX192" s="326"/>
      <c r="DBY192" s="152"/>
      <c r="DBZ192" s="152"/>
      <c r="DCA192" s="152"/>
      <c r="DCB192" s="152"/>
      <c r="DCC192" s="379"/>
      <c r="DCD192" s="380"/>
      <c r="DCE192" s="326"/>
      <c r="DCF192" s="152"/>
      <c r="DCG192" s="152"/>
      <c r="DCH192" s="152"/>
      <c r="DCI192" s="152"/>
      <c r="DCJ192" s="379"/>
      <c r="DCK192" s="380"/>
      <c r="DCL192" s="326"/>
      <c r="DCM192" s="152"/>
      <c r="DCN192" s="152"/>
      <c r="DCO192" s="152"/>
      <c r="DCP192" s="152"/>
      <c r="DCQ192" s="379"/>
      <c r="DCR192" s="380"/>
      <c r="DCS192" s="326"/>
      <c r="DCT192" s="152"/>
      <c r="DCU192" s="152"/>
      <c r="DCV192" s="152"/>
      <c r="DCW192" s="152"/>
      <c r="DCX192" s="379"/>
      <c r="DCY192" s="380"/>
      <c r="DCZ192" s="326"/>
      <c r="DDA192" s="152"/>
      <c r="DDB192" s="152"/>
      <c r="DDC192" s="152"/>
      <c r="DDD192" s="152"/>
      <c r="DDE192" s="379"/>
      <c r="DDF192" s="380"/>
      <c r="DDG192" s="326"/>
      <c r="DDH192" s="152"/>
      <c r="DDI192" s="152"/>
      <c r="DDJ192" s="152"/>
      <c r="DDK192" s="152"/>
      <c r="DDL192" s="379"/>
      <c r="DDM192" s="380"/>
      <c r="DDN192" s="326"/>
      <c r="DDO192" s="152"/>
      <c r="DDP192" s="152"/>
      <c r="DDQ192" s="152"/>
      <c r="DDR192" s="152"/>
      <c r="DDS192" s="379"/>
      <c r="DDT192" s="380"/>
      <c r="DDU192" s="326"/>
      <c r="DDV192" s="152"/>
      <c r="DDW192" s="152"/>
      <c r="DDX192" s="152"/>
      <c r="DDY192" s="152"/>
      <c r="DDZ192" s="379"/>
      <c r="DEA192" s="380"/>
      <c r="DEB192" s="326"/>
      <c r="DEC192" s="152"/>
      <c r="DED192" s="152"/>
      <c r="DEE192" s="152"/>
      <c r="DEF192" s="152"/>
      <c r="DEG192" s="379"/>
      <c r="DEH192" s="380"/>
      <c r="DEI192" s="326"/>
      <c r="DEJ192" s="152"/>
      <c r="DEK192" s="152"/>
      <c r="DEL192" s="152"/>
      <c r="DEM192" s="152"/>
      <c r="DEN192" s="379"/>
      <c r="DEO192" s="380"/>
      <c r="DEP192" s="326"/>
      <c r="DEQ192" s="152"/>
      <c r="DER192" s="152"/>
      <c r="DES192" s="152"/>
      <c r="DET192" s="152"/>
      <c r="DEU192" s="379"/>
      <c r="DEV192" s="380"/>
      <c r="DEW192" s="326"/>
      <c r="DEX192" s="152"/>
      <c r="DEY192" s="152"/>
      <c r="DEZ192" s="152"/>
      <c r="DFA192" s="152"/>
      <c r="DFB192" s="379"/>
      <c r="DFC192" s="380"/>
      <c r="DFD192" s="326"/>
      <c r="DFE192" s="152"/>
      <c r="DFF192" s="152"/>
      <c r="DFG192" s="152"/>
      <c r="DFH192" s="152"/>
      <c r="DFI192" s="379"/>
      <c r="DFJ192" s="380"/>
      <c r="DFK192" s="326"/>
      <c r="DFL192" s="152"/>
      <c r="DFM192" s="152"/>
      <c r="DFN192" s="152"/>
      <c r="DFO192" s="152"/>
      <c r="DFP192" s="379"/>
      <c r="DFQ192" s="380"/>
      <c r="DFR192" s="326"/>
      <c r="DFS192" s="152"/>
      <c r="DFT192" s="152"/>
      <c r="DFU192" s="152"/>
      <c r="DFV192" s="152"/>
      <c r="DFW192" s="379"/>
      <c r="DFX192" s="380"/>
      <c r="DFY192" s="326"/>
      <c r="DFZ192" s="152"/>
      <c r="DGA192" s="152"/>
      <c r="DGB192" s="152"/>
      <c r="DGC192" s="152"/>
      <c r="DGD192" s="379"/>
      <c r="DGE192" s="380"/>
      <c r="DGF192" s="326"/>
      <c r="DGG192" s="152"/>
      <c r="DGH192" s="152"/>
      <c r="DGI192" s="152"/>
      <c r="DGJ192" s="152"/>
      <c r="DGK192" s="379"/>
      <c r="DGL192" s="380"/>
      <c r="DGM192" s="326"/>
      <c r="DGN192" s="152"/>
      <c r="DGO192" s="152"/>
      <c r="DGP192" s="152"/>
      <c r="DGQ192" s="152"/>
      <c r="DGR192" s="379"/>
      <c r="DGS192" s="380"/>
      <c r="DGT192" s="326"/>
      <c r="DGU192" s="152"/>
      <c r="DGV192" s="152"/>
      <c r="DGW192" s="152"/>
      <c r="DGX192" s="152"/>
      <c r="DGY192" s="379"/>
      <c r="DGZ192" s="380"/>
      <c r="DHA192" s="326"/>
      <c r="DHB192" s="152"/>
      <c r="DHC192" s="152"/>
      <c r="DHD192" s="152"/>
      <c r="DHE192" s="152"/>
      <c r="DHF192" s="379"/>
      <c r="DHG192" s="380"/>
      <c r="DHH192" s="326"/>
      <c r="DHI192" s="152"/>
      <c r="DHJ192" s="152"/>
      <c r="DHK192" s="152"/>
      <c r="DHL192" s="152"/>
      <c r="DHM192" s="379"/>
      <c r="DHN192" s="380"/>
      <c r="DHO192" s="326"/>
      <c r="DHP192" s="152"/>
      <c r="DHQ192" s="152"/>
      <c r="DHR192" s="152"/>
      <c r="DHS192" s="152"/>
      <c r="DHT192" s="379"/>
      <c r="DHU192" s="380"/>
      <c r="DHV192" s="326"/>
      <c r="DHW192" s="152"/>
      <c r="DHX192" s="152"/>
      <c r="DHY192" s="152"/>
      <c r="DHZ192" s="152"/>
      <c r="DIA192" s="379"/>
      <c r="DIB192" s="380"/>
      <c r="DIC192" s="326"/>
      <c r="DID192" s="152"/>
      <c r="DIE192" s="152"/>
      <c r="DIF192" s="152"/>
      <c r="DIG192" s="152"/>
      <c r="DIH192" s="379"/>
      <c r="DII192" s="380"/>
      <c r="DIJ192" s="326"/>
      <c r="DIK192" s="152"/>
      <c r="DIL192" s="152"/>
      <c r="DIM192" s="152"/>
      <c r="DIN192" s="152"/>
      <c r="DIO192" s="379"/>
      <c r="DIP192" s="380"/>
      <c r="DIQ192" s="326"/>
      <c r="DIR192" s="152"/>
      <c r="DIS192" s="152"/>
      <c r="DIT192" s="152"/>
      <c r="DIU192" s="152"/>
      <c r="DIV192" s="379"/>
      <c r="DIW192" s="380"/>
      <c r="DIX192" s="326"/>
      <c r="DIY192" s="152"/>
      <c r="DIZ192" s="152"/>
      <c r="DJA192" s="152"/>
      <c r="DJB192" s="152"/>
      <c r="DJC192" s="379"/>
      <c r="DJD192" s="380"/>
      <c r="DJE192" s="326"/>
      <c r="DJF192" s="152"/>
      <c r="DJG192" s="152"/>
      <c r="DJH192" s="152"/>
      <c r="DJI192" s="152"/>
      <c r="DJJ192" s="379"/>
      <c r="DJK192" s="380"/>
      <c r="DJL192" s="326"/>
      <c r="DJM192" s="152"/>
      <c r="DJN192" s="152"/>
      <c r="DJO192" s="152"/>
      <c r="DJP192" s="152"/>
      <c r="DJQ192" s="379"/>
      <c r="DJR192" s="380"/>
      <c r="DJS192" s="326"/>
      <c r="DJT192" s="152"/>
      <c r="DJU192" s="152"/>
      <c r="DJV192" s="152"/>
      <c r="DJW192" s="152"/>
      <c r="DJX192" s="379"/>
      <c r="DJY192" s="380"/>
      <c r="DJZ192" s="326"/>
      <c r="DKA192" s="152"/>
      <c r="DKB192" s="152"/>
      <c r="DKC192" s="152"/>
      <c r="DKD192" s="152"/>
      <c r="DKE192" s="379"/>
      <c r="DKF192" s="380"/>
      <c r="DKG192" s="326"/>
      <c r="DKH192" s="152"/>
      <c r="DKI192" s="152"/>
      <c r="DKJ192" s="152"/>
      <c r="DKK192" s="152"/>
      <c r="DKL192" s="379"/>
      <c r="DKM192" s="380"/>
      <c r="DKN192" s="326"/>
      <c r="DKO192" s="152"/>
      <c r="DKP192" s="152"/>
      <c r="DKQ192" s="152"/>
      <c r="DKR192" s="152"/>
      <c r="DKS192" s="379"/>
      <c r="DKT192" s="380"/>
      <c r="DKU192" s="326"/>
      <c r="DKV192" s="152"/>
      <c r="DKW192" s="152"/>
      <c r="DKX192" s="152"/>
      <c r="DKY192" s="152"/>
      <c r="DKZ192" s="379"/>
      <c r="DLA192" s="380"/>
      <c r="DLB192" s="326"/>
      <c r="DLC192" s="152"/>
      <c r="DLD192" s="152"/>
      <c r="DLE192" s="152"/>
      <c r="DLF192" s="152"/>
      <c r="DLG192" s="379"/>
      <c r="DLH192" s="380"/>
      <c r="DLI192" s="326"/>
      <c r="DLJ192" s="152"/>
      <c r="DLK192" s="152"/>
      <c r="DLL192" s="152"/>
      <c r="DLM192" s="152"/>
      <c r="DLN192" s="379"/>
      <c r="DLO192" s="380"/>
      <c r="DLP192" s="326"/>
      <c r="DLQ192" s="152"/>
      <c r="DLR192" s="152"/>
      <c r="DLS192" s="152"/>
      <c r="DLT192" s="152"/>
      <c r="DLU192" s="379"/>
      <c r="DLV192" s="380"/>
      <c r="DLW192" s="326"/>
      <c r="DLX192" s="152"/>
      <c r="DLY192" s="152"/>
      <c r="DLZ192" s="152"/>
      <c r="DMA192" s="152"/>
      <c r="DMB192" s="379"/>
      <c r="DMC192" s="380"/>
      <c r="DMD192" s="326"/>
      <c r="DME192" s="152"/>
      <c r="DMF192" s="152"/>
      <c r="DMG192" s="152"/>
      <c r="DMH192" s="152"/>
      <c r="DMI192" s="379"/>
      <c r="DMJ192" s="380"/>
      <c r="DMK192" s="326"/>
      <c r="DML192" s="152"/>
      <c r="DMM192" s="152"/>
      <c r="DMN192" s="152"/>
      <c r="DMO192" s="152"/>
      <c r="DMP192" s="379"/>
      <c r="DMQ192" s="380"/>
      <c r="DMR192" s="326"/>
      <c r="DMS192" s="152"/>
      <c r="DMT192" s="152"/>
      <c r="DMU192" s="152"/>
      <c r="DMV192" s="152"/>
      <c r="DMW192" s="379"/>
      <c r="DMX192" s="380"/>
      <c r="DMY192" s="326"/>
      <c r="DMZ192" s="152"/>
      <c r="DNA192" s="152"/>
      <c r="DNB192" s="152"/>
      <c r="DNC192" s="152"/>
      <c r="DND192" s="379"/>
      <c r="DNE192" s="380"/>
      <c r="DNF192" s="326"/>
      <c r="DNG192" s="152"/>
      <c r="DNH192" s="152"/>
      <c r="DNI192" s="152"/>
      <c r="DNJ192" s="152"/>
      <c r="DNK192" s="379"/>
      <c r="DNL192" s="380"/>
      <c r="DNM192" s="326"/>
      <c r="DNN192" s="152"/>
      <c r="DNO192" s="152"/>
      <c r="DNP192" s="152"/>
      <c r="DNQ192" s="152"/>
      <c r="DNR192" s="379"/>
      <c r="DNS192" s="380"/>
      <c r="DNT192" s="326"/>
      <c r="DNU192" s="152"/>
      <c r="DNV192" s="152"/>
      <c r="DNW192" s="152"/>
      <c r="DNX192" s="152"/>
      <c r="DNY192" s="379"/>
      <c r="DNZ192" s="380"/>
      <c r="DOA192" s="326"/>
      <c r="DOB192" s="152"/>
      <c r="DOC192" s="152"/>
      <c r="DOD192" s="152"/>
      <c r="DOE192" s="152"/>
      <c r="DOF192" s="379"/>
      <c r="DOG192" s="380"/>
      <c r="DOH192" s="326"/>
      <c r="DOI192" s="152"/>
      <c r="DOJ192" s="152"/>
      <c r="DOK192" s="152"/>
      <c r="DOL192" s="152"/>
      <c r="DOM192" s="379"/>
      <c r="DON192" s="380"/>
      <c r="DOO192" s="326"/>
      <c r="DOP192" s="152"/>
      <c r="DOQ192" s="152"/>
      <c r="DOR192" s="152"/>
      <c r="DOS192" s="152"/>
      <c r="DOT192" s="379"/>
      <c r="DOU192" s="380"/>
      <c r="DOV192" s="326"/>
      <c r="DOW192" s="152"/>
      <c r="DOX192" s="152"/>
      <c r="DOY192" s="152"/>
      <c r="DOZ192" s="152"/>
      <c r="DPA192" s="379"/>
      <c r="DPB192" s="380"/>
      <c r="DPC192" s="326"/>
      <c r="DPD192" s="152"/>
      <c r="DPE192" s="152"/>
      <c r="DPF192" s="152"/>
      <c r="DPG192" s="152"/>
      <c r="DPH192" s="379"/>
      <c r="DPI192" s="380"/>
      <c r="DPJ192" s="326"/>
      <c r="DPK192" s="152"/>
      <c r="DPL192" s="152"/>
      <c r="DPM192" s="152"/>
      <c r="DPN192" s="152"/>
      <c r="DPO192" s="379"/>
      <c r="DPP192" s="380"/>
      <c r="DPQ192" s="326"/>
      <c r="DPR192" s="152"/>
      <c r="DPS192" s="152"/>
      <c r="DPT192" s="152"/>
      <c r="DPU192" s="152"/>
      <c r="DPV192" s="379"/>
      <c r="DPW192" s="380"/>
      <c r="DPX192" s="326"/>
      <c r="DPY192" s="152"/>
      <c r="DPZ192" s="152"/>
      <c r="DQA192" s="152"/>
      <c r="DQB192" s="152"/>
      <c r="DQC192" s="379"/>
      <c r="DQD192" s="380"/>
      <c r="DQE192" s="326"/>
      <c r="DQF192" s="152"/>
      <c r="DQG192" s="152"/>
      <c r="DQH192" s="152"/>
      <c r="DQI192" s="152"/>
      <c r="DQJ192" s="379"/>
      <c r="DQK192" s="380"/>
      <c r="DQL192" s="326"/>
      <c r="DQM192" s="152"/>
      <c r="DQN192" s="152"/>
      <c r="DQO192" s="152"/>
      <c r="DQP192" s="152"/>
      <c r="DQQ192" s="379"/>
      <c r="DQR192" s="380"/>
      <c r="DQS192" s="326"/>
      <c r="DQT192" s="152"/>
      <c r="DQU192" s="152"/>
      <c r="DQV192" s="152"/>
      <c r="DQW192" s="152"/>
      <c r="DQX192" s="379"/>
      <c r="DQY192" s="380"/>
      <c r="DQZ192" s="326"/>
      <c r="DRA192" s="152"/>
      <c r="DRB192" s="152"/>
      <c r="DRC192" s="152"/>
      <c r="DRD192" s="152"/>
      <c r="DRE192" s="379"/>
      <c r="DRF192" s="380"/>
      <c r="DRG192" s="326"/>
      <c r="DRH192" s="152"/>
      <c r="DRI192" s="152"/>
      <c r="DRJ192" s="152"/>
      <c r="DRK192" s="152"/>
      <c r="DRL192" s="379"/>
      <c r="DRM192" s="380"/>
      <c r="DRN192" s="326"/>
      <c r="DRO192" s="152"/>
      <c r="DRP192" s="152"/>
      <c r="DRQ192" s="152"/>
      <c r="DRR192" s="152"/>
      <c r="DRS192" s="379"/>
      <c r="DRT192" s="380"/>
      <c r="DRU192" s="326"/>
      <c r="DRV192" s="152"/>
      <c r="DRW192" s="152"/>
      <c r="DRX192" s="152"/>
      <c r="DRY192" s="152"/>
      <c r="DRZ192" s="379"/>
      <c r="DSA192" s="380"/>
      <c r="DSB192" s="326"/>
      <c r="DSC192" s="152"/>
      <c r="DSD192" s="152"/>
      <c r="DSE192" s="152"/>
      <c r="DSF192" s="152"/>
      <c r="DSG192" s="379"/>
      <c r="DSH192" s="380"/>
      <c r="DSI192" s="326"/>
      <c r="DSJ192" s="152"/>
      <c r="DSK192" s="152"/>
      <c r="DSL192" s="152"/>
      <c r="DSM192" s="152"/>
      <c r="DSN192" s="379"/>
      <c r="DSO192" s="380"/>
      <c r="DSP192" s="326"/>
      <c r="DSQ192" s="152"/>
      <c r="DSR192" s="152"/>
      <c r="DSS192" s="152"/>
      <c r="DST192" s="152"/>
      <c r="DSU192" s="379"/>
      <c r="DSV192" s="380"/>
      <c r="DSW192" s="326"/>
      <c r="DSX192" s="152"/>
      <c r="DSY192" s="152"/>
      <c r="DSZ192" s="152"/>
      <c r="DTA192" s="152"/>
      <c r="DTB192" s="379"/>
      <c r="DTC192" s="380"/>
      <c r="DTD192" s="326"/>
      <c r="DTE192" s="152"/>
      <c r="DTF192" s="152"/>
      <c r="DTG192" s="152"/>
      <c r="DTH192" s="152"/>
      <c r="DTI192" s="379"/>
      <c r="DTJ192" s="380"/>
      <c r="DTK192" s="326"/>
      <c r="DTL192" s="152"/>
      <c r="DTM192" s="152"/>
      <c r="DTN192" s="152"/>
      <c r="DTO192" s="152"/>
      <c r="DTP192" s="379"/>
      <c r="DTQ192" s="380"/>
      <c r="DTR192" s="326"/>
      <c r="DTS192" s="152"/>
      <c r="DTT192" s="152"/>
      <c r="DTU192" s="152"/>
      <c r="DTV192" s="152"/>
      <c r="DTW192" s="379"/>
      <c r="DTX192" s="380"/>
      <c r="DTY192" s="326"/>
      <c r="DTZ192" s="152"/>
      <c r="DUA192" s="152"/>
      <c r="DUB192" s="152"/>
      <c r="DUC192" s="152"/>
      <c r="DUD192" s="379"/>
      <c r="DUE192" s="380"/>
      <c r="DUF192" s="326"/>
      <c r="DUG192" s="152"/>
      <c r="DUH192" s="152"/>
      <c r="DUI192" s="152"/>
      <c r="DUJ192" s="152"/>
      <c r="DUK192" s="379"/>
      <c r="DUL192" s="380"/>
      <c r="DUM192" s="326"/>
      <c r="DUN192" s="152"/>
      <c r="DUO192" s="152"/>
      <c r="DUP192" s="152"/>
      <c r="DUQ192" s="152"/>
      <c r="DUR192" s="379"/>
      <c r="DUS192" s="380"/>
      <c r="DUT192" s="326"/>
      <c r="DUU192" s="152"/>
      <c r="DUV192" s="152"/>
      <c r="DUW192" s="152"/>
      <c r="DUX192" s="152"/>
      <c r="DUY192" s="379"/>
      <c r="DUZ192" s="380"/>
      <c r="DVA192" s="326"/>
      <c r="DVB192" s="152"/>
      <c r="DVC192" s="152"/>
      <c r="DVD192" s="152"/>
      <c r="DVE192" s="152"/>
      <c r="DVF192" s="379"/>
      <c r="DVG192" s="380"/>
      <c r="DVH192" s="326"/>
      <c r="DVI192" s="152"/>
      <c r="DVJ192" s="152"/>
      <c r="DVK192" s="152"/>
      <c r="DVL192" s="152"/>
      <c r="DVM192" s="379"/>
      <c r="DVN192" s="380"/>
      <c r="DVO192" s="326"/>
      <c r="DVP192" s="152"/>
      <c r="DVQ192" s="152"/>
      <c r="DVR192" s="152"/>
      <c r="DVS192" s="152"/>
      <c r="DVT192" s="379"/>
      <c r="DVU192" s="380"/>
      <c r="DVV192" s="326"/>
      <c r="DVW192" s="152"/>
      <c r="DVX192" s="152"/>
      <c r="DVY192" s="152"/>
      <c r="DVZ192" s="152"/>
      <c r="DWA192" s="379"/>
      <c r="DWB192" s="380"/>
      <c r="DWC192" s="326"/>
      <c r="DWD192" s="152"/>
      <c r="DWE192" s="152"/>
      <c r="DWF192" s="152"/>
      <c r="DWG192" s="152"/>
      <c r="DWH192" s="379"/>
      <c r="DWI192" s="380"/>
      <c r="DWJ192" s="326"/>
      <c r="DWK192" s="152"/>
      <c r="DWL192" s="152"/>
      <c r="DWM192" s="152"/>
      <c r="DWN192" s="152"/>
      <c r="DWO192" s="379"/>
      <c r="DWP192" s="380"/>
      <c r="DWQ192" s="326"/>
      <c r="DWR192" s="152"/>
      <c r="DWS192" s="152"/>
      <c r="DWT192" s="152"/>
      <c r="DWU192" s="152"/>
      <c r="DWV192" s="379"/>
      <c r="DWW192" s="380"/>
      <c r="DWX192" s="326"/>
      <c r="DWY192" s="152"/>
      <c r="DWZ192" s="152"/>
      <c r="DXA192" s="152"/>
      <c r="DXB192" s="152"/>
      <c r="DXC192" s="379"/>
      <c r="DXD192" s="380"/>
      <c r="DXE192" s="326"/>
      <c r="DXF192" s="152"/>
      <c r="DXG192" s="152"/>
      <c r="DXH192" s="152"/>
      <c r="DXI192" s="152"/>
      <c r="DXJ192" s="379"/>
      <c r="DXK192" s="380"/>
      <c r="DXL192" s="326"/>
      <c r="DXM192" s="152"/>
      <c r="DXN192" s="152"/>
      <c r="DXO192" s="152"/>
      <c r="DXP192" s="152"/>
      <c r="DXQ192" s="379"/>
      <c r="DXR192" s="380"/>
      <c r="DXS192" s="326"/>
      <c r="DXT192" s="152"/>
      <c r="DXU192" s="152"/>
      <c r="DXV192" s="152"/>
      <c r="DXW192" s="152"/>
      <c r="DXX192" s="379"/>
      <c r="DXY192" s="380"/>
      <c r="DXZ192" s="326"/>
      <c r="DYA192" s="152"/>
      <c r="DYB192" s="152"/>
      <c r="DYC192" s="152"/>
      <c r="DYD192" s="152"/>
      <c r="DYE192" s="379"/>
      <c r="DYF192" s="380"/>
      <c r="DYG192" s="326"/>
      <c r="DYH192" s="152"/>
      <c r="DYI192" s="152"/>
      <c r="DYJ192" s="152"/>
      <c r="DYK192" s="152"/>
      <c r="DYL192" s="379"/>
      <c r="DYM192" s="380"/>
      <c r="DYN192" s="326"/>
      <c r="DYO192" s="152"/>
      <c r="DYP192" s="152"/>
      <c r="DYQ192" s="152"/>
      <c r="DYR192" s="152"/>
      <c r="DYS192" s="379"/>
      <c r="DYT192" s="380"/>
      <c r="DYU192" s="326"/>
      <c r="DYV192" s="152"/>
      <c r="DYW192" s="152"/>
      <c r="DYX192" s="152"/>
      <c r="DYY192" s="152"/>
      <c r="DYZ192" s="379"/>
      <c r="DZA192" s="380"/>
      <c r="DZB192" s="326"/>
      <c r="DZC192" s="152"/>
      <c r="DZD192" s="152"/>
      <c r="DZE192" s="152"/>
      <c r="DZF192" s="152"/>
      <c r="DZG192" s="379"/>
      <c r="DZH192" s="380"/>
      <c r="DZI192" s="326"/>
      <c r="DZJ192" s="152"/>
      <c r="DZK192" s="152"/>
      <c r="DZL192" s="152"/>
      <c r="DZM192" s="152"/>
      <c r="DZN192" s="379"/>
      <c r="DZO192" s="380"/>
      <c r="DZP192" s="326"/>
      <c r="DZQ192" s="152"/>
      <c r="DZR192" s="152"/>
      <c r="DZS192" s="152"/>
      <c r="DZT192" s="152"/>
      <c r="DZU192" s="379"/>
      <c r="DZV192" s="380"/>
      <c r="DZW192" s="326"/>
      <c r="DZX192" s="152"/>
      <c r="DZY192" s="152"/>
      <c r="DZZ192" s="152"/>
      <c r="EAA192" s="152"/>
      <c r="EAB192" s="379"/>
      <c r="EAC192" s="380"/>
      <c r="EAD192" s="326"/>
      <c r="EAE192" s="152"/>
      <c r="EAF192" s="152"/>
      <c r="EAG192" s="152"/>
      <c r="EAH192" s="152"/>
      <c r="EAI192" s="379"/>
      <c r="EAJ192" s="380"/>
      <c r="EAK192" s="326"/>
      <c r="EAL192" s="152"/>
      <c r="EAM192" s="152"/>
      <c r="EAN192" s="152"/>
      <c r="EAO192" s="152"/>
      <c r="EAP192" s="379"/>
      <c r="EAQ192" s="380"/>
      <c r="EAR192" s="326"/>
      <c r="EAS192" s="152"/>
      <c r="EAT192" s="152"/>
      <c r="EAU192" s="152"/>
      <c r="EAV192" s="152"/>
      <c r="EAW192" s="379"/>
      <c r="EAX192" s="380"/>
      <c r="EAY192" s="326"/>
      <c r="EAZ192" s="152"/>
      <c r="EBA192" s="152"/>
      <c r="EBB192" s="152"/>
      <c r="EBC192" s="152"/>
      <c r="EBD192" s="379"/>
      <c r="EBE192" s="380"/>
      <c r="EBF192" s="326"/>
      <c r="EBG192" s="152"/>
      <c r="EBH192" s="152"/>
      <c r="EBI192" s="152"/>
      <c r="EBJ192" s="152"/>
      <c r="EBK192" s="379"/>
      <c r="EBL192" s="380"/>
      <c r="EBM192" s="326"/>
      <c r="EBN192" s="152"/>
      <c r="EBO192" s="152"/>
      <c r="EBP192" s="152"/>
      <c r="EBQ192" s="152"/>
      <c r="EBR192" s="379"/>
      <c r="EBS192" s="380"/>
      <c r="EBT192" s="326"/>
      <c r="EBU192" s="152"/>
      <c r="EBV192" s="152"/>
      <c r="EBW192" s="152"/>
      <c r="EBX192" s="152"/>
      <c r="EBY192" s="379"/>
      <c r="EBZ192" s="380"/>
      <c r="ECA192" s="326"/>
      <c r="ECB192" s="152"/>
      <c r="ECC192" s="152"/>
      <c r="ECD192" s="152"/>
      <c r="ECE192" s="152"/>
      <c r="ECF192" s="379"/>
      <c r="ECG192" s="380"/>
      <c r="ECH192" s="326"/>
      <c r="ECI192" s="152"/>
      <c r="ECJ192" s="152"/>
      <c r="ECK192" s="152"/>
      <c r="ECL192" s="152"/>
      <c r="ECM192" s="379"/>
      <c r="ECN192" s="380"/>
      <c r="ECO192" s="326"/>
      <c r="ECP192" s="152"/>
      <c r="ECQ192" s="152"/>
      <c r="ECR192" s="152"/>
      <c r="ECS192" s="152"/>
      <c r="ECT192" s="379"/>
      <c r="ECU192" s="380"/>
      <c r="ECV192" s="326"/>
      <c r="ECW192" s="152"/>
      <c r="ECX192" s="152"/>
      <c r="ECY192" s="152"/>
      <c r="ECZ192" s="152"/>
      <c r="EDA192" s="379"/>
      <c r="EDB192" s="380"/>
      <c r="EDC192" s="326"/>
      <c r="EDD192" s="152"/>
      <c r="EDE192" s="152"/>
      <c r="EDF192" s="152"/>
      <c r="EDG192" s="152"/>
      <c r="EDH192" s="379"/>
      <c r="EDI192" s="380"/>
      <c r="EDJ192" s="326"/>
      <c r="EDK192" s="152"/>
      <c r="EDL192" s="152"/>
      <c r="EDM192" s="152"/>
      <c r="EDN192" s="152"/>
      <c r="EDO192" s="379"/>
      <c r="EDP192" s="380"/>
      <c r="EDQ192" s="326"/>
      <c r="EDR192" s="152"/>
      <c r="EDS192" s="152"/>
      <c r="EDT192" s="152"/>
      <c r="EDU192" s="152"/>
      <c r="EDV192" s="379"/>
      <c r="EDW192" s="380"/>
      <c r="EDX192" s="326"/>
      <c r="EDY192" s="152"/>
      <c r="EDZ192" s="152"/>
      <c r="EEA192" s="152"/>
      <c r="EEB192" s="152"/>
      <c r="EEC192" s="379"/>
      <c r="EED192" s="380"/>
      <c r="EEE192" s="326"/>
      <c r="EEF192" s="152"/>
      <c r="EEG192" s="152"/>
      <c r="EEH192" s="152"/>
      <c r="EEI192" s="152"/>
      <c r="EEJ192" s="379"/>
      <c r="EEK192" s="380"/>
      <c r="EEL192" s="326"/>
      <c r="EEM192" s="152"/>
      <c r="EEN192" s="152"/>
      <c r="EEO192" s="152"/>
      <c r="EEP192" s="152"/>
      <c r="EEQ192" s="379"/>
      <c r="EER192" s="380"/>
      <c r="EES192" s="326"/>
      <c r="EET192" s="152"/>
      <c r="EEU192" s="152"/>
      <c r="EEV192" s="152"/>
      <c r="EEW192" s="152"/>
      <c r="EEX192" s="379"/>
      <c r="EEY192" s="380"/>
      <c r="EEZ192" s="326"/>
      <c r="EFA192" s="152"/>
      <c r="EFB192" s="152"/>
      <c r="EFC192" s="152"/>
      <c r="EFD192" s="152"/>
      <c r="EFE192" s="379"/>
      <c r="EFF192" s="380"/>
      <c r="EFG192" s="326"/>
      <c r="EFH192" s="152"/>
      <c r="EFI192" s="152"/>
      <c r="EFJ192" s="152"/>
      <c r="EFK192" s="152"/>
      <c r="EFL192" s="379"/>
      <c r="EFM192" s="380"/>
      <c r="EFN192" s="326"/>
      <c r="EFO192" s="152"/>
      <c r="EFP192" s="152"/>
      <c r="EFQ192" s="152"/>
      <c r="EFR192" s="152"/>
      <c r="EFS192" s="379"/>
      <c r="EFT192" s="380"/>
      <c r="EFU192" s="326"/>
      <c r="EFV192" s="152"/>
      <c r="EFW192" s="152"/>
      <c r="EFX192" s="152"/>
      <c r="EFY192" s="152"/>
      <c r="EFZ192" s="379"/>
      <c r="EGA192" s="380"/>
      <c r="EGB192" s="326"/>
      <c r="EGC192" s="152"/>
      <c r="EGD192" s="152"/>
      <c r="EGE192" s="152"/>
      <c r="EGF192" s="152"/>
      <c r="EGG192" s="379"/>
      <c r="EGH192" s="380"/>
      <c r="EGI192" s="326"/>
      <c r="EGJ192" s="152"/>
      <c r="EGK192" s="152"/>
      <c r="EGL192" s="152"/>
      <c r="EGM192" s="152"/>
      <c r="EGN192" s="379"/>
      <c r="EGO192" s="380"/>
      <c r="EGP192" s="326"/>
      <c r="EGQ192" s="152"/>
      <c r="EGR192" s="152"/>
      <c r="EGS192" s="152"/>
      <c r="EGT192" s="152"/>
      <c r="EGU192" s="379"/>
      <c r="EGV192" s="380"/>
      <c r="EGW192" s="326"/>
      <c r="EGX192" s="152"/>
      <c r="EGY192" s="152"/>
      <c r="EGZ192" s="152"/>
      <c r="EHA192" s="152"/>
      <c r="EHB192" s="379"/>
      <c r="EHC192" s="380"/>
      <c r="EHD192" s="326"/>
      <c r="EHE192" s="152"/>
      <c r="EHF192" s="152"/>
      <c r="EHG192" s="152"/>
      <c r="EHH192" s="152"/>
      <c r="EHI192" s="379"/>
      <c r="EHJ192" s="380"/>
      <c r="EHK192" s="326"/>
      <c r="EHL192" s="152"/>
      <c r="EHM192" s="152"/>
      <c r="EHN192" s="152"/>
      <c r="EHO192" s="152"/>
      <c r="EHP192" s="379"/>
      <c r="EHQ192" s="380"/>
      <c r="EHR192" s="326"/>
      <c r="EHS192" s="152"/>
      <c r="EHT192" s="152"/>
      <c r="EHU192" s="152"/>
      <c r="EHV192" s="152"/>
      <c r="EHW192" s="379"/>
      <c r="EHX192" s="380"/>
      <c r="EHY192" s="326"/>
      <c r="EHZ192" s="152"/>
      <c r="EIA192" s="152"/>
      <c r="EIB192" s="152"/>
      <c r="EIC192" s="152"/>
      <c r="EID192" s="379"/>
      <c r="EIE192" s="380"/>
      <c r="EIF192" s="326"/>
      <c r="EIG192" s="152"/>
      <c r="EIH192" s="152"/>
      <c r="EII192" s="152"/>
      <c r="EIJ192" s="152"/>
      <c r="EIK192" s="379"/>
      <c r="EIL192" s="380"/>
      <c r="EIM192" s="326"/>
      <c r="EIN192" s="152"/>
      <c r="EIO192" s="152"/>
      <c r="EIP192" s="152"/>
      <c r="EIQ192" s="152"/>
      <c r="EIR192" s="379"/>
      <c r="EIS192" s="380"/>
      <c r="EIT192" s="326"/>
      <c r="EIU192" s="152"/>
      <c r="EIV192" s="152"/>
      <c r="EIW192" s="152"/>
      <c r="EIX192" s="152"/>
      <c r="EIY192" s="379"/>
      <c r="EIZ192" s="380"/>
      <c r="EJA192" s="326"/>
      <c r="EJB192" s="152"/>
      <c r="EJC192" s="152"/>
      <c r="EJD192" s="152"/>
      <c r="EJE192" s="152"/>
      <c r="EJF192" s="379"/>
      <c r="EJG192" s="380"/>
      <c r="EJH192" s="326"/>
      <c r="EJI192" s="152"/>
      <c r="EJJ192" s="152"/>
      <c r="EJK192" s="152"/>
      <c r="EJL192" s="152"/>
      <c r="EJM192" s="379"/>
      <c r="EJN192" s="380"/>
      <c r="EJO192" s="326"/>
      <c r="EJP192" s="152"/>
      <c r="EJQ192" s="152"/>
      <c r="EJR192" s="152"/>
      <c r="EJS192" s="152"/>
      <c r="EJT192" s="379"/>
      <c r="EJU192" s="380"/>
      <c r="EJV192" s="326"/>
      <c r="EJW192" s="152"/>
      <c r="EJX192" s="152"/>
      <c r="EJY192" s="152"/>
      <c r="EJZ192" s="152"/>
      <c r="EKA192" s="379"/>
      <c r="EKB192" s="380"/>
      <c r="EKC192" s="326"/>
      <c r="EKD192" s="152"/>
      <c r="EKE192" s="152"/>
      <c r="EKF192" s="152"/>
      <c r="EKG192" s="152"/>
      <c r="EKH192" s="379"/>
      <c r="EKI192" s="380"/>
      <c r="EKJ192" s="326"/>
      <c r="EKK192" s="152"/>
      <c r="EKL192" s="152"/>
      <c r="EKM192" s="152"/>
      <c r="EKN192" s="152"/>
      <c r="EKO192" s="379"/>
      <c r="EKP192" s="380"/>
      <c r="EKQ192" s="326"/>
      <c r="EKR192" s="152"/>
      <c r="EKS192" s="152"/>
      <c r="EKT192" s="152"/>
      <c r="EKU192" s="152"/>
      <c r="EKV192" s="379"/>
      <c r="EKW192" s="380"/>
      <c r="EKX192" s="326"/>
      <c r="EKY192" s="152"/>
      <c r="EKZ192" s="152"/>
      <c r="ELA192" s="152"/>
      <c r="ELB192" s="152"/>
      <c r="ELC192" s="379"/>
      <c r="ELD192" s="380"/>
      <c r="ELE192" s="326"/>
      <c r="ELF192" s="152"/>
      <c r="ELG192" s="152"/>
      <c r="ELH192" s="152"/>
      <c r="ELI192" s="152"/>
      <c r="ELJ192" s="379"/>
      <c r="ELK192" s="380"/>
      <c r="ELL192" s="326"/>
      <c r="ELM192" s="152"/>
      <c r="ELN192" s="152"/>
      <c r="ELO192" s="152"/>
      <c r="ELP192" s="152"/>
      <c r="ELQ192" s="379"/>
      <c r="ELR192" s="380"/>
      <c r="ELS192" s="326"/>
      <c r="ELT192" s="152"/>
      <c r="ELU192" s="152"/>
      <c r="ELV192" s="152"/>
      <c r="ELW192" s="152"/>
      <c r="ELX192" s="379"/>
      <c r="ELY192" s="380"/>
      <c r="ELZ192" s="326"/>
      <c r="EMA192" s="152"/>
      <c r="EMB192" s="152"/>
      <c r="EMC192" s="152"/>
      <c r="EMD192" s="152"/>
      <c r="EME192" s="379"/>
      <c r="EMF192" s="380"/>
      <c r="EMG192" s="326"/>
      <c r="EMH192" s="152"/>
      <c r="EMI192" s="152"/>
      <c r="EMJ192" s="152"/>
      <c r="EMK192" s="152"/>
      <c r="EML192" s="379"/>
      <c r="EMM192" s="380"/>
      <c r="EMN192" s="326"/>
      <c r="EMO192" s="152"/>
      <c r="EMP192" s="152"/>
      <c r="EMQ192" s="152"/>
      <c r="EMR192" s="152"/>
      <c r="EMS192" s="379"/>
      <c r="EMT192" s="380"/>
      <c r="EMU192" s="326"/>
      <c r="EMV192" s="152"/>
      <c r="EMW192" s="152"/>
      <c r="EMX192" s="152"/>
      <c r="EMY192" s="152"/>
      <c r="EMZ192" s="379"/>
      <c r="ENA192" s="380"/>
      <c r="ENB192" s="326"/>
      <c r="ENC192" s="152"/>
      <c r="END192" s="152"/>
      <c r="ENE192" s="152"/>
      <c r="ENF192" s="152"/>
      <c r="ENG192" s="379"/>
      <c r="ENH192" s="380"/>
      <c r="ENI192" s="326"/>
      <c r="ENJ192" s="152"/>
      <c r="ENK192" s="152"/>
      <c r="ENL192" s="152"/>
      <c r="ENM192" s="152"/>
      <c r="ENN192" s="379"/>
      <c r="ENO192" s="380"/>
      <c r="ENP192" s="326"/>
      <c r="ENQ192" s="152"/>
      <c r="ENR192" s="152"/>
      <c r="ENS192" s="152"/>
      <c r="ENT192" s="152"/>
      <c r="ENU192" s="379"/>
      <c r="ENV192" s="380"/>
      <c r="ENW192" s="326"/>
      <c r="ENX192" s="152"/>
      <c r="ENY192" s="152"/>
      <c r="ENZ192" s="152"/>
      <c r="EOA192" s="152"/>
      <c r="EOB192" s="379"/>
      <c r="EOC192" s="380"/>
      <c r="EOD192" s="326"/>
      <c r="EOE192" s="152"/>
      <c r="EOF192" s="152"/>
      <c r="EOG192" s="152"/>
      <c r="EOH192" s="152"/>
      <c r="EOI192" s="379"/>
      <c r="EOJ192" s="380"/>
      <c r="EOK192" s="326"/>
      <c r="EOL192" s="152"/>
      <c r="EOM192" s="152"/>
      <c r="EON192" s="152"/>
      <c r="EOO192" s="152"/>
      <c r="EOP192" s="379"/>
      <c r="EOQ192" s="380"/>
      <c r="EOR192" s="326"/>
      <c r="EOS192" s="152"/>
      <c r="EOT192" s="152"/>
      <c r="EOU192" s="152"/>
      <c r="EOV192" s="152"/>
      <c r="EOW192" s="379"/>
      <c r="EOX192" s="380"/>
      <c r="EOY192" s="326"/>
      <c r="EOZ192" s="152"/>
      <c r="EPA192" s="152"/>
      <c r="EPB192" s="152"/>
      <c r="EPC192" s="152"/>
      <c r="EPD192" s="379"/>
      <c r="EPE192" s="380"/>
      <c r="EPF192" s="326"/>
      <c r="EPG192" s="152"/>
      <c r="EPH192" s="152"/>
      <c r="EPI192" s="152"/>
      <c r="EPJ192" s="152"/>
      <c r="EPK192" s="379"/>
      <c r="EPL192" s="380"/>
      <c r="EPM192" s="326"/>
      <c r="EPN192" s="152"/>
      <c r="EPO192" s="152"/>
      <c r="EPP192" s="152"/>
      <c r="EPQ192" s="152"/>
      <c r="EPR192" s="379"/>
      <c r="EPS192" s="380"/>
      <c r="EPT192" s="326"/>
      <c r="EPU192" s="152"/>
      <c r="EPV192" s="152"/>
      <c r="EPW192" s="152"/>
      <c r="EPX192" s="152"/>
      <c r="EPY192" s="379"/>
      <c r="EPZ192" s="380"/>
      <c r="EQA192" s="326"/>
      <c r="EQB192" s="152"/>
      <c r="EQC192" s="152"/>
      <c r="EQD192" s="152"/>
      <c r="EQE192" s="152"/>
      <c r="EQF192" s="379"/>
      <c r="EQG192" s="380"/>
      <c r="EQH192" s="326"/>
      <c r="EQI192" s="152"/>
      <c r="EQJ192" s="152"/>
      <c r="EQK192" s="152"/>
      <c r="EQL192" s="152"/>
      <c r="EQM192" s="379"/>
      <c r="EQN192" s="380"/>
      <c r="EQO192" s="326"/>
      <c r="EQP192" s="152"/>
      <c r="EQQ192" s="152"/>
      <c r="EQR192" s="152"/>
      <c r="EQS192" s="152"/>
      <c r="EQT192" s="379"/>
      <c r="EQU192" s="380"/>
      <c r="EQV192" s="326"/>
      <c r="EQW192" s="152"/>
      <c r="EQX192" s="152"/>
      <c r="EQY192" s="152"/>
      <c r="EQZ192" s="152"/>
      <c r="ERA192" s="379"/>
      <c r="ERB192" s="380"/>
      <c r="ERC192" s="326"/>
      <c r="ERD192" s="152"/>
      <c r="ERE192" s="152"/>
      <c r="ERF192" s="152"/>
      <c r="ERG192" s="152"/>
      <c r="ERH192" s="379"/>
      <c r="ERI192" s="380"/>
      <c r="ERJ192" s="326"/>
      <c r="ERK192" s="152"/>
      <c r="ERL192" s="152"/>
      <c r="ERM192" s="152"/>
      <c r="ERN192" s="152"/>
      <c r="ERO192" s="379"/>
      <c r="ERP192" s="380"/>
      <c r="ERQ192" s="326"/>
      <c r="ERR192" s="152"/>
      <c r="ERS192" s="152"/>
      <c r="ERT192" s="152"/>
      <c r="ERU192" s="152"/>
      <c r="ERV192" s="379"/>
      <c r="ERW192" s="380"/>
      <c r="ERX192" s="326"/>
      <c r="ERY192" s="152"/>
      <c r="ERZ192" s="152"/>
      <c r="ESA192" s="152"/>
      <c r="ESB192" s="152"/>
      <c r="ESC192" s="379"/>
      <c r="ESD192" s="380"/>
      <c r="ESE192" s="326"/>
      <c r="ESF192" s="152"/>
      <c r="ESG192" s="152"/>
      <c r="ESH192" s="152"/>
      <c r="ESI192" s="152"/>
      <c r="ESJ192" s="379"/>
      <c r="ESK192" s="380"/>
      <c r="ESL192" s="326"/>
      <c r="ESM192" s="152"/>
      <c r="ESN192" s="152"/>
      <c r="ESO192" s="152"/>
      <c r="ESP192" s="152"/>
      <c r="ESQ192" s="379"/>
      <c r="ESR192" s="380"/>
      <c r="ESS192" s="326"/>
      <c r="EST192" s="152"/>
      <c r="ESU192" s="152"/>
      <c r="ESV192" s="152"/>
      <c r="ESW192" s="152"/>
      <c r="ESX192" s="379"/>
      <c r="ESY192" s="380"/>
      <c r="ESZ192" s="326"/>
      <c r="ETA192" s="152"/>
      <c r="ETB192" s="152"/>
      <c r="ETC192" s="152"/>
      <c r="ETD192" s="152"/>
      <c r="ETE192" s="379"/>
      <c r="ETF192" s="380"/>
      <c r="ETG192" s="326"/>
      <c r="ETH192" s="152"/>
      <c r="ETI192" s="152"/>
      <c r="ETJ192" s="152"/>
      <c r="ETK192" s="152"/>
      <c r="ETL192" s="379"/>
      <c r="ETM192" s="380"/>
      <c r="ETN192" s="326"/>
      <c r="ETO192" s="152"/>
      <c r="ETP192" s="152"/>
      <c r="ETQ192" s="152"/>
      <c r="ETR192" s="152"/>
      <c r="ETS192" s="379"/>
      <c r="ETT192" s="380"/>
      <c r="ETU192" s="326"/>
      <c r="ETV192" s="152"/>
      <c r="ETW192" s="152"/>
      <c r="ETX192" s="152"/>
      <c r="ETY192" s="152"/>
      <c r="ETZ192" s="379"/>
      <c r="EUA192" s="380"/>
      <c r="EUB192" s="326"/>
      <c r="EUC192" s="152"/>
      <c r="EUD192" s="152"/>
      <c r="EUE192" s="152"/>
      <c r="EUF192" s="152"/>
      <c r="EUG192" s="379"/>
      <c r="EUH192" s="380"/>
      <c r="EUI192" s="326"/>
      <c r="EUJ192" s="152"/>
      <c r="EUK192" s="152"/>
      <c r="EUL192" s="152"/>
      <c r="EUM192" s="152"/>
      <c r="EUN192" s="379"/>
      <c r="EUO192" s="380"/>
      <c r="EUP192" s="326"/>
      <c r="EUQ192" s="152"/>
      <c r="EUR192" s="152"/>
      <c r="EUS192" s="152"/>
      <c r="EUT192" s="152"/>
      <c r="EUU192" s="379"/>
      <c r="EUV192" s="380"/>
      <c r="EUW192" s="326"/>
      <c r="EUX192" s="152"/>
      <c r="EUY192" s="152"/>
      <c r="EUZ192" s="152"/>
      <c r="EVA192" s="152"/>
      <c r="EVB192" s="379"/>
      <c r="EVC192" s="380"/>
      <c r="EVD192" s="326"/>
      <c r="EVE192" s="152"/>
      <c r="EVF192" s="152"/>
      <c r="EVG192" s="152"/>
      <c r="EVH192" s="152"/>
      <c r="EVI192" s="379"/>
      <c r="EVJ192" s="380"/>
      <c r="EVK192" s="326"/>
      <c r="EVL192" s="152"/>
      <c r="EVM192" s="152"/>
      <c r="EVN192" s="152"/>
      <c r="EVO192" s="152"/>
      <c r="EVP192" s="379"/>
      <c r="EVQ192" s="380"/>
      <c r="EVR192" s="326"/>
      <c r="EVS192" s="152"/>
      <c r="EVT192" s="152"/>
      <c r="EVU192" s="152"/>
      <c r="EVV192" s="152"/>
      <c r="EVW192" s="379"/>
      <c r="EVX192" s="380"/>
      <c r="EVY192" s="326"/>
      <c r="EVZ192" s="152"/>
      <c r="EWA192" s="152"/>
      <c r="EWB192" s="152"/>
      <c r="EWC192" s="152"/>
      <c r="EWD192" s="379"/>
      <c r="EWE192" s="380"/>
      <c r="EWF192" s="326"/>
      <c r="EWG192" s="152"/>
      <c r="EWH192" s="152"/>
      <c r="EWI192" s="152"/>
      <c r="EWJ192" s="152"/>
      <c r="EWK192" s="379"/>
      <c r="EWL192" s="380"/>
      <c r="EWM192" s="326"/>
      <c r="EWN192" s="152"/>
      <c r="EWO192" s="152"/>
      <c r="EWP192" s="152"/>
      <c r="EWQ192" s="152"/>
      <c r="EWR192" s="379"/>
      <c r="EWS192" s="380"/>
      <c r="EWT192" s="326"/>
      <c r="EWU192" s="152"/>
      <c r="EWV192" s="152"/>
      <c r="EWW192" s="152"/>
      <c r="EWX192" s="152"/>
      <c r="EWY192" s="379"/>
      <c r="EWZ192" s="380"/>
      <c r="EXA192" s="326"/>
      <c r="EXB192" s="152"/>
      <c r="EXC192" s="152"/>
      <c r="EXD192" s="152"/>
      <c r="EXE192" s="152"/>
      <c r="EXF192" s="379"/>
      <c r="EXG192" s="380"/>
      <c r="EXH192" s="326"/>
      <c r="EXI192" s="152"/>
      <c r="EXJ192" s="152"/>
      <c r="EXK192" s="152"/>
      <c r="EXL192" s="152"/>
      <c r="EXM192" s="379"/>
      <c r="EXN192" s="380"/>
      <c r="EXO192" s="326"/>
      <c r="EXP192" s="152"/>
      <c r="EXQ192" s="152"/>
      <c r="EXR192" s="152"/>
      <c r="EXS192" s="152"/>
      <c r="EXT192" s="379"/>
      <c r="EXU192" s="380"/>
      <c r="EXV192" s="326"/>
      <c r="EXW192" s="152"/>
      <c r="EXX192" s="152"/>
      <c r="EXY192" s="152"/>
      <c r="EXZ192" s="152"/>
      <c r="EYA192" s="379"/>
      <c r="EYB192" s="380"/>
      <c r="EYC192" s="326"/>
      <c r="EYD192" s="152"/>
      <c r="EYE192" s="152"/>
      <c r="EYF192" s="152"/>
      <c r="EYG192" s="152"/>
      <c r="EYH192" s="379"/>
      <c r="EYI192" s="380"/>
      <c r="EYJ192" s="326"/>
      <c r="EYK192" s="152"/>
      <c r="EYL192" s="152"/>
      <c r="EYM192" s="152"/>
      <c r="EYN192" s="152"/>
      <c r="EYO192" s="379"/>
      <c r="EYP192" s="380"/>
      <c r="EYQ192" s="326"/>
      <c r="EYR192" s="152"/>
      <c r="EYS192" s="152"/>
      <c r="EYT192" s="152"/>
      <c r="EYU192" s="152"/>
      <c r="EYV192" s="379"/>
      <c r="EYW192" s="380"/>
      <c r="EYX192" s="326"/>
      <c r="EYY192" s="152"/>
      <c r="EYZ192" s="152"/>
      <c r="EZA192" s="152"/>
      <c r="EZB192" s="152"/>
      <c r="EZC192" s="379"/>
      <c r="EZD192" s="380"/>
      <c r="EZE192" s="326"/>
      <c r="EZF192" s="152"/>
      <c r="EZG192" s="152"/>
      <c r="EZH192" s="152"/>
      <c r="EZI192" s="152"/>
      <c r="EZJ192" s="379"/>
      <c r="EZK192" s="380"/>
      <c r="EZL192" s="326"/>
      <c r="EZM192" s="152"/>
      <c r="EZN192" s="152"/>
      <c r="EZO192" s="152"/>
      <c r="EZP192" s="152"/>
      <c r="EZQ192" s="379"/>
      <c r="EZR192" s="380"/>
      <c r="EZS192" s="326"/>
      <c r="EZT192" s="152"/>
      <c r="EZU192" s="152"/>
      <c r="EZV192" s="152"/>
      <c r="EZW192" s="152"/>
      <c r="EZX192" s="379"/>
      <c r="EZY192" s="380"/>
      <c r="EZZ192" s="326"/>
      <c r="FAA192" s="152"/>
      <c r="FAB192" s="152"/>
      <c r="FAC192" s="152"/>
      <c r="FAD192" s="152"/>
      <c r="FAE192" s="379"/>
      <c r="FAF192" s="380"/>
      <c r="FAG192" s="326"/>
      <c r="FAH192" s="152"/>
      <c r="FAI192" s="152"/>
      <c r="FAJ192" s="152"/>
      <c r="FAK192" s="152"/>
      <c r="FAL192" s="379"/>
      <c r="FAM192" s="380"/>
      <c r="FAN192" s="326"/>
      <c r="FAO192" s="152"/>
      <c r="FAP192" s="152"/>
      <c r="FAQ192" s="152"/>
      <c r="FAR192" s="152"/>
      <c r="FAS192" s="379"/>
      <c r="FAT192" s="380"/>
      <c r="FAU192" s="326"/>
      <c r="FAV192" s="152"/>
      <c r="FAW192" s="152"/>
      <c r="FAX192" s="152"/>
      <c r="FAY192" s="152"/>
      <c r="FAZ192" s="379"/>
      <c r="FBA192" s="380"/>
      <c r="FBB192" s="326"/>
      <c r="FBC192" s="152"/>
      <c r="FBD192" s="152"/>
      <c r="FBE192" s="152"/>
      <c r="FBF192" s="152"/>
      <c r="FBG192" s="379"/>
      <c r="FBH192" s="380"/>
      <c r="FBI192" s="326"/>
      <c r="FBJ192" s="152"/>
      <c r="FBK192" s="152"/>
      <c r="FBL192" s="152"/>
      <c r="FBM192" s="152"/>
      <c r="FBN192" s="379"/>
      <c r="FBO192" s="380"/>
      <c r="FBP192" s="326"/>
      <c r="FBQ192" s="152"/>
      <c r="FBR192" s="152"/>
      <c r="FBS192" s="152"/>
      <c r="FBT192" s="152"/>
      <c r="FBU192" s="379"/>
      <c r="FBV192" s="380"/>
      <c r="FBW192" s="326"/>
      <c r="FBX192" s="152"/>
      <c r="FBY192" s="152"/>
      <c r="FBZ192" s="152"/>
      <c r="FCA192" s="152"/>
      <c r="FCB192" s="379"/>
      <c r="FCC192" s="380"/>
      <c r="FCD192" s="326"/>
      <c r="FCE192" s="152"/>
      <c r="FCF192" s="152"/>
      <c r="FCG192" s="152"/>
      <c r="FCH192" s="152"/>
      <c r="FCI192" s="379"/>
      <c r="FCJ192" s="380"/>
      <c r="FCK192" s="326"/>
      <c r="FCL192" s="152"/>
      <c r="FCM192" s="152"/>
      <c r="FCN192" s="152"/>
      <c r="FCO192" s="152"/>
      <c r="FCP192" s="379"/>
      <c r="FCQ192" s="380"/>
      <c r="FCR192" s="326"/>
      <c r="FCS192" s="152"/>
      <c r="FCT192" s="152"/>
      <c r="FCU192" s="152"/>
      <c r="FCV192" s="152"/>
      <c r="FCW192" s="379"/>
      <c r="FCX192" s="380"/>
      <c r="FCY192" s="326"/>
      <c r="FCZ192" s="152"/>
      <c r="FDA192" s="152"/>
      <c r="FDB192" s="152"/>
      <c r="FDC192" s="152"/>
      <c r="FDD192" s="379"/>
      <c r="FDE192" s="380"/>
      <c r="FDF192" s="326"/>
      <c r="FDG192" s="152"/>
      <c r="FDH192" s="152"/>
      <c r="FDI192" s="152"/>
      <c r="FDJ192" s="152"/>
      <c r="FDK192" s="379"/>
      <c r="FDL192" s="380"/>
      <c r="FDM192" s="326"/>
      <c r="FDN192" s="152"/>
      <c r="FDO192" s="152"/>
      <c r="FDP192" s="152"/>
      <c r="FDQ192" s="152"/>
      <c r="FDR192" s="379"/>
      <c r="FDS192" s="380"/>
      <c r="FDT192" s="326"/>
      <c r="FDU192" s="152"/>
      <c r="FDV192" s="152"/>
      <c r="FDW192" s="152"/>
      <c r="FDX192" s="152"/>
      <c r="FDY192" s="379"/>
      <c r="FDZ192" s="380"/>
      <c r="FEA192" s="326"/>
      <c r="FEB192" s="152"/>
      <c r="FEC192" s="152"/>
      <c r="FED192" s="152"/>
      <c r="FEE192" s="152"/>
      <c r="FEF192" s="379"/>
      <c r="FEG192" s="380"/>
      <c r="FEH192" s="326"/>
      <c r="FEI192" s="152"/>
      <c r="FEJ192" s="152"/>
      <c r="FEK192" s="152"/>
      <c r="FEL192" s="152"/>
      <c r="FEM192" s="379"/>
      <c r="FEN192" s="380"/>
      <c r="FEO192" s="326"/>
      <c r="FEP192" s="152"/>
      <c r="FEQ192" s="152"/>
      <c r="FER192" s="152"/>
      <c r="FES192" s="152"/>
      <c r="FET192" s="379"/>
      <c r="FEU192" s="380"/>
      <c r="FEV192" s="326"/>
      <c r="FEW192" s="152"/>
      <c r="FEX192" s="152"/>
      <c r="FEY192" s="152"/>
      <c r="FEZ192" s="152"/>
      <c r="FFA192" s="379"/>
      <c r="FFB192" s="380"/>
      <c r="FFC192" s="326"/>
      <c r="FFD192" s="152"/>
      <c r="FFE192" s="152"/>
      <c r="FFF192" s="152"/>
      <c r="FFG192" s="152"/>
      <c r="FFH192" s="379"/>
      <c r="FFI192" s="380"/>
      <c r="FFJ192" s="326"/>
      <c r="FFK192" s="152"/>
      <c r="FFL192" s="152"/>
      <c r="FFM192" s="152"/>
      <c r="FFN192" s="152"/>
      <c r="FFO192" s="379"/>
      <c r="FFP192" s="380"/>
      <c r="FFQ192" s="326"/>
      <c r="FFR192" s="152"/>
      <c r="FFS192" s="152"/>
      <c r="FFT192" s="152"/>
      <c r="FFU192" s="152"/>
      <c r="FFV192" s="379"/>
      <c r="FFW192" s="380"/>
      <c r="FFX192" s="326"/>
      <c r="FFY192" s="152"/>
      <c r="FFZ192" s="152"/>
      <c r="FGA192" s="152"/>
      <c r="FGB192" s="152"/>
      <c r="FGC192" s="379"/>
      <c r="FGD192" s="380"/>
      <c r="FGE192" s="326"/>
      <c r="FGF192" s="152"/>
      <c r="FGG192" s="152"/>
      <c r="FGH192" s="152"/>
      <c r="FGI192" s="152"/>
      <c r="FGJ192" s="379"/>
      <c r="FGK192" s="380"/>
      <c r="FGL192" s="326"/>
      <c r="FGM192" s="152"/>
      <c r="FGN192" s="152"/>
      <c r="FGO192" s="152"/>
      <c r="FGP192" s="152"/>
      <c r="FGQ192" s="379"/>
      <c r="FGR192" s="380"/>
      <c r="FGS192" s="326"/>
      <c r="FGT192" s="152"/>
      <c r="FGU192" s="152"/>
      <c r="FGV192" s="152"/>
      <c r="FGW192" s="152"/>
      <c r="FGX192" s="379"/>
      <c r="FGY192" s="380"/>
      <c r="FGZ192" s="326"/>
      <c r="FHA192" s="152"/>
      <c r="FHB192" s="152"/>
      <c r="FHC192" s="152"/>
      <c r="FHD192" s="152"/>
      <c r="FHE192" s="379"/>
      <c r="FHF192" s="380"/>
      <c r="FHG192" s="326"/>
      <c r="FHH192" s="152"/>
      <c r="FHI192" s="152"/>
      <c r="FHJ192" s="152"/>
      <c r="FHK192" s="152"/>
      <c r="FHL192" s="379"/>
      <c r="FHM192" s="380"/>
      <c r="FHN192" s="326"/>
      <c r="FHO192" s="152"/>
      <c r="FHP192" s="152"/>
      <c r="FHQ192" s="152"/>
      <c r="FHR192" s="152"/>
      <c r="FHS192" s="379"/>
      <c r="FHT192" s="380"/>
      <c r="FHU192" s="326"/>
      <c r="FHV192" s="152"/>
      <c r="FHW192" s="152"/>
      <c r="FHX192" s="152"/>
      <c r="FHY192" s="152"/>
      <c r="FHZ192" s="379"/>
      <c r="FIA192" s="380"/>
      <c r="FIB192" s="326"/>
      <c r="FIC192" s="152"/>
      <c r="FID192" s="152"/>
      <c r="FIE192" s="152"/>
      <c r="FIF192" s="152"/>
      <c r="FIG192" s="379"/>
      <c r="FIH192" s="380"/>
      <c r="FII192" s="326"/>
      <c r="FIJ192" s="152"/>
      <c r="FIK192" s="152"/>
      <c r="FIL192" s="152"/>
      <c r="FIM192" s="152"/>
      <c r="FIN192" s="379"/>
      <c r="FIO192" s="380"/>
      <c r="FIP192" s="326"/>
      <c r="FIQ192" s="152"/>
      <c r="FIR192" s="152"/>
      <c r="FIS192" s="152"/>
      <c r="FIT192" s="152"/>
      <c r="FIU192" s="379"/>
      <c r="FIV192" s="380"/>
      <c r="FIW192" s="326"/>
      <c r="FIX192" s="152"/>
      <c r="FIY192" s="152"/>
      <c r="FIZ192" s="152"/>
      <c r="FJA192" s="152"/>
      <c r="FJB192" s="379"/>
      <c r="FJC192" s="380"/>
      <c r="FJD192" s="326"/>
      <c r="FJE192" s="152"/>
      <c r="FJF192" s="152"/>
      <c r="FJG192" s="152"/>
      <c r="FJH192" s="152"/>
      <c r="FJI192" s="379"/>
      <c r="FJJ192" s="380"/>
      <c r="FJK192" s="326"/>
      <c r="FJL192" s="152"/>
      <c r="FJM192" s="152"/>
      <c r="FJN192" s="152"/>
      <c r="FJO192" s="152"/>
      <c r="FJP192" s="379"/>
      <c r="FJQ192" s="380"/>
      <c r="FJR192" s="326"/>
      <c r="FJS192" s="152"/>
      <c r="FJT192" s="152"/>
      <c r="FJU192" s="152"/>
      <c r="FJV192" s="152"/>
      <c r="FJW192" s="379"/>
      <c r="FJX192" s="380"/>
      <c r="FJY192" s="326"/>
      <c r="FJZ192" s="152"/>
      <c r="FKA192" s="152"/>
      <c r="FKB192" s="152"/>
      <c r="FKC192" s="152"/>
      <c r="FKD192" s="379"/>
      <c r="FKE192" s="380"/>
      <c r="FKF192" s="326"/>
      <c r="FKG192" s="152"/>
      <c r="FKH192" s="152"/>
      <c r="FKI192" s="152"/>
      <c r="FKJ192" s="152"/>
      <c r="FKK192" s="379"/>
      <c r="FKL192" s="380"/>
      <c r="FKM192" s="326"/>
      <c r="FKN192" s="152"/>
      <c r="FKO192" s="152"/>
      <c r="FKP192" s="152"/>
      <c r="FKQ192" s="152"/>
      <c r="FKR192" s="379"/>
      <c r="FKS192" s="380"/>
      <c r="FKT192" s="326"/>
      <c r="FKU192" s="152"/>
      <c r="FKV192" s="152"/>
      <c r="FKW192" s="152"/>
      <c r="FKX192" s="152"/>
      <c r="FKY192" s="379"/>
      <c r="FKZ192" s="380"/>
      <c r="FLA192" s="326"/>
      <c r="FLB192" s="152"/>
      <c r="FLC192" s="152"/>
      <c r="FLD192" s="152"/>
      <c r="FLE192" s="152"/>
      <c r="FLF192" s="379"/>
      <c r="FLG192" s="380"/>
      <c r="FLH192" s="326"/>
      <c r="FLI192" s="152"/>
      <c r="FLJ192" s="152"/>
      <c r="FLK192" s="152"/>
      <c r="FLL192" s="152"/>
      <c r="FLM192" s="379"/>
      <c r="FLN192" s="380"/>
      <c r="FLO192" s="326"/>
      <c r="FLP192" s="152"/>
      <c r="FLQ192" s="152"/>
      <c r="FLR192" s="152"/>
      <c r="FLS192" s="152"/>
      <c r="FLT192" s="379"/>
      <c r="FLU192" s="380"/>
      <c r="FLV192" s="326"/>
      <c r="FLW192" s="152"/>
      <c r="FLX192" s="152"/>
      <c r="FLY192" s="152"/>
      <c r="FLZ192" s="152"/>
      <c r="FMA192" s="379"/>
      <c r="FMB192" s="380"/>
      <c r="FMC192" s="326"/>
      <c r="FMD192" s="152"/>
      <c r="FME192" s="152"/>
      <c r="FMF192" s="152"/>
      <c r="FMG192" s="152"/>
      <c r="FMH192" s="379"/>
      <c r="FMI192" s="380"/>
      <c r="FMJ192" s="326"/>
      <c r="FMK192" s="152"/>
      <c r="FML192" s="152"/>
      <c r="FMM192" s="152"/>
      <c r="FMN192" s="152"/>
      <c r="FMO192" s="379"/>
      <c r="FMP192" s="380"/>
      <c r="FMQ192" s="326"/>
      <c r="FMR192" s="152"/>
      <c r="FMS192" s="152"/>
      <c r="FMT192" s="152"/>
      <c r="FMU192" s="152"/>
      <c r="FMV192" s="379"/>
      <c r="FMW192" s="380"/>
      <c r="FMX192" s="326"/>
      <c r="FMY192" s="152"/>
      <c r="FMZ192" s="152"/>
      <c r="FNA192" s="152"/>
      <c r="FNB192" s="152"/>
      <c r="FNC192" s="379"/>
      <c r="FND192" s="380"/>
      <c r="FNE192" s="326"/>
      <c r="FNF192" s="152"/>
      <c r="FNG192" s="152"/>
      <c r="FNH192" s="152"/>
      <c r="FNI192" s="152"/>
      <c r="FNJ192" s="379"/>
      <c r="FNK192" s="380"/>
      <c r="FNL192" s="326"/>
      <c r="FNM192" s="152"/>
      <c r="FNN192" s="152"/>
      <c r="FNO192" s="152"/>
      <c r="FNP192" s="152"/>
      <c r="FNQ192" s="379"/>
      <c r="FNR192" s="380"/>
      <c r="FNS192" s="326"/>
      <c r="FNT192" s="152"/>
      <c r="FNU192" s="152"/>
      <c r="FNV192" s="152"/>
      <c r="FNW192" s="152"/>
      <c r="FNX192" s="379"/>
      <c r="FNY192" s="380"/>
      <c r="FNZ192" s="326"/>
      <c r="FOA192" s="152"/>
      <c r="FOB192" s="152"/>
      <c r="FOC192" s="152"/>
      <c r="FOD192" s="152"/>
      <c r="FOE192" s="379"/>
      <c r="FOF192" s="380"/>
      <c r="FOG192" s="326"/>
      <c r="FOH192" s="152"/>
      <c r="FOI192" s="152"/>
      <c r="FOJ192" s="152"/>
      <c r="FOK192" s="152"/>
      <c r="FOL192" s="379"/>
      <c r="FOM192" s="380"/>
      <c r="FON192" s="326"/>
      <c r="FOO192" s="152"/>
      <c r="FOP192" s="152"/>
      <c r="FOQ192" s="152"/>
      <c r="FOR192" s="152"/>
      <c r="FOS192" s="379"/>
      <c r="FOT192" s="380"/>
      <c r="FOU192" s="326"/>
      <c r="FOV192" s="152"/>
      <c r="FOW192" s="152"/>
      <c r="FOX192" s="152"/>
      <c r="FOY192" s="152"/>
      <c r="FOZ192" s="379"/>
      <c r="FPA192" s="380"/>
      <c r="FPB192" s="326"/>
      <c r="FPC192" s="152"/>
      <c r="FPD192" s="152"/>
      <c r="FPE192" s="152"/>
      <c r="FPF192" s="152"/>
      <c r="FPG192" s="379"/>
      <c r="FPH192" s="380"/>
      <c r="FPI192" s="326"/>
      <c r="FPJ192" s="152"/>
      <c r="FPK192" s="152"/>
      <c r="FPL192" s="152"/>
      <c r="FPM192" s="152"/>
      <c r="FPN192" s="379"/>
      <c r="FPO192" s="380"/>
      <c r="FPP192" s="326"/>
      <c r="FPQ192" s="152"/>
      <c r="FPR192" s="152"/>
      <c r="FPS192" s="152"/>
      <c r="FPT192" s="152"/>
      <c r="FPU192" s="379"/>
      <c r="FPV192" s="380"/>
      <c r="FPW192" s="326"/>
      <c r="FPX192" s="152"/>
      <c r="FPY192" s="152"/>
      <c r="FPZ192" s="152"/>
      <c r="FQA192" s="152"/>
      <c r="FQB192" s="379"/>
      <c r="FQC192" s="380"/>
      <c r="FQD192" s="326"/>
      <c r="FQE192" s="152"/>
      <c r="FQF192" s="152"/>
      <c r="FQG192" s="152"/>
      <c r="FQH192" s="152"/>
      <c r="FQI192" s="379"/>
      <c r="FQJ192" s="380"/>
      <c r="FQK192" s="326"/>
      <c r="FQL192" s="152"/>
      <c r="FQM192" s="152"/>
      <c r="FQN192" s="152"/>
      <c r="FQO192" s="152"/>
      <c r="FQP192" s="379"/>
      <c r="FQQ192" s="380"/>
      <c r="FQR192" s="326"/>
      <c r="FQS192" s="152"/>
      <c r="FQT192" s="152"/>
      <c r="FQU192" s="152"/>
      <c r="FQV192" s="152"/>
      <c r="FQW192" s="379"/>
      <c r="FQX192" s="380"/>
      <c r="FQY192" s="326"/>
      <c r="FQZ192" s="152"/>
      <c r="FRA192" s="152"/>
      <c r="FRB192" s="152"/>
      <c r="FRC192" s="152"/>
      <c r="FRD192" s="379"/>
      <c r="FRE192" s="380"/>
      <c r="FRF192" s="326"/>
      <c r="FRG192" s="152"/>
      <c r="FRH192" s="152"/>
      <c r="FRI192" s="152"/>
      <c r="FRJ192" s="152"/>
      <c r="FRK192" s="379"/>
      <c r="FRL192" s="380"/>
      <c r="FRM192" s="326"/>
      <c r="FRN192" s="152"/>
      <c r="FRO192" s="152"/>
      <c r="FRP192" s="152"/>
      <c r="FRQ192" s="152"/>
      <c r="FRR192" s="379"/>
      <c r="FRS192" s="380"/>
      <c r="FRT192" s="326"/>
      <c r="FRU192" s="152"/>
      <c r="FRV192" s="152"/>
      <c r="FRW192" s="152"/>
      <c r="FRX192" s="152"/>
      <c r="FRY192" s="379"/>
      <c r="FRZ192" s="380"/>
      <c r="FSA192" s="326"/>
      <c r="FSB192" s="152"/>
      <c r="FSC192" s="152"/>
      <c r="FSD192" s="152"/>
      <c r="FSE192" s="152"/>
      <c r="FSF192" s="379"/>
      <c r="FSG192" s="380"/>
      <c r="FSH192" s="326"/>
      <c r="FSI192" s="152"/>
      <c r="FSJ192" s="152"/>
      <c r="FSK192" s="152"/>
      <c r="FSL192" s="152"/>
      <c r="FSM192" s="379"/>
      <c r="FSN192" s="380"/>
      <c r="FSO192" s="326"/>
      <c r="FSP192" s="152"/>
      <c r="FSQ192" s="152"/>
      <c r="FSR192" s="152"/>
      <c r="FSS192" s="152"/>
      <c r="FST192" s="379"/>
      <c r="FSU192" s="380"/>
      <c r="FSV192" s="326"/>
      <c r="FSW192" s="152"/>
      <c r="FSX192" s="152"/>
      <c r="FSY192" s="152"/>
      <c r="FSZ192" s="152"/>
      <c r="FTA192" s="379"/>
      <c r="FTB192" s="380"/>
      <c r="FTC192" s="326"/>
      <c r="FTD192" s="152"/>
      <c r="FTE192" s="152"/>
      <c r="FTF192" s="152"/>
      <c r="FTG192" s="152"/>
      <c r="FTH192" s="379"/>
      <c r="FTI192" s="380"/>
      <c r="FTJ192" s="326"/>
      <c r="FTK192" s="152"/>
      <c r="FTL192" s="152"/>
      <c r="FTM192" s="152"/>
      <c r="FTN192" s="152"/>
      <c r="FTO192" s="379"/>
      <c r="FTP192" s="380"/>
      <c r="FTQ192" s="326"/>
      <c r="FTR192" s="152"/>
      <c r="FTS192" s="152"/>
      <c r="FTT192" s="152"/>
      <c r="FTU192" s="152"/>
      <c r="FTV192" s="379"/>
      <c r="FTW192" s="380"/>
      <c r="FTX192" s="326"/>
      <c r="FTY192" s="152"/>
      <c r="FTZ192" s="152"/>
      <c r="FUA192" s="152"/>
      <c r="FUB192" s="152"/>
      <c r="FUC192" s="379"/>
      <c r="FUD192" s="380"/>
      <c r="FUE192" s="326"/>
      <c r="FUF192" s="152"/>
      <c r="FUG192" s="152"/>
      <c r="FUH192" s="152"/>
      <c r="FUI192" s="152"/>
      <c r="FUJ192" s="379"/>
      <c r="FUK192" s="380"/>
      <c r="FUL192" s="326"/>
      <c r="FUM192" s="152"/>
      <c r="FUN192" s="152"/>
      <c r="FUO192" s="152"/>
      <c r="FUP192" s="152"/>
      <c r="FUQ192" s="379"/>
      <c r="FUR192" s="380"/>
      <c r="FUS192" s="326"/>
      <c r="FUT192" s="152"/>
      <c r="FUU192" s="152"/>
      <c r="FUV192" s="152"/>
      <c r="FUW192" s="152"/>
      <c r="FUX192" s="379"/>
      <c r="FUY192" s="380"/>
      <c r="FUZ192" s="326"/>
      <c r="FVA192" s="152"/>
      <c r="FVB192" s="152"/>
      <c r="FVC192" s="152"/>
      <c r="FVD192" s="152"/>
      <c r="FVE192" s="379"/>
      <c r="FVF192" s="380"/>
      <c r="FVG192" s="326"/>
      <c r="FVH192" s="152"/>
      <c r="FVI192" s="152"/>
      <c r="FVJ192" s="152"/>
      <c r="FVK192" s="152"/>
      <c r="FVL192" s="379"/>
      <c r="FVM192" s="380"/>
      <c r="FVN192" s="326"/>
      <c r="FVO192" s="152"/>
      <c r="FVP192" s="152"/>
      <c r="FVQ192" s="152"/>
      <c r="FVR192" s="152"/>
      <c r="FVS192" s="379"/>
      <c r="FVT192" s="380"/>
      <c r="FVU192" s="326"/>
      <c r="FVV192" s="152"/>
      <c r="FVW192" s="152"/>
      <c r="FVX192" s="152"/>
      <c r="FVY192" s="152"/>
      <c r="FVZ192" s="379"/>
      <c r="FWA192" s="380"/>
      <c r="FWB192" s="326"/>
      <c r="FWC192" s="152"/>
      <c r="FWD192" s="152"/>
      <c r="FWE192" s="152"/>
      <c r="FWF192" s="152"/>
      <c r="FWG192" s="379"/>
      <c r="FWH192" s="380"/>
      <c r="FWI192" s="326"/>
      <c r="FWJ192" s="152"/>
      <c r="FWK192" s="152"/>
      <c r="FWL192" s="152"/>
      <c r="FWM192" s="152"/>
      <c r="FWN192" s="379"/>
      <c r="FWO192" s="380"/>
      <c r="FWP192" s="326"/>
      <c r="FWQ192" s="152"/>
      <c r="FWR192" s="152"/>
      <c r="FWS192" s="152"/>
      <c r="FWT192" s="152"/>
      <c r="FWU192" s="379"/>
      <c r="FWV192" s="380"/>
      <c r="FWW192" s="326"/>
      <c r="FWX192" s="152"/>
      <c r="FWY192" s="152"/>
      <c r="FWZ192" s="152"/>
      <c r="FXA192" s="152"/>
      <c r="FXB192" s="379"/>
      <c r="FXC192" s="380"/>
      <c r="FXD192" s="326"/>
      <c r="FXE192" s="152"/>
      <c r="FXF192" s="152"/>
      <c r="FXG192" s="152"/>
      <c r="FXH192" s="152"/>
      <c r="FXI192" s="379"/>
      <c r="FXJ192" s="380"/>
      <c r="FXK192" s="326"/>
      <c r="FXL192" s="152"/>
      <c r="FXM192" s="152"/>
      <c r="FXN192" s="152"/>
      <c r="FXO192" s="152"/>
      <c r="FXP192" s="379"/>
      <c r="FXQ192" s="380"/>
      <c r="FXR192" s="326"/>
      <c r="FXS192" s="152"/>
      <c r="FXT192" s="152"/>
      <c r="FXU192" s="152"/>
      <c r="FXV192" s="152"/>
      <c r="FXW192" s="379"/>
      <c r="FXX192" s="380"/>
      <c r="FXY192" s="326"/>
      <c r="FXZ192" s="152"/>
      <c r="FYA192" s="152"/>
      <c r="FYB192" s="152"/>
      <c r="FYC192" s="152"/>
      <c r="FYD192" s="379"/>
      <c r="FYE192" s="380"/>
      <c r="FYF192" s="326"/>
      <c r="FYG192" s="152"/>
      <c r="FYH192" s="152"/>
      <c r="FYI192" s="152"/>
      <c r="FYJ192" s="152"/>
      <c r="FYK192" s="379"/>
      <c r="FYL192" s="380"/>
      <c r="FYM192" s="326"/>
      <c r="FYN192" s="152"/>
      <c r="FYO192" s="152"/>
      <c r="FYP192" s="152"/>
      <c r="FYQ192" s="152"/>
      <c r="FYR192" s="379"/>
      <c r="FYS192" s="380"/>
      <c r="FYT192" s="326"/>
      <c r="FYU192" s="152"/>
      <c r="FYV192" s="152"/>
      <c r="FYW192" s="152"/>
      <c r="FYX192" s="152"/>
      <c r="FYY192" s="379"/>
      <c r="FYZ192" s="380"/>
      <c r="FZA192" s="326"/>
      <c r="FZB192" s="152"/>
      <c r="FZC192" s="152"/>
      <c r="FZD192" s="152"/>
      <c r="FZE192" s="152"/>
      <c r="FZF192" s="379"/>
      <c r="FZG192" s="380"/>
      <c r="FZH192" s="326"/>
      <c r="FZI192" s="152"/>
      <c r="FZJ192" s="152"/>
      <c r="FZK192" s="152"/>
      <c r="FZL192" s="152"/>
      <c r="FZM192" s="379"/>
      <c r="FZN192" s="380"/>
      <c r="FZO192" s="326"/>
      <c r="FZP192" s="152"/>
      <c r="FZQ192" s="152"/>
      <c r="FZR192" s="152"/>
      <c r="FZS192" s="152"/>
      <c r="FZT192" s="379"/>
      <c r="FZU192" s="380"/>
      <c r="FZV192" s="326"/>
      <c r="FZW192" s="152"/>
      <c r="FZX192" s="152"/>
      <c r="FZY192" s="152"/>
      <c r="FZZ192" s="152"/>
      <c r="GAA192" s="379"/>
      <c r="GAB192" s="380"/>
      <c r="GAC192" s="326"/>
      <c r="GAD192" s="152"/>
      <c r="GAE192" s="152"/>
      <c r="GAF192" s="152"/>
      <c r="GAG192" s="152"/>
      <c r="GAH192" s="379"/>
      <c r="GAI192" s="380"/>
      <c r="GAJ192" s="326"/>
      <c r="GAK192" s="152"/>
      <c r="GAL192" s="152"/>
      <c r="GAM192" s="152"/>
      <c r="GAN192" s="152"/>
      <c r="GAO192" s="379"/>
      <c r="GAP192" s="380"/>
      <c r="GAQ192" s="326"/>
      <c r="GAR192" s="152"/>
      <c r="GAS192" s="152"/>
      <c r="GAT192" s="152"/>
      <c r="GAU192" s="152"/>
      <c r="GAV192" s="379"/>
      <c r="GAW192" s="380"/>
      <c r="GAX192" s="326"/>
      <c r="GAY192" s="152"/>
      <c r="GAZ192" s="152"/>
      <c r="GBA192" s="152"/>
      <c r="GBB192" s="152"/>
      <c r="GBC192" s="379"/>
      <c r="GBD192" s="380"/>
      <c r="GBE192" s="326"/>
      <c r="GBF192" s="152"/>
      <c r="GBG192" s="152"/>
      <c r="GBH192" s="152"/>
      <c r="GBI192" s="152"/>
      <c r="GBJ192" s="379"/>
      <c r="GBK192" s="380"/>
      <c r="GBL192" s="326"/>
      <c r="GBM192" s="152"/>
      <c r="GBN192" s="152"/>
      <c r="GBO192" s="152"/>
      <c r="GBP192" s="152"/>
      <c r="GBQ192" s="379"/>
      <c r="GBR192" s="380"/>
      <c r="GBS192" s="326"/>
      <c r="GBT192" s="152"/>
      <c r="GBU192" s="152"/>
      <c r="GBV192" s="152"/>
      <c r="GBW192" s="152"/>
      <c r="GBX192" s="379"/>
      <c r="GBY192" s="380"/>
      <c r="GBZ192" s="326"/>
      <c r="GCA192" s="152"/>
      <c r="GCB192" s="152"/>
      <c r="GCC192" s="152"/>
      <c r="GCD192" s="152"/>
      <c r="GCE192" s="379"/>
      <c r="GCF192" s="380"/>
      <c r="GCG192" s="326"/>
      <c r="GCH192" s="152"/>
      <c r="GCI192" s="152"/>
      <c r="GCJ192" s="152"/>
      <c r="GCK192" s="152"/>
      <c r="GCL192" s="379"/>
      <c r="GCM192" s="380"/>
      <c r="GCN192" s="326"/>
      <c r="GCO192" s="152"/>
      <c r="GCP192" s="152"/>
      <c r="GCQ192" s="152"/>
      <c r="GCR192" s="152"/>
      <c r="GCS192" s="379"/>
      <c r="GCT192" s="380"/>
      <c r="GCU192" s="326"/>
      <c r="GCV192" s="152"/>
      <c r="GCW192" s="152"/>
      <c r="GCX192" s="152"/>
      <c r="GCY192" s="152"/>
      <c r="GCZ192" s="379"/>
      <c r="GDA192" s="380"/>
      <c r="GDB192" s="326"/>
      <c r="GDC192" s="152"/>
      <c r="GDD192" s="152"/>
      <c r="GDE192" s="152"/>
      <c r="GDF192" s="152"/>
      <c r="GDG192" s="379"/>
      <c r="GDH192" s="380"/>
      <c r="GDI192" s="326"/>
      <c r="GDJ192" s="152"/>
      <c r="GDK192" s="152"/>
      <c r="GDL192" s="152"/>
      <c r="GDM192" s="152"/>
      <c r="GDN192" s="379"/>
      <c r="GDO192" s="380"/>
      <c r="GDP192" s="326"/>
      <c r="GDQ192" s="152"/>
      <c r="GDR192" s="152"/>
      <c r="GDS192" s="152"/>
      <c r="GDT192" s="152"/>
      <c r="GDU192" s="379"/>
      <c r="GDV192" s="380"/>
      <c r="GDW192" s="326"/>
      <c r="GDX192" s="152"/>
      <c r="GDY192" s="152"/>
      <c r="GDZ192" s="152"/>
      <c r="GEA192" s="152"/>
      <c r="GEB192" s="379"/>
      <c r="GEC192" s="380"/>
      <c r="GED192" s="326"/>
      <c r="GEE192" s="152"/>
      <c r="GEF192" s="152"/>
      <c r="GEG192" s="152"/>
      <c r="GEH192" s="152"/>
      <c r="GEI192" s="379"/>
      <c r="GEJ192" s="380"/>
      <c r="GEK192" s="326"/>
      <c r="GEL192" s="152"/>
      <c r="GEM192" s="152"/>
      <c r="GEN192" s="152"/>
      <c r="GEO192" s="152"/>
      <c r="GEP192" s="379"/>
      <c r="GEQ192" s="380"/>
      <c r="GER192" s="326"/>
      <c r="GES192" s="152"/>
      <c r="GET192" s="152"/>
      <c r="GEU192" s="152"/>
      <c r="GEV192" s="152"/>
      <c r="GEW192" s="379"/>
      <c r="GEX192" s="380"/>
      <c r="GEY192" s="326"/>
      <c r="GEZ192" s="152"/>
      <c r="GFA192" s="152"/>
      <c r="GFB192" s="152"/>
      <c r="GFC192" s="152"/>
      <c r="GFD192" s="379"/>
      <c r="GFE192" s="380"/>
      <c r="GFF192" s="326"/>
      <c r="GFG192" s="152"/>
      <c r="GFH192" s="152"/>
      <c r="GFI192" s="152"/>
      <c r="GFJ192" s="152"/>
      <c r="GFK192" s="379"/>
      <c r="GFL192" s="380"/>
      <c r="GFM192" s="326"/>
      <c r="GFN192" s="152"/>
      <c r="GFO192" s="152"/>
      <c r="GFP192" s="152"/>
      <c r="GFQ192" s="152"/>
      <c r="GFR192" s="379"/>
      <c r="GFS192" s="380"/>
      <c r="GFT192" s="326"/>
      <c r="GFU192" s="152"/>
      <c r="GFV192" s="152"/>
      <c r="GFW192" s="152"/>
      <c r="GFX192" s="152"/>
      <c r="GFY192" s="379"/>
      <c r="GFZ192" s="380"/>
      <c r="GGA192" s="326"/>
      <c r="GGB192" s="152"/>
      <c r="GGC192" s="152"/>
      <c r="GGD192" s="152"/>
      <c r="GGE192" s="152"/>
      <c r="GGF192" s="379"/>
      <c r="GGG192" s="380"/>
      <c r="GGH192" s="326"/>
      <c r="GGI192" s="152"/>
      <c r="GGJ192" s="152"/>
      <c r="GGK192" s="152"/>
      <c r="GGL192" s="152"/>
      <c r="GGM192" s="379"/>
      <c r="GGN192" s="380"/>
      <c r="GGO192" s="326"/>
      <c r="GGP192" s="152"/>
      <c r="GGQ192" s="152"/>
      <c r="GGR192" s="152"/>
      <c r="GGS192" s="152"/>
      <c r="GGT192" s="379"/>
      <c r="GGU192" s="380"/>
      <c r="GGV192" s="326"/>
      <c r="GGW192" s="152"/>
      <c r="GGX192" s="152"/>
      <c r="GGY192" s="152"/>
      <c r="GGZ192" s="152"/>
      <c r="GHA192" s="379"/>
      <c r="GHB192" s="380"/>
      <c r="GHC192" s="326"/>
      <c r="GHD192" s="152"/>
      <c r="GHE192" s="152"/>
      <c r="GHF192" s="152"/>
      <c r="GHG192" s="152"/>
      <c r="GHH192" s="379"/>
      <c r="GHI192" s="380"/>
      <c r="GHJ192" s="326"/>
      <c r="GHK192" s="152"/>
      <c r="GHL192" s="152"/>
      <c r="GHM192" s="152"/>
      <c r="GHN192" s="152"/>
      <c r="GHO192" s="379"/>
      <c r="GHP192" s="380"/>
      <c r="GHQ192" s="326"/>
      <c r="GHR192" s="152"/>
      <c r="GHS192" s="152"/>
      <c r="GHT192" s="152"/>
      <c r="GHU192" s="152"/>
      <c r="GHV192" s="379"/>
      <c r="GHW192" s="380"/>
      <c r="GHX192" s="326"/>
      <c r="GHY192" s="152"/>
      <c r="GHZ192" s="152"/>
      <c r="GIA192" s="152"/>
      <c r="GIB192" s="152"/>
      <c r="GIC192" s="379"/>
      <c r="GID192" s="380"/>
      <c r="GIE192" s="326"/>
      <c r="GIF192" s="152"/>
      <c r="GIG192" s="152"/>
      <c r="GIH192" s="152"/>
      <c r="GII192" s="152"/>
      <c r="GIJ192" s="379"/>
      <c r="GIK192" s="380"/>
      <c r="GIL192" s="326"/>
      <c r="GIM192" s="152"/>
      <c r="GIN192" s="152"/>
      <c r="GIO192" s="152"/>
      <c r="GIP192" s="152"/>
      <c r="GIQ192" s="379"/>
      <c r="GIR192" s="380"/>
      <c r="GIS192" s="326"/>
      <c r="GIT192" s="152"/>
      <c r="GIU192" s="152"/>
      <c r="GIV192" s="152"/>
      <c r="GIW192" s="152"/>
      <c r="GIX192" s="379"/>
      <c r="GIY192" s="380"/>
      <c r="GIZ192" s="326"/>
      <c r="GJA192" s="152"/>
      <c r="GJB192" s="152"/>
      <c r="GJC192" s="152"/>
      <c r="GJD192" s="152"/>
      <c r="GJE192" s="379"/>
      <c r="GJF192" s="380"/>
      <c r="GJG192" s="326"/>
      <c r="GJH192" s="152"/>
      <c r="GJI192" s="152"/>
      <c r="GJJ192" s="152"/>
      <c r="GJK192" s="152"/>
      <c r="GJL192" s="379"/>
      <c r="GJM192" s="380"/>
      <c r="GJN192" s="326"/>
      <c r="GJO192" s="152"/>
      <c r="GJP192" s="152"/>
      <c r="GJQ192" s="152"/>
      <c r="GJR192" s="152"/>
      <c r="GJS192" s="379"/>
      <c r="GJT192" s="380"/>
      <c r="GJU192" s="326"/>
      <c r="GJV192" s="152"/>
      <c r="GJW192" s="152"/>
      <c r="GJX192" s="152"/>
      <c r="GJY192" s="152"/>
      <c r="GJZ192" s="379"/>
      <c r="GKA192" s="380"/>
      <c r="GKB192" s="326"/>
      <c r="GKC192" s="152"/>
      <c r="GKD192" s="152"/>
      <c r="GKE192" s="152"/>
      <c r="GKF192" s="152"/>
      <c r="GKG192" s="379"/>
      <c r="GKH192" s="380"/>
      <c r="GKI192" s="326"/>
      <c r="GKJ192" s="152"/>
      <c r="GKK192" s="152"/>
      <c r="GKL192" s="152"/>
      <c r="GKM192" s="152"/>
      <c r="GKN192" s="379"/>
      <c r="GKO192" s="380"/>
      <c r="GKP192" s="326"/>
      <c r="GKQ192" s="152"/>
      <c r="GKR192" s="152"/>
      <c r="GKS192" s="152"/>
      <c r="GKT192" s="152"/>
      <c r="GKU192" s="379"/>
      <c r="GKV192" s="380"/>
      <c r="GKW192" s="326"/>
      <c r="GKX192" s="152"/>
      <c r="GKY192" s="152"/>
      <c r="GKZ192" s="152"/>
      <c r="GLA192" s="152"/>
      <c r="GLB192" s="379"/>
      <c r="GLC192" s="380"/>
      <c r="GLD192" s="326"/>
      <c r="GLE192" s="152"/>
      <c r="GLF192" s="152"/>
      <c r="GLG192" s="152"/>
      <c r="GLH192" s="152"/>
      <c r="GLI192" s="379"/>
      <c r="GLJ192" s="380"/>
      <c r="GLK192" s="326"/>
      <c r="GLL192" s="152"/>
      <c r="GLM192" s="152"/>
      <c r="GLN192" s="152"/>
      <c r="GLO192" s="152"/>
      <c r="GLP192" s="379"/>
      <c r="GLQ192" s="380"/>
      <c r="GLR192" s="326"/>
      <c r="GLS192" s="152"/>
      <c r="GLT192" s="152"/>
      <c r="GLU192" s="152"/>
      <c r="GLV192" s="152"/>
      <c r="GLW192" s="379"/>
      <c r="GLX192" s="380"/>
      <c r="GLY192" s="326"/>
      <c r="GLZ192" s="152"/>
      <c r="GMA192" s="152"/>
      <c r="GMB192" s="152"/>
      <c r="GMC192" s="152"/>
      <c r="GMD192" s="379"/>
      <c r="GME192" s="380"/>
      <c r="GMF192" s="326"/>
      <c r="GMG192" s="152"/>
      <c r="GMH192" s="152"/>
      <c r="GMI192" s="152"/>
      <c r="GMJ192" s="152"/>
      <c r="GMK192" s="379"/>
      <c r="GML192" s="380"/>
      <c r="GMM192" s="326"/>
      <c r="GMN192" s="152"/>
      <c r="GMO192" s="152"/>
      <c r="GMP192" s="152"/>
      <c r="GMQ192" s="152"/>
      <c r="GMR192" s="379"/>
      <c r="GMS192" s="380"/>
      <c r="GMT192" s="326"/>
      <c r="GMU192" s="152"/>
      <c r="GMV192" s="152"/>
      <c r="GMW192" s="152"/>
      <c r="GMX192" s="152"/>
      <c r="GMY192" s="379"/>
      <c r="GMZ192" s="380"/>
      <c r="GNA192" s="326"/>
      <c r="GNB192" s="152"/>
      <c r="GNC192" s="152"/>
      <c r="GND192" s="152"/>
      <c r="GNE192" s="152"/>
      <c r="GNF192" s="379"/>
      <c r="GNG192" s="380"/>
      <c r="GNH192" s="326"/>
      <c r="GNI192" s="152"/>
      <c r="GNJ192" s="152"/>
      <c r="GNK192" s="152"/>
      <c r="GNL192" s="152"/>
      <c r="GNM192" s="379"/>
      <c r="GNN192" s="380"/>
      <c r="GNO192" s="326"/>
      <c r="GNP192" s="152"/>
      <c r="GNQ192" s="152"/>
      <c r="GNR192" s="152"/>
      <c r="GNS192" s="152"/>
      <c r="GNT192" s="379"/>
      <c r="GNU192" s="380"/>
      <c r="GNV192" s="326"/>
      <c r="GNW192" s="152"/>
      <c r="GNX192" s="152"/>
      <c r="GNY192" s="152"/>
      <c r="GNZ192" s="152"/>
      <c r="GOA192" s="379"/>
      <c r="GOB192" s="380"/>
      <c r="GOC192" s="326"/>
      <c r="GOD192" s="152"/>
      <c r="GOE192" s="152"/>
      <c r="GOF192" s="152"/>
      <c r="GOG192" s="152"/>
      <c r="GOH192" s="379"/>
      <c r="GOI192" s="380"/>
      <c r="GOJ192" s="326"/>
      <c r="GOK192" s="152"/>
      <c r="GOL192" s="152"/>
      <c r="GOM192" s="152"/>
      <c r="GON192" s="152"/>
      <c r="GOO192" s="379"/>
      <c r="GOP192" s="380"/>
      <c r="GOQ192" s="326"/>
      <c r="GOR192" s="152"/>
      <c r="GOS192" s="152"/>
      <c r="GOT192" s="152"/>
      <c r="GOU192" s="152"/>
      <c r="GOV192" s="379"/>
      <c r="GOW192" s="380"/>
      <c r="GOX192" s="326"/>
      <c r="GOY192" s="152"/>
      <c r="GOZ192" s="152"/>
      <c r="GPA192" s="152"/>
      <c r="GPB192" s="152"/>
      <c r="GPC192" s="379"/>
      <c r="GPD192" s="380"/>
      <c r="GPE192" s="326"/>
      <c r="GPF192" s="152"/>
      <c r="GPG192" s="152"/>
      <c r="GPH192" s="152"/>
      <c r="GPI192" s="152"/>
      <c r="GPJ192" s="379"/>
      <c r="GPK192" s="380"/>
      <c r="GPL192" s="326"/>
      <c r="GPM192" s="152"/>
      <c r="GPN192" s="152"/>
      <c r="GPO192" s="152"/>
      <c r="GPP192" s="152"/>
      <c r="GPQ192" s="379"/>
      <c r="GPR192" s="380"/>
      <c r="GPS192" s="326"/>
      <c r="GPT192" s="152"/>
      <c r="GPU192" s="152"/>
      <c r="GPV192" s="152"/>
      <c r="GPW192" s="152"/>
      <c r="GPX192" s="379"/>
      <c r="GPY192" s="380"/>
      <c r="GPZ192" s="326"/>
      <c r="GQA192" s="152"/>
      <c r="GQB192" s="152"/>
      <c r="GQC192" s="152"/>
      <c r="GQD192" s="152"/>
      <c r="GQE192" s="379"/>
      <c r="GQF192" s="380"/>
      <c r="GQG192" s="326"/>
      <c r="GQH192" s="152"/>
      <c r="GQI192" s="152"/>
      <c r="GQJ192" s="152"/>
      <c r="GQK192" s="152"/>
      <c r="GQL192" s="379"/>
      <c r="GQM192" s="380"/>
      <c r="GQN192" s="326"/>
      <c r="GQO192" s="152"/>
      <c r="GQP192" s="152"/>
      <c r="GQQ192" s="152"/>
      <c r="GQR192" s="152"/>
      <c r="GQS192" s="379"/>
      <c r="GQT192" s="380"/>
      <c r="GQU192" s="326"/>
      <c r="GQV192" s="152"/>
      <c r="GQW192" s="152"/>
      <c r="GQX192" s="152"/>
      <c r="GQY192" s="152"/>
      <c r="GQZ192" s="379"/>
      <c r="GRA192" s="380"/>
      <c r="GRB192" s="326"/>
      <c r="GRC192" s="152"/>
      <c r="GRD192" s="152"/>
      <c r="GRE192" s="152"/>
      <c r="GRF192" s="152"/>
      <c r="GRG192" s="379"/>
      <c r="GRH192" s="380"/>
      <c r="GRI192" s="326"/>
      <c r="GRJ192" s="152"/>
      <c r="GRK192" s="152"/>
      <c r="GRL192" s="152"/>
      <c r="GRM192" s="152"/>
      <c r="GRN192" s="379"/>
      <c r="GRO192" s="380"/>
      <c r="GRP192" s="326"/>
      <c r="GRQ192" s="152"/>
      <c r="GRR192" s="152"/>
      <c r="GRS192" s="152"/>
      <c r="GRT192" s="152"/>
      <c r="GRU192" s="379"/>
      <c r="GRV192" s="380"/>
      <c r="GRW192" s="326"/>
      <c r="GRX192" s="152"/>
      <c r="GRY192" s="152"/>
      <c r="GRZ192" s="152"/>
      <c r="GSA192" s="152"/>
      <c r="GSB192" s="379"/>
      <c r="GSC192" s="380"/>
      <c r="GSD192" s="326"/>
      <c r="GSE192" s="152"/>
      <c r="GSF192" s="152"/>
      <c r="GSG192" s="152"/>
      <c r="GSH192" s="152"/>
      <c r="GSI192" s="379"/>
      <c r="GSJ192" s="380"/>
      <c r="GSK192" s="326"/>
      <c r="GSL192" s="152"/>
      <c r="GSM192" s="152"/>
      <c r="GSN192" s="152"/>
      <c r="GSO192" s="152"/>
      <c r="GSP192" s="379"/>
      <c r="GSQ192" s="380"/>
      <c r="GSR192" s="326"/>
      <c r="GSS192" s="152"/>
      <c r="GST192" s="152"/>
      <c r="GSU192" s="152"/>
      <c r="GSV192" s="152"/>
      <c r="GSW192" s="379"/>
      <c r="GSX192" s="380"/>
      <c r="GSY192" s="326"/>
      <c r="GSZ192" s="152"/>
      <c r="GTA192" s="152"/>
      <c r="GTB192" s="152"/>
      <c r="GTC192" s="152"/>
      <c r="GTD192" s="379"/>
      <c r="GTE192" s="380"/>
      <c r="GTF192" s="326"/>
      <c r="GTG192" s="152"/>
      <c r="GTH192" s="152"/>
      <c r="GTI192" s="152"/>
      <c r="GTJ192" s="152"/>
      <c r="GTK192" s="379"/>
      <c r="GTL192" s="380"/>
      <c r="GTM192" s="326"/>
      <c r="GTN192" s="152"/>
      <c r="GTO192" s="152"/>
      <c r="GTP192" s="152"/>
      <c r="GTQ192" s="152"/>
      <c r="GTR192" s="379"/>
      <c r="GTS192" s="380"/>
      <c r="GTT192" s="326"/>
      <c r="GTU192" s="152"/>
      <c r="GTV192" s="152"/>
      <c r="GTW192" s="152"/>
      <c r="GTX192" s="152"/>
      <c r="GTY192" s="379"/>
      <c r="GTZ192" s="380"/>
      <c r="GUA192" s="326"/>
      <c r="GUB192" s="152"/>
      <c r="GUC192" s="152"/>
      <c r="GUD192" s="152"/>
      <c r="GUE192" s="152"/>
      <c r="GUF192" s="379"/>
      <c r="GUG192" s="380"/>
      <c r="GUH192" s="326"/>
      <c r="GUI192" s="152"/>
      <c r="GUJ192" s="152"/>
      <c r="GUK192" s="152"/>
      <c r="GUL192" s="152"/>
      <c r="GUM192" s="379"/>
      <c r="GUN192" s="380"/>
      <c r="GUO192" s="326"/>
      <c r="GUP192" s="152"/>
      <c r="GUQ192" s="152"/>
      <c r="GUR192" s="152"/>
      <c r="GUS192" s="152"/>
      <c r="GUT192" s="379"/>
      <c r="GUU192" s="380"/>
      <c r="GUV192" s="326"/>
      <c r="GUW192" s="152"/>
      <c r="GUX192" s="152"/>
      <c r="GUY192" s="152"/>
      <c r="GUZ192" s="152"/>
      <c r="GVA192" s="379"/>
      <c r="GVB192" s="380"/>
      <c r="GVC192" s="326"/>
      <c r="GVD192" s="152"/>
      <c r="GVE192" s="152"/>
      <c r="GVF192" s="152"/>
      <c r="GVG192" s="152"/>
      <c r="GVH192" s="379"/>
      <c r="GVI192" s="380"/>
      <c r="GVJ192" s="326"/>
      <c r="GVK192" s="152"/>
      <c r="GVL192" s="152"/>
      <c r="GVM192" s="152"/>
      <c r="GVN192" s="152"/>
      <c r="GVO192" s="379"/>
      <c r="GVP192" s="380"/>
      <c r="GVQ192" s="326"/>
      <c r="GVR192" s="152"/>
      <c r="GVS192" s="152"/>
      <c r="GVT192" s="152"/>
      <c r="GVU192" s="152"/>
      <c r="GVV192" s="379"/>
      <c r="GVW192" s="380"/>
      <c r="GVX192" s="326"/>
      <c r="GVY192" s="152"/>
      <c r="GVZ192" s="152"/>
      <c r="GWA192" s="152"/>
      <c r="GWB192" s="152"/>
      <c r="GWC192" s="379"/>
      <c r="GWD192" s="380"/>
      <c r="GWE192" s="326"/>
      <c r="GWF192" s="152"/>
      <c r="GWG192" s="152"/>
      <c r="GWH192" s="152"/>
      <c r="GWI192" s="152"/>
      <c r="GWJ192" s="379"/>
      <c r="GWK192" s="380"/>
      <c r="GWL192" s="326"/>
      <c r="GWM192" s="152"/>
      <c r="GWN192" s="152"/>
      <c r="GWO192" s="152"/>
      <c r="GWP192" s="152"/>
      <c r="GWQ192" s="379"/>
      <c r="GWR192" s="380"/>
      <c r="GWS192" s="326"/>
      <c r="GWT192" s="152"/>
      <c r="GWU192" s="152"/>
      <c r="GWV192" s="152"/>
      <c r="GWW192" s="152"/>
      <c r="GWX192" s="379"/>
      <c r="GWY192" s="380"/>
      <c r="GWZ192" s="326"/>
      <c r="GXA192" s="152"/>
      <c r="GXB192" s="152"/>
      <c r="GXC192" s="152"/>
      <c r="GXD192" s="152"/>
      <c r="GXE192" s="379"/>
      <c r="GXF192" s="380"/>
      <c r="GXG192" s="326"/>
      <c r="GXH192" s="152"/>
      <c r="GXI192" s="152"/>
      <c r="GXJ192" s="152"/>
      <c r="GXK192" s="152"/>
      <c r="GXL192" s="379"/>
      <c r="GXM192" s="380"/>
      <c r="GXN192" s="326"/>
      <c r="GXO192" s="152"/>
      <c r="GXP192" s="152"/>
      <c r="GXQ192" s="152"/>
      <c r="GXR192" s="152"/>
      <c r="GXS192" s="379"/>
      <c r="GXT192" s="380"/>
      <c r="GXU192" s="326"/>
      <c r="GXV192" s="152"/>
      <c r="GXW192" s="152"/>
      <c r="GXX192" s="152"/>
      <c r="GXY192" s="152"/>
      <c r="GXZ192" s="379"/>
      <c r="GYA192" s="380"/>
      <c r="GYB192" s="326"/>
      <c r="GYC192" s="152"/>
      <c r="GYD192" s="152"/>
      <c r="GYE192" s="152"/>
      <c r="GYF192" s="152"/>
      <c r="GYG192" s="379"/>
      <c r="GYH192" s="380"/>
      <c r="GYI192" s="326"/>
      <c r="GYJ192" s="152"/>
      <c r="GYK192" s="152"/>
      <c r="GYL192" s="152"/>
      <c r="GYM192" s="152"/>
      <c r="GYN192" s="379"/>
      <c r="GYO192" s="380"/>
      <c r="GYP192" s="326"/>
      <c r="GYQ192" s="152"/>
      <c r="GYR192" s="152"/>
      <c r="GYS192" s="152"/>
      <c r="GYT192" s="152"/>
      <c r="GYU192" s="379"/>
      <c r="GYV192" s="380"/>
      <c r="GYW192" s="326"/>
      <c r="GYX192" s="152"/>
      <c r="GYY192" s="152"/>
      <c r="GYZ192" s="152"/>
      <c r="GZA192" s="152"/>
      <c r="GZB192" s="379"/>
      <c r="GZC192" s="380"/>
      <c r="GZD192" s="326"/>
      <c r="GZE192" s="152"/>
      <c r="GZF192" s="152"/>
      <c r="GZG192" s="152"/>
      <c r="GZH192" s="152"/>
      <c r="GZI192" s="379"/>
      <c r="GZJ192" s="380"/>
      <c r="GZK192" s="326"/>
      <c r="GZL192" s="152"/>
      <c r="GZM192" s="152"/>
      <c r="GZN192" s="152"/>
      <c r="GZO192" s="152"/>
      <c r="GZP192" s="379"/>
      <c r="GZQ192" s="380"/>
      <c r="GZR192" s="326"/>
      <c r="GZS192" s="152"/>
      <c r="GZT192" s="152"/>
      <c r="GZU192" s="152"/>
      <c r="GZV192" s="152"/>
      <c r="GZW192" s="379"/>
      <c r="GZX192" s="380"/>
      <c r="GZY192" s="326"/>
      <c r="GZZ192" s="152"/>
      <c r="HAA192" s="152"/>
      <c r="HAB192" s="152"/>
      <c r="HAC192" s="152"/>
      <c r="HAD192" s="379"/>
      <c r="HAE192" s="380"/>
      <c r="HAF192" s="326"/>
      <c r="HAG192" s="152"/>
      <c r="HAH192" s="152"/>
      <c r="HAI192" s="152"/>
      <c r="HAJ192" s="152"/>
      <c r="HAK192" s="379"/>
      <c r="HAL192" s="380"/>
      <c r="HAM192" s="326"/>
      <c r="HAN192" s="152"/>
      <c r="HAO192" s="152"/>
      <c r="HAP192" s="152"/>
      <c r="HAQ192" s="152"/>
      <c r="HAR192" s="379"/>
      <c r="HAS192" s="380"/>
      <c r="HAT192" s="326"/>
      <c r="HAU192" s="152"/>
      <c r="HAV192" s="152"/>
      <c r="HAW192" s="152"/>
      <c r="HAX192" s="152"/>
      <c r="HAY192" s="379"/>
      <c r="HAZ192" s="380"/>
      <c r="HBA192" s="326"/>
      <c r="HBB192" s="152"/>
      <c r="HBC192" s="152"/>
      <c r="HBD192" s="152"/>
      <c r="HBE192" s="152"/>
      <c r="HBF192" s="379"/>
      <c r="HBG192" s="380"/>
      <c r="HBH192" s="326"/>
      <c r="HBI192" s="152"/>
      <c r="HBJ192" s="152"/>
      <c r="HBK192" s="152"/>
      <c r="HBL192" s="152"/>
      <c r="HBM192" s="379"/>
      <c r="HBN192" s="380"/>
      <c r="HBO192" s="326"/>
      <c r="HBP192" s="152"/>
      <c r="HBQ192" s="152"/>
      <c r="HBR192" s="152"/>
      <c r="HBS192" s="152"/>
      <c r="HBT192" s="379"/>
      <c r="HBU192" s="380"/>
      <c r="HBV192" s="326"/>
      <c r="HBW192" s="152"/>
      <c r="HBX192" s="152"/>
      <c r="HBY192" s="152"/>
      <c r="HBZ192" s="152"/>
      <c r="HCA192" s="379"/>
      <c r="HCB192" s="380"/>
      <c r="HCC192" s="326"/>
      <c r="HCD192" s="152"/>
      <c r="HCE192" s="152"/>
      <c r="HCF192" s="152"/>
      <c r="HCG192" s="152"/>
      <c r="HCH192" s="379"/>
      <c r="HCI192" s="380"/>
      <c r="HCJ192" s="326"/>
      <c r="HCK192" s="152"/>
      <c r="HCL192" s="152"/>
      <c r="HCM192" s="152"/>
      <c r="HCN192" s="152"/>
      <c r="HCO192" s="379"/>
      <c r="HCP192" s="380"/>
      <c r="HCQ192" s="326"/>
      <c r="HCR192" s="152"/>
      <c r="HCS192" s="152"/>
      <c r="HCT192" s="152"/>
      <c r="HCU192" s="152"/>
      <c r="HCV192" s="379"/>
      <c r="HCW192" s="380"/>
      <c r="HCX192" s="326"/>
      <c r="HCY192" s="152"/>
      <c r="HCZ192" s="152"/>
      <c r="HDA192" s="152"/>
      <c r="HDB192" s="152"/>
      <c r="HDC192" s="379"/>
      <c r="HDD192" s="380"/>
      <c r="HDE192" s="326"/>
      <c r="HDF192" s="152"/>
      <c r="HDG192" s="152"/>
      <c r="HDH192" s="152"/>
      <c r="HDI192" s="152"/>
      <c r="HDJ192" s="379"/>
      <c r="HDK192" s="380"/>
      <c r="HDL192" s="326"/>
      <c r="HDM192" s="152"/>
      <c r="HDN192" s="152"/>
      <c r="HDO192" s="152"/>
      <c r="HDP192" s="152"/>
      <c r="HDQ192" s="379"/>
      <c r="HDR192" s="380"/>
      <c r="HDS192" s="326"/>
      <c r="HDT192" s="152"/>
      <c r="HDU192" s="152"/>
      <c r="HDV192" s="152"/>
      <c r="HDW192" s="152"/>
      <c r="HDX192" s="379"/>
      <c r="HDY192" s="380"/>
      <c r="HDZ192" s="326"/>
      <c r="HEA192" s="152"/>
      <c r="HEB192" s="152"/>
      <c r="HEC192" s="152"/>
      <c r="HED192" s="152"/>
      <c r="HEE192" s="379"/>
      <c r="HEF192" s="380"/>
      <c r="HEG192" s="326"/>
      <c r="HEH192" s="152"/>
      <c r="HEI192" s="152"/>
      <c r="HEJ192" s="152"/>
      <c r="HEK192" s="152"/>
      <c r="HEL192" s="379"/>
      <c r="HEM192" s="380"/>
      <c r="HEN192" s="326"/>
      <c r="HEO192" s="152"/>
      <c r="HEP192" s="152"/>
      <c r="HEQ192" s="152"/>
      <c r="HER192" s="152"/>
      <c r="HES192" s="379"/>
      <c r="HET192" s="380"/>
      <c r="HEU192" s="326"/>
      <c r="HEV192" s="152"/>
      <c r="HEW192" s="152"/>
      <c r="HEX192" s="152"/>
      <c r="HEY192" s="152"/>
      <c r="HEZ192" s="379"/>
      <c r="HFA192" s="380"/>
      <c r="HFB192" s="326"/>
      <c r="HFC192" s="152"/>
      <c r="HFD192" s="152"/>
      <c r="HFE192" s="152"/>
      <c r="HFF192" s="152"/>
      <c r="HFG192" s="379"/>
      <c r="HFH192" s="380"/>
      <c r="HFI192" s="326"/>
      <c r="HFJ192" s="152"/>
      <c r="HFK192" s="152"/>
      <c r="HFL192" s="152"/>
      <c r="HFM192" s="152"/>
      <c r="HFN192" s="379"/>
      <c r="HFO192" s="380"/>
      <c r="HFP192" s="326"/>
      <c r="HFQ192" s="152"/>
      <c r="HFR192" s="152"/>
      <c r="HFS192" s="152"/>
      <c r="HFT192" s="152"/>
      <c r="HFU192" s="379"/>
      <c r="HFV192" s="380"/>
      <c r="HFW192" s="326"/>
      <c r="HFX192" s="152"/>
      <c r="HFY192" s="152"/>
      <c r="HFZ192" s="152"/>
      <c r="HGA192" s="152"/>
      <c r="HGB192" s="379"/>
      <c r="HGC192" s="380"/>
      <c r="HGD192" s="326"/>
      <c r="HGE192" s="152"/>
      <c r="HGF192" s="152"/>
      <c r="HGG192" s="152"/>
      <c r="HGH192" s="152"/>
      <c r="HGI192" s="379"/>
      <c r="HGJ192" s="380"/>
      <c r="HGK192" s="326"/>
      <c r="HGL192" s="152"/>
      <c r="HGM192" s="152"/>
      <c r="HGN192" s="152"/>
      <c r="HGO192" s="152"/>
      <c r="HGP192" s="379"/>
      <c r="HGQ192" s="380"/>
      <c r="HGR192" s="326"/>
      <c r="HGS192" s="152"/>
      <c r="HGT192" s="152"/>
      <c r="HGU192" s="152"/>
      <c r="HGV192" s="152"/>
      <c r="HGW192" s="379"/>
      <c r="HGX192" s="380"/>
      <c r="HGY192" s="326"/>
      <c r="HGZ192" s="152"/>
      <c r="HHA192" s="152"/>
      <c r="HHB192" s="152"/>
      <c r="HHC192" s="152"/>
      <c r="HHD192" s="379"/>
      <c r="HHE192" s="380"/>
      <c r="HHF192" s="326"/>
      <c r="HHG192" s="152"/>
      <c r="HHH192" s="152"/>
      <c r="HHI192" s="152"/>
      <c r="HHJ192" s="152"/>
      <c r="HHK192" s="379"/>
      <c r="HHL192" s="380"/>
      <c r="HHM192" s="326"/>
      <c r="HHN192" s="152"/>
      <c r="HHO192" s="152"/>
      <c r="HHP192" s="152"/>
      <c r="HHQ192" s="152"/>
      <c r="HHR192" s="379"/>
      <c r="HHS192" s="380"/>
      <c r="HHT192" s="326"/>
      <c r="HHU192" s="152"/>
      <c r="HHV192" s="152"/>
      <c r="HHW192" s="152"/>
      <c r="HHX192" s="152"/>
      <c r="HHY192" s="379"/>
      <c r="HHZ192" s="380"/>
      <c r="HIA192" s="326"/>
      <c r="HIB192" s="152"/>
      <c r="HIC192" s="152"/>
      <c r="HID192" s="152"/>
      <c r="HIE192" s="152"/>
      <c r="HIF192" s="379"/>
      <c r="HIG192" s="380"/>
      <c r="HIH192" s="326"/>
      <c r="HII192" s="152"/>
      <c r="HIJ192" s="152"/>
      <c r="HIK192" s="152"/>
      <c r="HIL192" s="152"/>
      <c r="HIM192" s="379"/>
      <c r="HIN192" s="380"/>
      <c r="HIO192" s="326"/>
      <c r="HIP192" s="152"/>
      <c r="HIQ192" s="152"/>
      <c r="HIR192" s="152"/>
      <c r="HIS192" s="152"/>
      <c r="HIT192" s="379"/>
      <c r="HIU192" s="380"/>
      <c r="HIV192" s="326"/>
      <c r="HIW192" s="152"/>
      <c r="HIX192" s="152"/>
      <c r="HIY192" s="152"/>
      <c r="HIZ192" s="152"/>
      <c r="HJA192" s="379"/>
      <c r="HJB192" s="380"/>
      <c r="HJC192" s="326"/>
      <c r="HJD192" s="152"/>
      <c r="HJE192" s="152"/>
      <c r="HJF192" s="152"/>
      <c r="HJG192" s="152"/>
      <c r="HJH192" s="379"/>
      <c r="HJI192" s="380"/>
      <c r="HJJ192" s="326"/>
      <c r="HJK192" s="152"/>
      <c r="HJL192" s="152"/>
      <c r="HJM192" s="152"/>
      <c r="HJN192" s="152"/>
      <c r="HJO192" s="379"/>
      <c r="HJP192" s="380"/>
      <c r="HJQ192" s="326"/>
      <c r="HJR192" s="152"/>
      <c r="HJS192" s="152"/>
      <c r="HJT192" s="152"/>
      <c r="HJU192" s="152"/>
      <c r="HJV192" s="379"/>
      <c r="HJW192" s="380"/>
      <c r="HJX192" s="326"/>
      <c r="HJY192" s="152"/>
      <c r="HJZ192" s="152"/>
      <c r="HKA192" s="152"/>
      <c r="HKB192" s="152"/>
      <c r="HKC192" s="379"/>
      <c r="HKD192" s="380"/>
      <c r="HKE192" s="326"/>
      <c r="HKF192" s="152"/>
      <c r="HKG192" s="152"/>
      <c r="HKH192" s="152"/>
      <c r="HKI192" s="152"/>
      <c r="HKJ192" s="379"/>
      <c r="HKK192" s="380"/>
      <c r="HKL192" s="326"/>
      <c r="HKM192" s="152"/>
      <c r="HKN192" s="152"/>
      <c r="HKO192" s="152"/>
      <c r="HKP192" s="152"/>
      <c r="HKQ192" s="379"/>
      <c r="HKR192" s="380"/>
      <c r="HKS192" s="326"/>
      <c r="HKT192" s="152"/>
      <c r="HKU192" s="152"/>
      <c r="HKV192" s="152"/>
      <c r="HKW192" s="152"/>
      <c r="HKX192" s="379"/>
      <c r="HKY192" s="380"/>
      <c r="HKZ192" s="326"/>
      <c r="HLA192" s="152"/>
      <c r="HLB192" s="152"/>
      <c r="HLC192" s="152"/>
      <c r="HLD192" s="152"/>
      <c r="HLE192" s="379"/>
      <c r="HLF192" s="380"/>
      <c r="HLG192" s="326"/>
      <c r="HLH192" s="152"/>
      <c r="HLI192" s="152"/>
      <c r="HLJ192" s="152"/>
      <c r="HLK192" s="152"/>
      <c r="HLL192" s="379"/>
      <c r="HLM192" s="380"/>
      <c r="HLN192" s="326"/>
      <c r="HLO192" s="152"/>
      <c r="HLP192" s="152"/>
      <c r="HLQ192" s="152"/>
      <c r="HLR192" s="152"/>
      <c r="HLS192" s="379"/>
      <c r="HLT192" s="380"/>
      <c r="HLU192" s="326"/>
      <c r="HLV192" s="152"/>
      <c r="HLW192" s="152"/>
      <c r="HLX192" s="152"/>
      <c r="HLY192" s="152"/>
      <c r="HLZ192" s="379"/>
      <c r="HMA192" s="380"/>
      <c r="HMB192" s="326"/>
      <c r="HMC192" s="152"/>
      <c r="HMD192" s="152"/>
      <c r="HME192" s="152"/>
      <c r="HMF192" s="152"/>
      <c r="HMG192" s="379"/>
      <c r="HMH192" s="380"/>
      <c r="HMI192" s="326"/>
      <c r="HMJ192" s="152"/>
      <c r="HMK192" s="152"/>
      <c r="HML192" s="152"/>
      <c r="HMM192" s="152"/>
      <c r="HMN192" s="379"/>
      <c r="HMO192" s="380"/>
      <c r="HMP192" s="326"/>
      <c r="HMQ192" s="152"/>
      <c r="HMR192" s="152"/>
      <c r="HMS192" s="152"/>
      <c r="HMT192" s="152"/>
      <c r="HMU192" s="379"/>
      <c r="HMV192" s="380"/>
      <c r="HMW192" s="326"/>
      <c r="HMX192" s="152"/>
      <c r="HMY192" s="152"/>
      <c r="HMZ192" s="152"/>
      <c r="HNA192" s="152"/>
      <c r="HNB192" s="379"/>
      <c r="HNC192" s="380"/>
      <c r="HND192" s="326"/>
      <c r="HNE192" s="152"/>
      <c r="HNF192" s="152"/>
      <c r="HNG192" s="152"/>
      <c r="HNH192" s="152"/>
      <c r="HNI192" s="379"/>
      <c r="HNJ192" s="380"/>
      <c r="HNK192" s="326"/>
      <c r="HNL192" s="152"/>
      <c r="HNM192" s="152"/>
      <c r="HNN192" s="152"/>
      <c r="HNO192" s="152"/>
      <c r="HNP192" s="379"/>
      <c r="HNQ192" s="380"/>
      <c r="HNR192" s="326"/>
      <c r="HNS192" s="152"/>
      <c r="HNT192" s="152"/>
      <c r="HNU192" s="152"/>
      <c r="HNV192" s="152"/>
      <c r="HNW192" s="379"/>
      <c r="HNX192" s="380"/>
      <c r="HNY192" s="326"/>
      <c r="HNZ192" s="152"/>
      <c r="HOA192" s="152"/>
      <c r="HOB192" s="152"/>
      <c r="HOC192" s="152"/>
      <c r="HOD192" s="379"/>
      <c r="HOE192" s="380"/>
      <c r="HOF192" s="326"/>
      <c r="HOG192" s="152"/>
      <c r="HOH192" s="152"/>
      <c r="HOI192" s="152"/>
      <c r="HOJ192" s="152"/>
      <c r="HOK192" s="379"/>
      <c r="HOL192" s="380"/>
      <c r="HOM192" s="326"/>
      <c r="HON192" s="152"/>
      <c r="HOO192" s="152"/>
      <c r="HOP192" s="152"/>
      <c r="HOQ192" s="152"/>
      <c r="HOR192" s="379"/>
      <c r="HOS192" s="380"/>
      <c r="HOT192" s="326"/>
      <c r="HOU192" s="152"/>
      <c r="HOV192" s="152"/>
      <c r="HOW192" s="152"/>
      <c r="HOX192" s="152"/>
      <c r="HOY192" s="379"/>
      <c r="HOZ192" s="380"/>
      <c r="HPA192" s="326"/>
      <c r="HPB192" s="152"/>
      <c r="HPC192" s="152"/>
      <c r="HPD192" s="152"/>
      <c r="HPE192" s="152"/>
      <c r="HPF192" s="379"/>
      <c r="HPG192" s="380"/>
      <c r="HPH192" s="326"/>
      <c r="HPI192" s="152"/>
      <c r="HPJ192" s="152"/>
      <c r="HPK192" s="152"/>
      <c r="HPL192" s="152"/>
      <c r="HPM192" s="379"/>
      <c r="HPN192" s="380"/>
      <c r="HPO192" s="326"/>
      <c r="HPP192" s="152"/>
      <c r="HPQ192" s="152"/>
      <c r="HPR192" s="152"/>
      <c r="HPS192" s="152"/>
      <c r="HPT192" s="379"/>
      <c r="HPU192" s="380"/>
      <c r="HPV192" s="326"/>
      <c r="HPW192" s="152"/>
      <c r="HPX192" s="152"/>
      <c r="HPY192" s="152"/>
      <c r="HPZ192" s="152"/>
      <c r="HQA192" s="379"/>
      <c r="HQB192" s="380"/>
      <c r="HQC192" s="326"/>
      <c r="HQD192" s="152"/>
      <c r="HQE192" s="152"/>
      <c r="HQF192" s="152"/>
      <c r="HQG192" s="152"/>
      <c r="HQH192" s="379"/>
      <c r="HQI192" s="380"/>
      <c r="HQJ192" s="326"/>
      <c r="HQK192" s="152"/>
      <c r="HQL192" s="152"/>
      <c r="HQM192" s="152"/>
      <c r="HQN192" s="152"/>
      <c r="HQO192" s="379"/>
      <c r="HQP192" s="380"/>
      <c r="HQQ192" s="326"/>
      <c r="HQR192" s="152"/>
      <c r="HQS192" s="152"/>
      <c r="HQT192" s="152"/>
      <c r="HQU192" s="152"/>
      <c r="HQV192" s="379"/>
      <c r="HQW192" s="380"/>
      <c r="HQX192" s="326"/>
      <c r="HQY192" s="152"/>
      <c r="HQZ192" s="152"/>
      <c r="HRA192" s="152"/>
      <c r="HRB192" s="152"/>
      <c r="HRC192" s="379"/>
      <c r="HRD192" s="380"/>
      <c r="HRE192" s="326"/>
      <c r="HRF192" s="152"/>
      <c r="HRG192" s="152"/>
      <c r="HRH192" s="152"/>
      <c r="HRI192" s="152"/>
      <c r="HRJ192" s="379"/>
      <c r="HRK192" s="380"/>
      <c r="HRL192" s="326"/>
      <c r="HRM192" s="152"/>
      <c r="HRN192" s="152"/>
      <c r="HRO192" s="152"/>
      <c r="HRP192" s="152"/>
      <c r="HRQ192" s="379"/>
      <c r="HRR192" s="380"/>
      <c r="HRS192" s="326"/>
      <c r="HRT192" s="152"/>
      <c r="HRU192" s="152"/>
      <c r="HRV192" s="152"/>
      <c r="HRW192" s="152"/>
      <c r="HRX192" s="379"/>
      <c r="HRY192" s="380"/>
      <c r="HRZ192" s="326"/>
      <c r="HSA192" s="152"/>
      <c r="HSB192" s="152"/>
      <c r="HSC192" s="152"/>
      <c r="HSD192" s="152"/>
      <c r="HSE192" s="379"/>
      <c r="HSF192" s="380"/>
      <c r="HSG192" s="326"/>
      <c r="HSH192" s="152"/>
      <c r="HSI192" s="152"/>
      <c r="HSJ192" s="152"/>
      <c r="HSK192" s="152"/>
      <c r="HSL192" s="379"/>
      <c r="HSM192" s="380"/>
      <c r="HSN192" s="326"/>
      <c r="HSO192" s="152"/>
      <c r="HSP192" s="152"/>
      <c r="HSQ192" s="152"/>
      <c r="HSR192" s="152"/>
      <c r="HSS192" s="379"/>
      <c r="HST192" s="380"/>
      <c r="HSU192" s="326"/>
      <c r="HSV192" s="152"/>
      <c r="HSW192" s="152"/>
      <c r="HSX192" s="152"/>
      <c r="HSY192" s="152"/>
      <c r="HSZ192" s="379"/>
      <c r="HTA192" s="380"/>
      <c r="HTB192" s="326"/>
      <c r="HTC192" s="152"/>
      <c r="HTD192" s="152"/>
      <c r="HTE192" s="152"/>
      <c r="HTF192" s="152"/>
      <c r="HTG192" s="379"/>
      <c r="HTH192" s="380"/>
      <c r="HTI192" s="326"/>
      <c r="HTJ192" s="152"/>
      <c r="HTK192" s="152"/>
      <c r="HTL192" s="152"/>
      <c r="HTM192" s="152"/>
      <c r="HTN192" s="379"/>
      <c r="HTO192" s="380"/>
      <c r="HTP192" s="326"/>
      <c r="HTQ192" s="152"/>
      <c r="HTR192" s="152"/>
      <c r="HTS192" s="152"/>
      <c r="HTT192" s="152"/>
      <c r="HTU192" s="379"/>
      <c r="HTV192" s="380"/>
      <c r="HTW192" s="326"/>
      <c r="HTX192" s="152"/>
      <c r="HTY192" s="152"/>
      <c r="HTZ192" s="152"/>
      <c r="HUA192" s="152"/>
      <c r="HUB192" s="379"/>
      <c r="HUC192" s="380"/>
      <c r="HUD192" s="326"/>
      <c r="HUE192" s="152"/>
      <c r="HUF192" s="152"/>
      <c r="HUG192" s="152"/>
      <c r="HUH192" s="152"/>
      <c r="HUI192" s="379"/>
      <c r="HUJ192" s="380"/>
      <c r="HUK192" s="326"/>
      <c r="HUL192" s="152"/>
      <c r="HUM192" s="152"/>
      <c r="HUN192" s="152"/>
      <c r="HUO192" s="152"/>
      <c r="HUP192" s="379"/>
      <c r="HUQ192" s="380"/>
      <c r="HUR192" s="326"/>
      <c r="HUS192" s="152"/>
      <c r="HUT192" s="152"/>
      <c r="HUU192" s="152"/>
      <c r="HUV192" s="152"/>
      <c r="HUW192" s="379"/>
      <c r="HUX192" s="380"/>
      <c r="HUY192" s="326"/>
      <c r="HUZ192" s="152"/>
      <c r="HVA192" s="152"/>
      <c r="HVB192" s="152"/>
      <c r="HVC192" s="152"/>
      <c r="HVD192" s="379"/>
      <c r="HVE192" s="380"/>
      <c r="HVF192" s="326"/>
      <c r="HVG192" s="152"/>
      <c r="HVH192" s="152"/>
      <c r="HVI192" s="152"/>
      <c r="HVJ192" s="152"/>
      <c r="HVK192" s="379"/>
      <c r="HVL192" s="380"/>
      <c r="HVM192" s="326"/>
      <c r="HVN192" s="152"/>
      <c r="HVO192" s="152"/>
      <c r="HVP192" s="152"/>
      <c r="HVQ192" s="152"/>
      <c r="HVR192" s="379"/>
      <c r="HVS192" s="380"/>
      <c r="HVT192" s="326"/>
      <c r="HVU192" s="152"/>
      <c r="HVV192" s="152"/>
      <c r="HVW192" s="152"/>
      <c r="HVX192" s="152"/>
      <c r="HVY192" s="379"/>
      <c r="HVZ192" s="380"/>
      <c r="HWA192" s="326"/>
      <c r="HWB192" s="152"/>
      <c r="HWC192" s="152"/>
      <c r="HWD192" s="152"/>
      <c r="HWE192" s="152"/>
      <c r="HWF192" s="379"/>
      <c r="HWG192" s="380"/>
      <c r="HWH192" s="326"/>
      <c r="HWI192" s="152"/>
      <c r="HWJ192" s="152"/>
      <c r="HWK192" s="152"/>
      <c r="HWL192" s="152"/>
      <c r="HWM192" s="379"/>
      <c r="HWN192" s="380"/>
      <c r="HWO192" s="326"/>
      <c r="HWP192" s="152"/>
      <c r="HWQ192" s="152"/>
      <c r="HWR192" s="152"/>
      <c r="HWS192" s="152"/>
      <c r="HWT192" s="379"/>
      <c r="HWU192" s="380"/>
      <c r="HWV192" s="326"/>
      <c r="HWW192" s="152"/>
      <c r="HWX192" s="152"/>
      <c r="HWY192" s="152"/>
      <c r="HWZ192" s="152"/>
      <c r="HXA192" s="379"/>
      <c r="HXB192" s="380"/>
      <c r="HXC192" s="326"/>
      <c r="HXD192" s="152"/>
      <c r="HXE192" s="152"/>
      <c r="HXF192" s="152"/>
      <c r="HXG192" s="152"/>
      <c r="HXH192" s="379"/>
      <c r="HXI192" s="380"/>
      <c r="HXJ192" s="326"/>
      <c r="HXK192" s="152"/>
      <c r="HXL192" s="152"/>
      <c r="HXM192" s="152"/>
      <c r="HXN192" s="152"/>
      <c r="HXO192" s="379"/>
      <c r="HXP192" s="380"/>
      <c r="HXQ192" s="326"/>
      <c r="HXR192" s="152"/>
      <c r="HXS192" s="152"/>
      <c r="HXT192" s="152"/>
      <c r="HXU192" s="152"/>
      <c r="HXV192" s="379"/>
      <c r="HXW192" s="380"/>
      <c r="HXX192" s="326"/>
      <c r="HXY192" s="152"/>
      <c r="HXZ192" s="152"/>
      <c r="HYA192" s="152"/>
      <c r="HYB192" s="152"/>
      <c r="HYC192" s="379"/>
      <c r="HYD192" s="380"/>
      <c r="HYE192" s="326"/>
      <c r="HYF192" s="152"/>
      <c r="HYG192" s="152"/>
      <c r="HYH192" s="152"/>
      <c r="HYI192" s="152"/>
      <c r="HYJ192" s="379"/>
      <c r="HYK192" s="380"/>
      <c r="HYL192" s="326"/>
      <c r="HYM192" s="152"/>
      <c r="HYN192" s="152"/>
      <c r="HYO192" s="152"/>
      <c r="HYP192" s="152"/>
      <c r="HYQ192" s="379"/>
      <c r="HYR192" s="380"/>
      <c r="HYS192" s="326"/>
      <c r="HYT192" s="152"/>
      <c r="HYU192" s="152"/>
      <c r="HYV192" s="152"/>
      <c r="HYW192" s="152"/>
      <c r="HYX192" s="379"/>
      <c r="HYY192" s="380"/>
      <c r="HYZ192" s="326"/>
      <c r="HZA192" s="152"/>
      <c r="HZB192" s="152"/>
      <c r="HZC192" s="152"/>
      <c r="HZD192" s="152"/>
      <c r="HZE192" s="379"/>
      <c r="HZF192" s="380"/>
      <c r="HZG192" s="326"/>
      <c r="HZH192" s="152"/>
      <c r="HZI192" s="152"/>
      <c r="HZJ192" s="152"/>
      <c r="HZK192" s="152"/>
      <c r="HZL192" s="379"/>
      <c r="HZM192" s="380"/>
      <c r="HZN192" s="326"/>
      <c r="HZO192" s="152"/>
      <c r="HZP192" s="152"/>
      <c r="HZQ192" s="152"/>
      <c r="HZR192" s="152"/>
      <c r="HZS192" s="379"/>
      <c r="HZT192" s="380"/>
      <c r="HZU192" s="326"/>
      <c r="HZV192" s="152"/>
      <c r="HZW192" s="152"/>
      <c r="HZX192" s="152"/>
      <c r="HZY192" s="152"/>
      <c r="HZZ192" s="379"/>
      <c r="IAA192" s="380"/>
      <c r="IAB192" s="326"/>
      <c r="IAC192" s="152"/>
      <c r="IAD192" s="152"/>
      <c r="IAE192" s="152"/>
      <c r="IAF192" s="152"/>
      <c r="IAG192" s="379"/>
      <c r="IAH192" s="380"/>
      <c r="IAI192" s="326"/>
      <c r="IAJ192" s="152"/>
      <c r="IAK192" s="152"/>
      <c r="IAL192" s="152"/>
      <c r="IAM192" s="152"/>
      <c r="IAN192" s="379"/>
      <c r="IAO192" s="380"/>
      <c r="IAP192" s="326"/>
      <c r="IAQ192" s="152"/>
      <c r="IAR192" s="152"/>
      <c r="IAS192" s="152"/>
      <c r="IAT192" s="152"/>
      <c r="IAU192" s="379"/>
      <c r="IAV192" s="380"/>
      <c r="IAW192" s="326"/>
      <c r="IAX192" s="152"/>
      <c r="IAY192" s="152"/>
      <c r="IAZ192" s="152"/>
      <c r="IBA192" s="152"/>
      <c r="IBB192" s="379"/>
      <c r="IBC192" s="380"/>
      <c r="IBD192" s="326"/>
      <c r="IBE192" s="152"/>
      <c r="IBF192" s="152"/>
      <c r="IBG192" s="152"/>
      <c r="IBH192" s="152"/>
      <c r="IBI192" s="379"/>
      <c r="IBJ192" s="380"/>
      <c r="IBK192" s="326"/>
      <c r="IBL192" s="152"/>
      <c r="IBM192" s="152"/>
      <c r="IBN192" s="152"/>
      <c r="IBO192" s="152"/>
      <c r="IBP192" s="379"/>
      <c r="IBQ192" s="380"/>
      <c r="IBR192" s="326"/>
      <c r="IBS192" s="152"/>
      <c r="IBT192" s="152"/>
      <c r="IBU192" s="152"/>
      <c r="IBV192" s="152"/>
      <c r="IBW192" s="379"/>
      <c r="IBX192" s="380"/>
      <c r="IBY192" s="326"/>
      <c r="IBZ192" s="152"/>
      <c r="ICA192" s="152"/>
      <c r="ICB192" s="152"/>
      <c r="ICC192" s="152"/>
      <c r="ICD192" s="379"/>
      <c r="ICE192" s="380"/>
      <c r="ICF192" s="326"/>
      <c r="ICG192" s="152"/>
      <c r="ICH192" s="152"/>
      <c r="ICI192" s="152"/>
      <c r="ICJ192" s="152"/>
      <c r="ICK192" s="379"/>
      <c r="ICL192" s="380"/>
      <c r="ICM192" s="326"/>
      <c r="ICN192" s="152"/>
      <c r="ICO192" s="152"/>
      <c r="ICP192" s="152"/>
      <c r="ICQ192" s="152"/>
      <c r="ICR192" s="379"/>
      <c r="ICS192" s="380"/>
      <c r="ICT192" s="326"/>
      <c r="ICU192" s="152"/>
      <c r="ICV192" s="152"/>
      <c r="ICW192" s="152"/>
      <c r="ICX192" s="152"/>
      <c r="ICY192" s="379"/>
      <c r="ICZ192" s="380"/>
      <c r="IDA192" s="326"/>
      <c r="IDB192" s="152"/>
      <c r="IDC192" s="152"/>
      <c r="IDD192" s="152"/>
      <c r="IDE192" s="152"/>
      <c r="IDF192" s="379"/>
      <c r="IDG192" s="380"/>
      <c r="IDH192" s="326"/>
      <c r="IDI192" s="152"/>
      <c r="IDJ192" s="152"/>
      <c r="IDK192" s="152"/>
      <c r="IDL192" s="152"/>
      <c r="IDM192" s="379"/>
      <c r="IDN192" s="380"/>
      <c r="IDO192" s="326"/>
      <c r="IDP192" s="152"/>
      <c r="IDQ192" s="152"/>
      <c r="IDR192" s="152"/>
      <c r="IDS192" s="152"/>
      <c r="IDT192" s="379"/>
      <c r="IDU192" s="380"/>
      <c r="IDV192" s="326"/>
      <c r="IDW192" s="152"/>
      <c r="IDX192" s="152"/>
      <c r="IDY192" s="152"/>
      <c r="IDZ192" s="152"/>
      <c r="IEA192" s="379"/>
      <c r="IEB192" s="380"/>
      <c r="IEC192" s="326"/>
      <c r="IED192" s="152"/>
      <c r="IEE192" s="152"/>
      <c r="IEF192" s="152"/>
      <c r="IEG192" s="152"/>
      <c r="IEH192" s="379"/>
      <c r="IEI192" s="380"/>
      <c r="IEJ192" s="326"/>
      <c r="IEK192" s="152"/>
      <c r="IEL192" s="152"/>
      <c r="IEM192" s="152"/>
      <c r="IEN192" s="152"/>
      <c r="IEO192" s="379"/>
      <c r="IEP192" s="380"/>
      <c r="IEQ192" s="326"/>
      <c r="IER192" s="152"/>
      <c r="IES192" s="152"/>
      <c r="IET192" s="152"/>
      <c r="IEU192" s="152"/>
      <c r="IEV192" s="379"/>
      <c r="IEW192" s="380"/>
      <c r="IEX192" s="326"/>
      <c r="IEY192" s="152"/>
      <c r="IEZ192" s="152"/>
      <c r="IFA192" s="152"/>
      <c r="IFB192" s="152"/>
      <c r="IFC192" s="379"/>
      <c r="IFD192" s="380"/>
      <c r="IFE192" s="326"/>
      <c r="IFF192" s="152"/>
      <c r="IFG192" s="152"/>
      <c r="IFH192" s="152"/>
      <c r="IFI192" s="152"/>
      <c r="IFJ192" s="379"/>
      <c r="IFK192" s="380"/>
      <c r="IFL192" s="326"/>
      <c r="IFM192" s="152"/>
      <c r="IFN192" s="152"/>
      <c r="IFO192" s="152"/>
      <c r="IFP192" s="152"/>
      <c r="IFQ192" s="379"/>
      <c r="IFR192" s="380"/>
      <c r="IFS192" s="326"/>
      <c r="IFT192" s="152"/>
      <c r="IFU192" s="152"/>
      <c r="IFV192" s="152"/>
      <c r="IFW192" s="152"/>
      <c r="IFX192" s="379"/>
      <c r="IFY192" s="380"/>
      <c r="IFZ192" s="326"/>
      <c r="IGA192" s="152"/>
      <c r="IGB192" s="152"/>
      <c r="IGC192" s="152"/>
      <c r="IGD192" s="152"/>
      <c r="IGE192" s="379"/>
      <c r="IGF192" s="380"/>
      <c r="IGG192" s="326"/>
      <c r="IGH192" s="152"/>
      <c r="IGI192" s="152"/>
      <c r="IGJ192" s="152"/>
      <c r="IGK192" s="152"/>
      <c r="IGL192" s="379"/>
      <c r="IGM192" s="380"/>
      <c r="IGN192" s="326"/>
      <c r="IGO192" s="152"/>
      <c r="IGP192" s="152"/>
      <c r="IGQ192" s="152"/>
      <c r="IGR192" s="152"/>
      <c r="IGS192" s="379"/>
      <c r="IGT192" s="380"/>
      <c r="IGU192" s="326"/>
      <c r="IGV192" s="152"/>
      <c r="IGW192" s="152"/>
      <c r="IGX192" s="152"/>
      <c r="IGY192" s="152"/>
      <c r="IGZ192" s="379"/>
      <c r="IHA192" s="380"/>
      <c r="IHB192" s="326"/>
      <c r="IHC192" s="152"/>
      <c r="IHD192" s="152"/>
      <c r="IHE192" s="152"/>
      <c r="IHF192" s="152"/>
      <c r="IHG192" s="379"/>
      <c r="IHH192" s="380"/>
      <c r="IHI192" s="326"/>
      <c r="IHJ192" s="152"/>
      <c r="IHK192" s="152"/>
      <c r="IHL192" s="152"/>
      <c r="IHM192" s="152"/>
      <c r="IHN192" s="379"/>
      <c r="IHO192" s="380"/>
      <c r="IHP192" s="326"/>
      <c r="IHQ192" s="152"/>
      <c r="IHR192" s="152"/>
      <c r="IHS192" s="152"/>
      <c r="IHT192" s="152"/>
      <c r="IHU192" s="379"/>
      <c r="IHV192" s="380"/>
      <c r="IHW192" s="326"/>
      <c r="IHX192" s="152"/>
      <c r="IHY192" s="152"/>
      <c r="IHZ192" s="152"/>
      <c r="IIA192" s="152"/>
      <c r="IIB192" s="379"/>
      <c r="IIC192" s="380"/>
      <c r="IID192" s="326"/>
      <c r="IIE192" s="152"/>
      <c r="IIF192" s="152"/>
      <c r="IIG192" s="152"/>
      <c r="IIH192" s="152"/>
      <c r="III192" s="379"/>
      <c r="IIJ192" s="380"/>
      <c r="IIK192" s="326"/>
      <c r="IIL192" s="152"/>
      <c r="IIM192" s="152"/>
      <c r="IIN192" s="152"/>
      <c r="IIO192" s="152"/>
      <c r="IIP192" s="379"/>
      <c r="IIQ192" s="380"/>
      <c r="IIR192" s="326"/>
      <c r="IIS192" s="152"/>
      <c r="IIT192" s="152"/>
      <c r="IIU192" s="152"/>
      <c r="IIV192" s="152"/>
      <c r="IIW192" s="379"/>
      <c r="IIX192" s="380"/>
      <c r="IIY192" s="326"/>
      <c r="IIZ192" s="152"/>
      <c r="IJA192" s="152"/>
      <c r="IJB192" s="152"/>
      <c r="IJC192" s="152"/>
      <c r="IJD192" s="379"/>
      <c r="IJE192" s="380"/>
      <c r="IJF192" s="326"/>
      <c r="IJG192" s="152"/>
      <c r="IJH192" s="152"/>
      <c r="IJI192" s="152"/>
      <c r="IJJ192" s="152"/>
      <c r="IJK192" s="379"/>
      <c r="IJL192" s="380"/>
      <c r="IJM192" s="326"/>
      <c r="IJN192" s="152"/>
      <c r="IJO192" s="152"/>
      <c r="IJP192" s="152"/>
      <c r="IJQ192" s="152"/>
      <c r="IJR192" s="379"/>
      <c r="IJS192" s="380"/>
      <c r="IJT192" s="326"/>
      <c r="IJU192" s="152"/>
      <c r="IJV192" s="152"/>
      <c r="IJW192" s="152"/>
      <c r="IJX192" s="152"/>
      <c r="IJY192" s="379"/>
      <c r="IJZ192" s="380"/>
      <c r="IKA192" s="326"/>
      <c r="IKB192" s="152"/>
      <c r="IKC192" s="152"/>
      <c r="IKD192" s="152"/>
      <c r="IKE192" s="152"/>
      <c r="IKF192" s="379"/>
      <c r="IKG192" s="380"/>
      <c r="IKH192" s="326"/>
      <c r="IKI192" s="152"/>
      <c r="IKJ192" s="152"/>
      <c r="IKK192" s="152"/>
      <c r="IKL192" s="152"/>
      <c r="IKM192" s="379"/>
      <c r="IKN192" s="380"/>
      <c r="IKO192" s="326"/>
      <c r="IKP192" s="152"/>
      <c r="IKQ192" s="152"/>
      <c r="IKR192" s="152"/>
      <c r="IKS192" s="152"/>
      <c r="IKT192" s="379"/>
      <c r="IKU192" s="380"/>
      <c r="IKV192" s="326"/>
      <c r="IKW192" s="152"/>
      <c r="IKX192" s="152"/>
      <c r="IKY192" s="152"/>
      <c r="IKZ192" s="152"/>
      <c r="ILA192" s="379"/>
      <c r="ILB192" s="380"/>
      <c r="ILC192" s="326"/>
      <c r="ILD192" s="152"/>
      <c r="ILE192" s="152"/>
      <c r="ILF192" s="152"/>
      <c r="ILG192" s="152"/>
      <c r="ILH192" s="379"/>
      <c r="ILI192" s="380"/>
      <c r="ILJ192" s="326"/>
      <c r="ILK192" s="152"/>
      <c r="ILL192" s="152"/>
      <c r="ILM192" s="152"/>
      <c r="ILN192" s="152"/>
      <c r="ILO192" s="379"/>
      <c r="ILP192" s="380"/>
      <c r="ILQ192" s="326"/>
      <c r="ILR192" s="152"/>
      <c r="ILS192" s="152"/>
      <c r="ILT192" s="152"/>
      <c r="ILU192" s="152"/>
      <c r="ILV192" s="379"/>
      <c r="ILW192" s="380"/>
      <c r="ILX192" s="326"/>
      <c r="ILY192" s="152"/>
      <c r="ILZ192" s="152"/>
      <c r="IMA192" s="152"/>
      <c r="IMB192" s="152"/>
      <c r="IMC192" s="379"/>
      <c r="IMD192" s="380"/>
      <c r="IME192" s="326"/>
      <c r="IMF192" s="152"/>
      <c r="IMG192" s="152"/>
      <c r="IMH192" s="152"/>
      <c r="IMI192" s="152"/>
      <c r="IMJ192" s="379"/>
      <c r="IMK192" s="380"/>
      <c r="IML192" s="326"/>
      <c r="IMM192" s="152"/>
      <c r="IMN192" s="152"/>
      <c r="IMO192" s="152"/>
      <c r="IMP192" s="152"/>
      <c r="IMQ192" s="379"/>
      <c r="IMR192" s="380"/>
      <c r="IMS192" s="326"/>
      <c r="IMT192" s="152"/>
      <c r="IMU192" s="152"/>
      <c r="IMV192" s="152"/>
      <c r="IMW192" s="152"/>
      <c r="IMX192" s="379"/>
      <c r="IMY192" s="380"/>
      <c r="IMZ192" s="326"/>
      <c r="INA192" s="152"/>
      <c r="INB192" s="152"/>
      <c r="INC192" s="152"/>
      <c r="IND192" s="152"/>
      <c r="INE192" s="379"/>
      <c r="INF192" s="380"/>
      <c r="ING192" s="326"/>
      <c r="INH192" s="152"/>
      <c r="INI192" s="152"/>
      <c r="INJ192" s="152"/>
      <c r="INK192" s="152"/>
      <c r="INL192" s="379"/>
      <c r="INM192" s="380"/>
      <c r="INN192" s="326"/>
      <c r="INO192" s="152"/>
      <c r="INP192" s="152"/>
      <c r="INQ192" s="152"/>
      <c r="INR192" s="152"/>
      <c r="INS192" s="379"/>
      <c r="INT192" s="380"/>
      <c r="INU192" s="326"/>
      <c r="INV192" s="152"/>
      <c r="INW192" s="152"/>
      <c r="INX192" s="152"/>
      <c r="INY192" s="152"/>
      <c r="INZ192" s="379"/>
      <c r="IOA192" s="380"/>
      <c r="IOB192" s="326"/>
      <c r="IOC192" s="152"/>
      <c r="IOD192" s="152"/>
      <c r="IOE192" s="152"/>
      <c r="IOF192" s="152"/>
      <c r="IOG192" s="379"/>
      <c r="IOH192" s="380"/>
      <c r="IOI192" s="326"/>
      <c r="IOJ192" s="152"/>
      <c r="IOK192" s="152"/>
      <c r="IOL192" s="152"/>
      <c r="IOM192" s="152"/>
      <c r="ION192" s="379"/>
      <c r="IOO192" s="380"/>
      <c r="IOP192" s="326"/>
      <c r="IOQ192" s="152"/>
      <c r="IOR192" s="152"/>
      <c r="IOS192" s="152"/>
      <c r="IOT192" s="152"/>
      <c r="IOU192" s="379"/>
      <c r="IOV192" s="380"/>
      <c r="IOW192" s="326"/>
      <c r="IOX192" s="152"/>
      <c r="IOY192" s="152"/>
      <c r="IOZ192" s="152"/>
      <c r="IPA192" s="152"/>
      <c r="IPB192" s="379"/>
      <c r="IPC192" s="380"/>
      <c r="IPD192" s="326"/>
      <c r="IPE192" s="152"/>
      <c r="IPF192" s="152"/>
      <c r="IPG192" s="152"/>
      <c r="IPH192" s="152"/>
      <c r="IPI192" s="379"/>
      <c r="IPJ192" s="380"/>
      <c r="IPK192" s="326"/>
      <c r="IPL192" s="152"/>
      <c r="IPM192" s="152"/>
      <c r="IPN192" s="152"/>
      <c r="IPO192" s="152"/>
      <c r="IPP192" s="379"/>
      <c r="IPQ192" s="380"/>
      <c r="IPR192" s="326"/>
      <c r="IPS192" s="152"/>
      <c r="IPT192" s="152"/>
      <c r="IPU192" s="152"/>
      <c r="IPV192" s="152"/>
      <c r="IPW192" s="379"/>
      <c r="IPX192" s="380"/>
      <c r="IPY192" s="326"/>
      <c r="IPZ192" s="152"/>
      <c r="IQA192" s="152"/>
      <c r="IQB192" s="152"/>
      <c r="IQC192" s="152"/>
      <c r="IQD192" s="379"/>
      <c r="IQE192" s="380"/>
      <c r="IQF192" s="326"/>
      <c r="IQG192" s="152"/>
      <c r="IQH192" s="152"/>
      <c r="IQI192" s="152"/>
      <c r="IQJ192" s="152"/>
      <c r="IQK192" s="379"/>
      <c r="IQL192" s="380"/>
      <c r="IQM192" s="326"/>
      <c r="IQN192" s="152"/>
      <c r="IQO192" s="152"/>
      <c r="IQP192" s="152"/>
      <c r="IQQ192" s="152"/>
      <c r="IQR192" s="379"/>
      <c r="IQS192" s="380"/>
      <c r="IQT192" s="326"/>
      <c r="IQU192" s="152"/>
      <c r="IQV192" s="152"/>
      <c r="IQW192" s="152"/>
      <c r="IQX192" s="152"/>
      <c r="IQY192" s="379"/>
      <c r="IQZ192" s="380"/>
      <c r="IRA192" s="326"/>
      <c r="IRB192" s="152"/>
      <c r="IRC192" s="152"/>
      <c r="IRD192" s="152"/>
      <c r="IRE192" s="152"/>
      <c r="IRF192" s="379"/>
      <c r="IRG192" s="380"/>
      <c r="IRH192" s="326"/>
      <c r="IRI192" s="152"/>
      <c r="IRJ192" s="152"/>
      <c r="IRK192" s="152"/>
      <c r="IRL192" s="152"/>
      <c r="IRM192" s="379"/>
      <c r="IRN192" s="380"/>
      <c r="IRO192" s="326"/>
      <c r="IRP192" s="152"/>
      <c r="IRQ192" s="152"/>
      <c r="IRR192" s="152"/>
      <c r="IRS192" s="152"/>
      <c r="IRT192" s="379"/>
      <c r="IRU192" s="380"/>
      <c r="IRV192" s="326"/>
      <c r="IRW192" s="152"/>
      <c r="IRX192" s="152"/>
      <c r="IRY192" s="152"/>
      <c r="IRZ192" s="152"/>
      <c r="ISA192" s="379"/>
      <c r="ISB192" s="380"/>
      <c r="ISC192" s="326"/>
      <c r="ISD192" s="152"/>
      <c r="ISE192" s="152"/>
      <c r="ISF192" s="152"/>
      <c r="ISG192" s="152"/>
      <c r="ISH192" s="379"/>
      <c r="ISI192" s="380"/>
      <c r="ISJ192" s="326"/>
      <c r="ISK192" s="152"/>
      <c r="ISL192" s="152"/>
      <c r="ISM192" s="152"/>
      <c r="ISN192" s="152"/>
      <c r="ISO192" s="379"/>
      <c r="ISP192" s="380"/>
      <c r="ISQ192" s="326"/>
      <c r="ISR192" s="152"/>
      <c r="ISS192" s="152"/>
      <c r="IST192" s="152"/>
      <c r="ISU192" s="152"/>
      <c r="ISV192" s="379"/>
      <c r="ISW192" s="380"/>
      <c r="ISX192" s="326"/>
      <c r="ISY192" s="152"/>
      <c r="ISZ192" s="152"/>
      <c r="ITA192" s="152"/>
      <c r="ITB192" s="152"/>
      <c r="ITC192" s="379"/>
      <c r="ITD192" s="380"/>
      <c r="ITE192" s="326"/>
      <c r="ITF192" s="152"/>
      <c r="ITG192" s="152"/>
      <c r="ITH192" s="152"/>
      <c r="ITI192" s="152"/>
      <c r="ITJ192" s="379"/>
      <c r="ITK192" s="380"/>
      <c r="ITL192" s="326"/>
      <c r="ITM192" s="152"/>
      <c r="ITN192" s="152"/>
      <c r="ITO192" s="152"/>
      <c r="ITP192" s="152"/>
      <c r="ITQ192" s="379"/>
      <c r="ITR192" s="380"/>
      <c r="ITS192" s="326"/>
      <c r="ITT192" s="152"/>
      <c r="ITU192" s="152"/>
      <c r="ITV192" s="152"/>
      <c r="ITW192" s="152"/>
      <c r="ITX192" s="379"/>
      <c r="ITY192" s="380"/>
      <c r="ITZ192" s="326"/>
      <c r="IUA192" s="152"/>
      <c r="IUB192" s="152"/>
      <c r="IUC192" s="152"/>
      <c r="IUD192" s="152"/>
      <c r="IUE192" s="379"/>
      <c r="IUF192" s="380"/>
      <c r="IUG192" s="326"/>
      <c r="IUH192" s="152"/>
      <c r="IUI192" s="152"/>
      <c r="IUJ192" s="152"/>
      <c r="IUK192" s="152"/>
      <c r="IUL192" s="379"/>
      <c r="IUM192" s="380"/>
      <c r="IUN192" s="326"/>
      <c r="IUO192" s="152"/>
      <c r="IUP192" s="152"/>
      <c r="IUQ192" s="152"/>
      <c r="IUR192" s="152"/>
      <c r="IUS192" s="379"/>
      <c r="IUT192" s="380"/>
      <c r="IUU192" s="326"/>
      <c r="IUV192" s="152"/>
      <c r="IUW192" s="152"/>
      <c r="IUX192" s="152"/>
      <c r="IUY192" s="152"/>
      <c r="IUZ192" s="379"/>
      <c r="IVA192" s="380"/>
      <c r="IVB192" s="326"/>
      <c r="IVC192" s="152"/>
      <c r="IVD192" s="152"/>
      <c r="IVE192" s="152"/>
      <c r="IVF192" s="152"/>
      <c r="IVG192" s="379"/>
      <c r="IVH192" s="380"/>
      <c r="IVI192" s="326"/>
      <c r="IVJ192" s="152"/>
      <c r="IVK192" s="152"/>
      <c r="IVL192" s="152"/>
      <c r="IVM192" s="152"/>
      <c r="IVN192" s="379"/>
      <c r="IVO192" s="380"/>
      <c r="IVP192" s="326"/>
      <c r="IVQ192" s="152"/>
      <c r="IVR192" s="152"/>
      <c r="IVS192" s="152"/>
      <c r="IVT192" s="152"/>
      <c r="IVU192" s="379"/>
      <c r="IVV192" s="380"/>
      <c r="IVW192" s="326"/>
      <c r="IVX192" s="152"/>
      <c r="IVY192" s="152"/>
      <c r="IVZ192" s="152"/>
      <c r="IWA192" s="152"/>
      <c r="IWB192" s="379"/>
      <c r="IWC192" s="380"/>
      <c r="IWD192" s="326"/>
      <c r="IWE192" s="152"/>
      <c r="IWF192" s="152"/>
      <c r="IWG192" s="152"/>
      <c r="IWH192" s="152"/>
      <c r="IWI192" s="379"/>
      <c r="IWJ192" s="380"/>
      <c r="IWK192" s="326"/>
      <c r="IWL192" s="152"/>
      <c r="IWM192" s="152"/>
      <c r="IWN192" s="152"/>
      <c r="IWO192" s="152"/>
      <c r="IWP192" s="379"/>
      <c r="IWQ192" s="380"/>
      <c r="IWR192" s="326"/>
      <c r="IWS192" s="152"/>
      <c r="IWT192" s="152"/>
      <c r="IWU192" s="152"/>
      <c r="IWV192" s="152"/>
      <c r="IWW192" s="379"/>
      <c r="IWX192" s="380"/>
      <c r="IWY192" s="326"/>
      <c r="IWZ192" s="152"/>
      <c r="IXA192" s="152"/>
      <c r="IXB192" s="152"/>
      <c r="IXC192" s="152"/>
      <c r="IXD192" s="379"/>
      <c r="IXE192" s="380"/>
      <c r="IXF192" s="326"/>
      <c r="IXG192" s="152"/>
      <c r="IXH192" s="152"/>
      <c r="IXI192" s="152"/>
      <c r="IXJ192" s="152"/>
      <c r="IXK192" s="379"/>
      <c r="IXL192" s="380"/>
      <c r="IXM192" s="326"/>
      <c r="IXN192" s="152"/>
      <c r="IXO192" s="152"/>
      <c r="IXP192" s="152"/>
      <c r="IXQ192" s="152"/>
      <c r="IXR192" s="379"/>
      <c r="IXS192" s="380"/>
      <c r="IXT192" s="326"/>
      <c r="IXU192" s="152"/>
      <c r="IXV192" s="152"/>
      <c r="IXW192" s="152"/>
      <c r="IXX192" s="152"/>
      <c r="IXY192" s="379"/>
      <c r="IXZ192" s="380"/>
      <c r="IYA192" s="326"/>
      <c r="IYB192" s="152"/>
      <c r="IYC192" s="152"/>
      <c r="IYD192" s="152"/>
      <c r="IYE192" s="152"/>
      <c r="IYF192" s="379"/>
      <c r="IYG192" s="380"/>
      <c r="IYH192" s="326"/>
      <c r="IYI192" s="152"/>
      <c r="IYJ192" s="152"/>
      <c r="IYK192" s="152"/>
      <c r="IYL192" s="152"/>
      <c r="IYM192" s="379"/>
      <c r="IYN192" s="380"/>
      <c r="IYO192" s="326"/>
      <c r="IYP192" s="152"/>
      <c r="IYQ192" s="152"/>
      <c r="IYR192" s="152"/>
      <c r="IYS192" s="152"/>
      <c r="IYT192" s="379"/>
      <c r="IYU192" s="380"/>
      <c r="IYV192" s="326"/>
      <c r="IYW192" s="152"/>
      <c r="IYX192" s="152"/>
      <c r="IYY192" s="152"/>
      <c r="IYZ192" s="152"/>
      <c r="IZA192" s="379"/>
      <c r="IZB192" s="380"/>
      <c r="IZC192" s="326"/>
      <c r="IZD192" s="152"/>
      <c r="IZE192" s="152"/>
      <c r="IZF192" s="152"/>
      <c r="IZG192" s="152"/>
      <c r="IZH192" s="379"/>
      <c r="IZI192" s="380"/>
      <c r="IZJ192" s="326"/>
      <c r="IZK192" s="152"/>
      <c r="IZL192" s="152"/>
      <c r="IZM192" s="152"/>
      <c r="IZN192" s="152"/>
      <c r="IZO192" s="379"/>
      <c r="IZP192" s="380"/>
      <c r="IZQ192" s="326"/>
      <c r="IZR192" s="152"/>
      <c r="IZS192" s="152"/>
      <c r="IZT192" s="152"/>
      <c r="IZU192" s="152"/>
      <c r="IZV192" s="379"/>
      <c r="IZW192" s="380"/>
      <c r="IZX192" s="326"/>
      <c r="IZY192" s="152"/>
      <c r="IZZ192" s="152"/>
      <c r="JAA192" s="152"/>
      <c r="JAB192" s="152"/>
      <c r="JAC192" s="379"/>
      <c r="JAD192" s="380"/>
      <c r="JAE192" s="326"/>
      <c r="JAF192" s="152"/>
      <c r="JAG192" s="152"/>
      <c r="JAH192" s="152"/>
      <c r="JAI192" s="152"/>
      <c r="JAJ192" s="379"/>
      <c r="JAK192" s="380"/>
      <c r="JAL192" s="326"/>
      <c r="JAM192" s="152"/>
      <c r="JAN192" s="152"/>
      <c r="JAO192" s="152"/>
      <c r="JAP192" s="152"/>
      <c r="JAQ192" s="379"/>
      <c r="JAR192" s="380"/>
      <c r="JAS192" s="326"/>
      <c r="JAT192" s="152"/>
      <c r="JAU192" s="152"/>
      <c r="JAV192" s="152"/>
      <c r="JAW192" s="152"/>
      <c r="JAX192" s="379"/>
      <c r="JAY192" s="380"/>
      <c r="JAZ192" s="326"/>
      <c r="JBA192" s="152"/>
      <c r="JBB192" s="152"/>
      <c r="JBC192" s="152"/>
      <c r="JBD192" s="152"/>
      <c r="JBE192" s="379"/>
      <c r="JBF192" s="380"/>
      <c r="JBG192" s="326"/>
      <c r="JBH192" s="152"/>
      <c r="JBI192" s="152"/>
      <c r="JBJ192" s="152"/>
      <c r="JBK192" s="152"/>
      <c r="JBL192" s="379"/>
      <c r="JBM192" s="380"/>
      <c r="JBN192" s="326"/>
      <c r="JBO192" s="152"/>
      <c r="JBP192" s="152"/>
      <c r="JBQ192" s="152"/>
      <c r="JBR192" s="152"/>
      <c r="JBS192" s="379"/>
      <c r="JBT192" s="380"/>
      <c r="JBU192" s="326"/>
      <c r="JBV192" s="152"/>
      <c r="JBW192" s="152"/>
      <c r="JBX192" s="152"/>
      <c r="JBY192" s="152"/>
      <c r="JBZ192" s="379"/>
      <c r="JCA192" s="380"/>
      <c r="JCB192" s="326"/>
      <c r="JCC192" s="152"/>
      <c r="JCD192" s="152"/>
      <c r="JCE192" s="152"/>
      <c r="JCF192" s="152"/>
      <c r="JCG192" s="379"/>
      <c r="JCH192" s="380"/>
      <c r="JCI192" s="326"/>
      <c r="JCJ192" s="152"/>
      <c r="JCK192" s="152"/>
      <c r="JCL192" s="152"/>
      <c r="JCM192" s="152"/>
      <c r="JCN192" s="379"/>
      <c r="JCO192" s="380"/>
      <c r="JCP192" s="326"/>
      <c r="JCQ192" s="152"/>
      <c r="JCR192" s="152"/>
      <c r="JCS192" s="152"/>
      <c r="JCT192" s="152"/>
      <c r="JCU192" s="379"/>
      <c r="JCV192" s="380"/>
      <c r="JCW192" s="326"/>
      <c r="JCX192" s="152"/>
      <c r="JCY192" s="152"/>
      <c r="JCZ192" s="152"/>
      <c r="JDA192" s="152"/>
      <c r="JDB192" s="379"/>
      <c r="JDC192" s="380"/>
      <c r="JDD192" s="326"/>
      <c r="JDE192" s="152"/>
      <c r="JDF192" s="152"/>
      <c r="JDG192" s="152"/>
      <c r="JDH192" s="152"/>
      <c r="JDI192" s="379"/>
      <c r="JDJ192" s="380"/>
      <c r="JDK192" s="326"/>
      <c r="JDL192" s="152"/>
      <c r="JDM192" s="152"/>
      <c r="JDN192" s="152"/>
      <c r="JDO192" s="152"/>
      <c r="JDP192" s="379"/>
      <c r="JDQ192" s="380"/>
      <c r="JDR192" s="326"/>
      <c r="JDS192" s="152"/>
      <c r="JDT192" s="152"/>
      <c r="JDU192" s="152"/>
      <c r="JDV192" s="152"/>
      <c r="JDW192" s="379"/>
      <c r="JDX192" s="380"/>
      <c r="JDY192" s="326"/>
      <c r="JDZ192" s="152"/>
      <c r="JEA192" s="152"/>
      <c r="JEB192" s="152"/>
      <c r="JEC192" s="152"/>
      <c r="JED192" s="379"/>
      <c r="JEE192" s="380"/>
      <c r="JEF192" s="326"/>
      <c r="JEG192" s="152"/>
      <c r="JEH192" s="152"/>
      <c r="JEI192" s="152"/>
      <c r="JEJ192" s="152"/>
      <c r="JEK192" s="379"/>
      <c r="JEL192" s="380"/>
      <c r="JEM192" s="326"/>
      <c r="JEN192" s="152"/>
      <c r="JEO192" s="152"/>
      <c r="JEP192" s="152"/>
      <c r="JEQ192" s="152"/>
      <c r="JER192" s="379"/>
      <c r="JES192" s="380"/>
      <c r="JET192" s="326"/>
      <c r="JEU192" s="152"/>
      <c r="JEV192" s="152"/>
      <c r="JEW192" s="152"/>
      <c r="JEX192" s="152"/>
      <c r="JEY192" s="379"/>
      <c r="JEZ192" s="380"/>
      <c r="JFA192" s="326"/>
      <c r="JFB192" s="152"/>
      <c r="JFC192" s="152"/>
      <c r="JFD192" s="152"/>
      <c r="JFE192" s="152"/>
      <c r="JFF192" s="379"/>
      <c r="JFG192" s="380"/>
      <c r="JFH192" s="326"/>
      <c r="JFI192" s="152"/>
      <c r="JFJ192" s="152"/>
      <c r="JFK192" s="152"/>
      <c r="JFL192" s="152"/>
      <c r="JFM192" s="379"/>
      <c r="JFN192" s="380"/>
      <c r="JFO192" s="326"/>
      <c r="JFP192" s="152"/>
      <c r="JFQ192" s="152"/>
      <c r="JFR192" s="152"/>
      <c r="JFS192" s="152"/>
      <c r="JFT192" s="379"/>
      <c r="JFU192" s="380"/>
      <c r="JFV192" s="326"/>
      <c r="JFW192" s="152"/>
      <c r="JFX192" s="152"/>
      <c r="JFY192" s="152"/>
      <c r="JFZ192" s="152"/>
      <c r="JGA192" s="379"/>
      <c r="JGB192" s="380"/>
      <c r="JGC192" s="326"/>
      <c r="JGD192" s="152"/>
      <c r="JGE192" s="152"/>
      <c r="JGF192" s="152"/>
      <c r="JGG192" s="152"/>
      <c r="JGH192" s="379"/>
      <c r="JGI192" s="380"/>
      <c r="JGJ192" s="326"/>
      <c r="JGK192" s="152"/>
      <c r="JGL192" s="152"/>
      <c r="JGM192" s="152"/>
      <c r="JGN192" s="152"/>
      <c r="JGO192" s="379"/>
      <c r="JGP192" s="380"/>
      <c r="JGQ192" s="326"/>
      <c r="JGR192" s="152"/>
      <c r="JGS192" s="152"/>
      <c r="JGT192" s="152"/>
      <c r="JGU192" s="152"/>
      <c r="JGV192" s="379"/>
      <c r="JGW192" s="380"/>
      <c r="JGX192" s="326"/>
      <c r="JGY192" s="152"/>
      <c r="JGZ192" s="152"/>
      <c r="JHA192" s="152"/>
      <c r="JHB192" s="152"/>
      <c r="JHC192" s="379"/>
      <c r="JHD192" s="380"/>
      <c r="JHE192" s="326"/>
      <c r="JHF192" s="152"/>
      <c r="JHG192" s="152"/>
      <c r="JHH192" s="152"/>
      <c r="JHI192" s="152"/>
      <c r="JHJ192" s="379"/>
      <c r="JHK192" s="380"/>
      <c r="JHL192" s="326"/>
      <c r="JHM192" s="152"/>
      <c r="JHN192" s="152"/>
      <c r="JHO192" s="152"/>
      <c r="JHP192" s="152"/>
      <c r="JHQ192" s="379"/>
      <c r="JHR192" s="380"/>
      <c r="JHS192" s="326"/>
      <c r="JHT192" s="152"/>
      <c r="JHU192" s="152"/>
      <c r="JHV192" s="152"/>
      <c r="JHW192" s="152"/>
      <c r="JHX192" s="379"/>
      <c r="JHY192" s="380"/>
      <c r="JHZ192" s="326"/>
      <c r="JIA192" s="152"/>
      <c r="JIB192" s="152"/>
      <c r="JIC192" s="152"/>
      <c r="JID192" s="152"/>
      <c r="JIE192" s="379"/>
      <c r="JIF192" s="380"/>
      <c r="JIG192" s="326"/>
      <c r="JIH192" s="152"/>
      <c r="JII192" s="152"/>
      <c r="JIJ192" s="152"/>
      <c r="JIK192" s="152"/>
      <c r="JIL192" s="379"/>
      <c r="JIM192" s="380"/>
      <c r="JIN192" s="326"/>
      <c r="JIO192" s="152"/>
      <c r="JIP192" s="152"/>
      <c r="JIQ192" s="152"/>
      <c r="JIR192" s="152"/>
      <c r="JIS192" s="379"/>
      <c r="JIT192" s="380"/>
      <c r="JIU192" s="326"/>
      <c r="JIV192" s="152"/>
      <c r="JIW192" s="152"/>
      <c r="JIX192" s="152"/>
      <c r="JIY192" s="152"/>
      <c r="JIZ192" s="379"/>
      <c r="JJA192" s="380"/>
      <c r="JJB192" s="326"/>
      <c r="JJC192" s="152"/>
      <c r="JJD192" s="152"/>
      <c r="JJE192" s="152"/>
      <c r="JJF192" s="152"/>
      <c r="JJG192" s="379"/>
      <c r="JJH192" s="380"/>
      <c r="JJI192" s="326"/>
      <c r="JJJ192" s="152"/>
      <c r="JJK192" s="152"/>
      <c r="JJL192" s="152"/>
      <c r="JJM192" s="152"/>
      <c r="JJN192" s="379"/>
      <c r="JJO192" s="380"/>
      <c r="JJP192" s="326"/>
      <c r="JJQ192" s="152"/>
      <c r="JJR192" s="152"/>
      <c r="JJS192" s="152"/>
      <c r="JJT192" s="152"/>
      <c r="JJU192" s="379"/>
      <c r="JJV192" s="380"/>
      <c r="JJW192" s="326"/>
      <c r="JJX192" s="152"/>
      <c r="JJY192" s="152"/>
      <c r="JJZ192" s="152"/>
      <c r="JKA192" s="152"/>
      <c r="JKB192" s="379"/>
      <c r="JKC192" s="380"/>
      <c r="JKD192" s="326"/>
      <c r="JKE192" s="152"/>
      <c r="JKF192" s="152"/>
      <c r="JKG192" s="152"/>
      <c r="JKH192" s="152"/>
      <c r="JKI192" s="379"/>
      <c r="JKJ192" s="380"/>
      <c r="JKK192" s="326"/>
      <c r="JKL192" s="152"/>
      <c r="JKM192" s="152"/>
      <c r="JKN192" s="152"/>
      <c r="JKO192" s="152"/>
      <c r="JKP192" s="379"/>
      <c r="JKQ192" s="380"/>
      <c r="JKR192" s="326"/>
      <c r="JKS192" s="152"/>
      <c r="JKT192" s="152"/>
      <c r="JKU192" s="152"/>
      <c r="JKV192" s="152"/>
      <c r="JKW192" s="379"/>
      <c r="JKX192" s="380"/>
      <c r="JKY192" s="326"/>
      <c r="JKZ192" s="152"/>
      <c r="JLA192" s="152"/>
      <c r="JLB192" s="152"/>
      <c r="JLC192" s="152"/>
      <c r="JLD192" s="379"/>
      <c r="JLE192" s="380"/>
      <c r="JLF192" s="326"/>
      <c r="JLG192" s="152"/>
      <c r="JLH192" s="152"/>
      <c r="JLI192" s="152"/>
      <c r="JLJ192" s="152"/>
      <c r="JLK192" s="379"/>
      <c r="JLL192" s="380"/>
      <c r="JLM192" s="326"/>
      <c r="JLN192" s="152"/>
      <c r="JLO192" s="152"/>
      <c r="JLP192" s="152"/>
      <c r="JLQ192" s="152"/>
      <c r="JLR192" s="379"/>
      <c r="JLS192" s="380"/>
      <c r="JLT192" s="326"/>
      <c r="JLU192" s="152"/>
      <c r="JLV192" s="152"/>
      <c r="JLW192" s="152"/>
      <c r="JLX192" s="152"/>
      <c r="JLY192" s="379"/>
      <c r="JLZ192" s="380"/>
      <c r="JMA192" s="326"/>
      <c r="JMB192" s="152"/>
      <c r="JMC192" s="152"/>
      <c r="JMD192" s="152"/>
      <c r="JME192" s="152"/>
      <c r="JMF192" s="379"/>
      <c r="JMG192" s="380"/>
      <c r="JMH192" s="326"/>
      <c r="JMI192" s="152"/>
      <c r="JMJ192" s="152"/>
      <c r="JMK192" s="152"/>
      <c r="JML192" s="152"/>
      <c r="JMM192" s="379"/>
      <c r="JMN192" s="380"/>
      <c r="JMO192" s="326"/>
      <c r="JMP192" s="152"/>
      <c r="JMQ192" s="152"/>
      <c r="JMR192" s="152"/>
      <c r="JMS192" s="152"/>
      <c r="JMT192" s="379"/>
      <c r="JMU192" s="380"/>
      <c r="JMV192" s="326"/>
      <c r="JMW192" s="152"/>
      <c r="JMX192" s="152"/>
      <c r="JMY192" s="152"/>
      <c r="JMZ192" s="152"/>
      <c r="JNA192" s="379"/>
      <c r="JNB192" s="380"/>
      <c r="JNC192" s="326"/>
      <c r="JND192" s="152"/>
      <c r="JNE192" s="152"/>
      <c r="JNF192" s="152"/>
      <c r="JNG192" s="152"/>
      <c r="JNH192" s="379"/>
      <c r="JNI192" s="380"/>
      <c r="JNJ192" s="326"/>
      <c r="JNK192" s="152"/>
      <c r="JNL192" s="152"/>
      <c r="JNM192" s="152"/>
      <c r="JNN192" s="152"/>
      <c r="JNO192" s="379"/>
      <c r="JNP192" s="380"/>
      <c r="JNQ192" s="326"/>
      <c r="JNR192" s="152"/>
      <c r="JNS192" s="152"/>
      <c r="JNT192" s="152"/>
      <c r="JNU192" s="152"/>
      <c r="JNV192" s="379"/>
      <c r="JNW192" s="380"/>
      <c r="JNX192" s="326"/>
      <c r="JNY192" s="152"/>
      <c r="JNZ192" s="152"/>
      <c r="JOA192" s="152"/>
      <c r="JOB192" s="152"/>
      <c r="JOC192" s="379"/>
      <c r="JOD192" s="380"/>
      <c r="JOE192" s="326"/>
      <c r="JOF192" s="152"/>
      <c r="JOG192" s="152"/>
      <c r="JOH192" s="152"/>
      <c r="JOI192" s="152"/>
      <c r="JOJ192" s="379"/>
      <c r="JOK192" s="380"/>
      <c r="JOL192" s="326"/>
      <c r="JOM192" s="152"/>
      <c r="JON192" s="152"/>
      <c r="JOO192" s="152"/>
      <c r="JOP192" s="152"/>
      <c r="JOQ192" s="379"/>
      <c r="JOR192" s="380"/>
      <c r="JOS192" s="326"/>
      <c r="JOT192" s="152"/>
      <c r="JOU192" s="152"/>
      <c r="JOV192" s="152"/>
      <c r="JOW192" s="152"/>
      <c r="JOX192" s="379"/>
      <c r="JOY192" s="380"/>
      <c r="JOZ192" s="326"/>
      <c r="JPA192" s="152"/>
      <c r="JPB192" s="152"/>
      <c r="JPC192" s="152"/>
      <c r="JPD192" s="152"/>
      <c r="JPE192" s="379"/>
      <c r="JPF192" s="380"/>
      <c r="JPG192" s="326"/>
      <c r="JPH192" s="152"/>
      <c r="JPI192" s="152"/>
      <c r="JPJ192" s="152"/>
      <c r="JPK192" s="152"/>
      <c r="JPL192" s="379"/>
      <c r="JPM192" s="380"/>
      <c r="JPN192" s="326"/>
      <c r="JPO192" s="152"/>
      <c r="JPP192" s="152"/>
      <c r="JPQ192" s="152"/>
      <c r="JPR192" s="152"/>
      <c r="JPS192" s="379"/>
      <c r="JPT192" s="380"/>
      <c r="JPU192" s="326"/>
      <c r="JPV192" s="152"/>
      <c r="JPW192" s="152"/>
      <c r="JPX192" s="152"/>
      <c r="JPY192" s="152"/>
      <c r="JPZ192" s="379"/>
      <c r="JQA192" s="380"/>
      <c r="JQB192" s="326"/>
      <c r="JQC192" s="152"/>
      <c r="JQD192" s="152"/>
      <c r="JQE192" s="152"/>
      <c r="JQF192" s="152"/>
      <c r="JQG192" s="379"/>
      <c r="JQH192" s="380"/>
      <c r="JQI192" s="326"/>
      <c r="JQJ192" s="152"/>
      <c r="JQK192" s="152"/>
      <c r="JQL192" s="152"/>
      <c r="JQM192" s="152"/>
      <c r="JQN192" s="379"/>
      <c r="JQO192" s="380"/>
      <c r="JQP192" s="326"/>
      <c r="JQQ192" s="152"/>
      <c r="JQR192" s="152"/>
      <c r="JQS192" s="152"/>
      <c r="JQT192" s="152"/>
      <c r="JQU192" s="379"/>
      <c r="JQV192" s="380"/>
      <c r="JQW192" s="326"/>
      <c r="JQX192" s="152"/>
      <c r="JQY192" s="152"/>
      <c r="JQZ192" s="152"/>
      <c r="JRA192" s="152"/>
      <c r="JRB192" s="379"/>
      <c r="JRC192" s="380"/>
      <c r="JRD192" s="326"/>
      <c r="JRE192" s="152"/>
      <c r="JRF192" s="152"/>
      <c r="JRG192" s="152"/>
      <c r="JRH192" s="152"/>
      <c r="JRI192" s="379"/>
      <c r="JRJ192" s="380"/>
      <c r="JRK192" s="326"/>
      <c r="JRL192" s="152"/>
      <c r="JRM192" s="152"/>
      <c r="JRN192" s="152"/>
      <c r="JRO192" s="152"/>
      <c r="JRP192" s="379"/>
      <c r="JRQ192" s="380"/>
      <c r="JRR192" s="326"/>
      <c r="JRS192" s="152"/>
      <c r="JRT192" s="152"/>
      <c r="JRU192" s="152"/>
      <c r="JRV192" s="152"/>
      <c r="JRW192" s="379"/>
      <c r="JRX192" s="380"/>
      <c r="JRY192" s="326"/>
      <c r="JRZ192" s="152"/>
      <c r="JSA192" s="152"/>
      <c r="JSB192" s="152"/>
      <c r="JSC192" s="152"/>
      <c r="JSD192" s="379"/>
      <c r="JSE192" s="380"/>
      <c r="JSF192" s="326"/>
      <c r="JSG192" s="152"/>
      <c r="JSH192" s="152"/>
      <c r="JSI192" s="152"/>
      <c r="JSJ192" s="152"/>
      <c r="JSK192" s="379"/>
      <c r="JSL192" s="380"/>
      <c r="JSM192" s="326"/>
      <c r="JSN192" s="152"/>
      <c r="JSO192" s="152"/>
      <c r="JSP192" s="152"/>
      <c r="JSQ192" s="152"/>
      <c r="JSR192" s="379"/>
      <c r="JSS192" s="380"/>
      <c r="JST192" s="326"/>
      <c r="JSU192" s="152"/>
      <c r="JSV192" s="152"/>
      <c r="JSW192" s="152"/>
      <c r="JSX192" s="152"/>
      <c r="JSY192" s="379"/>
      <c r="JSZ192" s="380"/>
      <c r="JTA192" s="326"/>
      <c r="JTB192" s="152"/>
      <c r="JTC192" s="152"/>
      <c r="JTD192" s="152"/>
      <c r="JTE192" s="152"/>
      <c r="JTF192" s="379"/>
      <c r="JTG192" s="380"/>
      <c r="JTH192" s="326"/>
      <c r="JTI192" s="152"/>
      <c r="JTJ192" s="152"/>
      <c r="JTK192" s="152"/>
      <c r="JTL192" s="152"/>
      <c r="JTM192" s="379"/>
      <c r="JTN192" s="380"/>
      <c r="JTO192" s="326"/>
      <c r="JTP192" s="152"/>
      <c r="JTQ192" s="152"/>
      <c r="JTR192" s="152"/>
      <c r="JTS192" s="152"/>
      <c r="JTT192" s="379"/>
      <c r="JTU192" s="380"/>
      <c r="JTV192" s="326"/>
      <c r="JTW192" s="152"/>
      <c r="JTX192" s="152"/>
      <c r="JTY192" s="152"/>
      <c r="JTZ192" s="152"/>
      <c r="JUA192" s="379"/>
      <c r="JUB192" s="380"/>
      <c r="JUC192" s="326"/>
      <c r="JUD192" s="152"/>
      <c r="JUE192" s="152"/>
      <c r="JUF192" s="152"/>
      <c r="JUG192" s="152"/>
      <c r="JUH192" s="379"/>
      <c r="JUI192" s="380"/>
      <c r="JUJ192" s="326"/>
      <c r="JUK192" s="152"/>
      <c r="JUL192" s="152"/>
      <c r="JUM192" s="152"/>
      <c r="JUN192" s="152"/>
      <c r="JUO192" s="379"/>
      <c r="JUP192" s="380"/>
      <c r="JUQ192" s="326"/>
      <c r="JUR192" s="152"/>
      <c r="JUS192" s="152"/>
      <c r="JUT192" s="152"/>
      <c r="JUU192" s="152"/>
      <c r="JUV192" s="379"/>
      <c r="JUW192" s="380"/>
      <c r="JUX192" s="326"/>
      <c r="JUY192" s="152"/>
      <c r="JUZ192" s="152"/>
      <c r="JVA192" s="152"/>
      <c r="JVB192" s="152"/>
      <c r="JVC192" s="379"/>
      <c r="JVD192" s="380"/>
      <c r="JVE192" s="326"/>
      <c r="JVF192" s="152"/>
      <c r="JVG192" s="152"/>
      <c r="JVH192" s="152"/>
      <c r="JVI192" s="152"/>
      <c r="JVJ192" s="379"/>
      <c r="JVK192" s="380"/>
      <c r="JVL192" s="326"/>
      <c r="JVM192" s="152"/>
      <c r="JVN192" s="152"/>
      <c r="JVO192" s="152"/>
      <c r="JVP192" s="152"/>
      <c r="JVQ192" s="379"/>
      <c r="JVR192" s="380"/>
      <c r="JVS192" s="326"/>
      <c r="JVT192" s="152"/>
      <c r="JVU192" s="152"/>
      <c r="JVV192" s="152"/>
      <c r="JVW192" s="152"/>
      <c r="JVX192" s="379"/>
      <c r="JVY192" s="380"/>
      <c r="JVZ192" s="326"/>
      <c r="JWA192" s="152"/>
      <c r="JWB192" s="152"/>
      <c r="JWC192" s="152"/>
      <c r="JWD192" s="152"/>
      <c r="JWE192" s="379"/>
      <c r="JWF192" s="380"/>
      <c r="JWG192" s="326"/>
      <c r="JWH192" s="152"/>
      <c r="JWI192" s="152"/>
      <c r="JWJ192" s="152"/>
      <c r="JWK192" s="152"/>
      <c r="JWL192" s="379"/>
      <c r="JWM192" s="380"/>
      <c r="JWN192" s="326"/>
      <c r="JWO192" s="152"/>
      <c r="JWP192" s="152"/>
      <c r="JWQ192" s="152"/>
      <c r="JWR192" s="152"/>
      <c r="JWS192" s="379"/>
      <c r="JWT192" s="380"/>
      <c r="JWU192" s="326"/>
      <c r="JWV192" s="152"/>
      <c r="JWW192" s="152"/>
      <c r="JWX192" s="152"/>
      <c r="JWY192" s="152"/>
      <c r="JWZ192" s="379"/>
      <c r="JXA192" s="380"/>
      <c r="JXB192" s="326"/>
      <c r="JXC192" s="152"/>
      <c r="JXD192" s="152"/>
      <c r="JXE192" s="152"/>
      <c r="JXF192" s="152"/>
      <c r="JXG192" s="379"/>
      <c r="JXH192" s="380"/>
      <c r="JXI192" s="326"/>
      <c r="JXJ192" s="152"/>
      <c r="JXK192" s="152"/>
      <c r="JXL192" s="152"/>
      <c r="JXM192" s="152"/>
      <c r="JXN192" s="379"/>
      <c r="JXO192" s="380"/>
      <c r="JXP192" s="326"/>
      <c r="JXQ192" s="152"/>
      <c r="JXR192" s="152"/>
      <c r="JXS192" s="152"/>
      <c r="JXT192" s="152"/>
      <c r="JXU192" s="379"/>
      <c r="JXV192" s="380"/>
      <c r="JXW192" s="326"/>
      <c r="JXX192" s="152"/>
      <c r="JXY192" s="152"/>
      <c r="JXZ192" s="152"/>
      <c r="JYA192" s="152"/>
      <c r="JYB192" s="379"/>
      <c r="JYC192" s="380"/>
      <c r="JYD192" s="326"/>
      <c r="JYE192" s="152"/>
      <c r="JYF192" s="152"/>
      <c r="JYG192" s="152"/>
      <c r="JYH192" s="152"/>
      <c r="JYI192" s="379"/>
      <c r="JYJ192" s="380"/>
      <c r="JYK192" s="326"/>
      <c r="JYL192" s="152"/>
      <c r="JYM192" s="152"/>
      <c r="JYN192" s="152"/>
      <c r="JYO192" s="152"/>
      <c r="JYP192" s="379"/>
      <c r="JYQ192" s="380"/>
      <c r="JYR192" s="326"/>
      <c r="JYS192" s="152"/>
      <c r="JYT192" s="152"/>
      <c r="JYU192" s="152"/>
      <c r="JYV192" s="152"/>
      <c r="JYW192" s="379"/>
      <c r="JYX192" s="380"/>
      <c r="JYY192" s="326"/>
      <c r="JYZ192" s="152"/>
      <c r="JZA192" s="152"/>
      <c r="JZB192" s="152"/>
      <c r="JZC192" s="152"/>
      <c r="JZD192" s="379"/>
      <c r="JZE192" s="380"/>
      <c r="JZF192" s="326"/>
      <c r="JZG192" s="152"/>
      <c r="JZH192" s="152"/>
      <c r="JZI192" s="152"/>
      <c r="JZJ192" s="152"/>
      <c r="JZK192" s="379"/>
      <c r="JZL192" s="380"/>
      <c r="JZM192" s="326"/>
      <c r="JZN192" s="152"/>
      <c r="JZO192" s="152"/>
      <c r="JZP192" s="152"/>
      <c r="JZQ192" s="152"/>
      <c r="JZR192" s="379"/>
      <c r="JZS192" s="380"/>
      <c r="JZT192" s="326"/>
      <c r="JZU192" s="152"/>
      <c r="JZV192" s="152"/>
      <c r="JZW192" s="152"/>
      <c r="JZX192" s="152"/>
      <c r="JZY192" s="379"/>
      <c r="JZZ192" s="380"/>
      <c r="KAA192" s="326"/>
      <c r="KAB192" s="152"/>
      <c r="KAC192" s="152"/>
      <c r="KAD192" s="152"/>
      <c r="KAE192" s="152"/>
      <c r="KAF192" s="379"/>
      <c r="KAG192" s="380"/>
      <c r="KAH192" s="326"/>
      <c r="KAI192" s="152"/>
      <c r="KAJ192" s="152"/>
      <c r="KAK192" s="152"/>
      <c r="KAL192" s="152"/>
      <c r="KAM192" s="379"/>
      <c r="KAN192" s="380"/>
      <c r="KAO192" s="326"/>
      <c r="KAP192" s="152"/>
      <c r="KAQ192" s="152"/>
      <c r="KAR192" s="152"/>
      <c r="KAS192" s="152"/>
      <c r="KAT192" s="379"/>
      <c r="KAU192" s="380"/>
      <c r="KAV192" s="326"/>
      <c r="KAW192" s="152"/>
      <c r="KAX192" s="152"/>
      <c r="KAY192" s="152"/>
      <c r="KAZ192" s="152"/>
      <c r="KBA192" s="379"/>
      <c r="KBB192" s="380"/>
      <c r="KBC192" s="326"/>
      <c r="KBD192" s="152"/>
      <c r="KBE192" s="152"/>
      <c r="KBF192" s="152"/>
      <c r="KBG192" s="152"/>
      <c r="KBH192" s="379"/>
      <c r="KBI192" s="380"/>
      <c r="KBJ192" s="326"/>
      <c r="KBK192" s="152"/>
      <c r="KBL192" s="152"/>
      <c r="KBM192" s="152"/>
      <c r="KBN192" s="152"/>
      <c r="KBO192" s="379"/>
      <c r="KBP192" s="380"/>
      <c r="KBQ192" s="326"/>
      <c r="KBR192" s="152"/>
      <c r="KBS192" s="152"/>
      <c r="KBT192" s="152"/>
      <c r="KBU192" s="152"/>
      <c r="KBV192" s="379"/>
      <c r="KBW192" s="380"/>
      <c r="KBX192" s="326"/>
      <c r="KBY192" s="152"/>
      <c r="KBZ192" s="152"/>
      <c r="KCA192" s="152"/>
      <c r="KCB192" s="152"/>
      <c r="KCC192" s="379"/>
      <c r="KCD192" s="380"/>
      <c r="KCE192" s="326"/>
      <c r="KCF192" s="152"/>
      <c r="KCG192" s="152"/>
      <c r="KCH192" s="152"/>
      <c r="KCI192" s="152"/>
      <c r="KCJ192" s="379"/>
      <c r="KCK192" s="380"/>
      <c r="KCL192" s="326"/>
      <c r="KCM192" s="152"/>
      <c r="KCN192" s="152"/>
      <c r="KCO192" s="152"/>
      <c r="KCP192" s="152"/>
      <c r="KCQ192" s="379"/>
      <c r="KCR192" s="380"/>
      <c r="KCS192" s="326"/>
      <c r="KCT192" s="152"/>
      <c r="KCU192" s="152"/>
      <c r="KCV192" s="152"/>
      <c r="KCW192" s="152"/>
      <c r="KCX192" s="379"/>
      <c r="KCY192" s="380"/>
      <c r="KCZ192" s="326"/>
      <c r="KDA192" s="152"/>
      <c r="KDB192" s="152"/>
      <c r="KDC192" s="152"/>
      <c r="KDD192" s="152"/>
      <c r="KDE192" s="379"/>
      <c r="KDF192" s="380"/>
      <c r="KDG192" s="326"/>
      <c r="KDH192" s="152"/>
      <c r="KDI192" s="152"/>
      <c r="KDJ192" s="152"/>
      <c r="KDK192" s="152"/>
      <c r="KDL192" s="379"/>
      <c r="KDM192" s="380"/>
      <c r="KDN192" s="326"/>
      <c r="KDO192" s="152"/>
      <c r="KDP192" s="152"/>
      <c r="KDQ192" s="152"/>
      <c r="KDR192" s="152"/>
      <c r="KDS192" s="379"/>
      <c r="KDT192" s="380"/>
      <c r="KDU192" s="326"/>
      <c r="KDV192" s="152"/>
      <c r="KDW192" s="152"/>
      <c r="KDX192" s="152"/>
      <c r="KDY192" s="152"/>
      <c r="KDZ192" s="379"/>
      <c r="KEA192" s="380"/>
      <c r="KEB192" s="326"/>
      <c r="KEC192" s="152"/>
      <c r="KED192" s="152"/>
      <c r="KEE192" s="152"/>
      <c r="KEF192" s="152"/>
      <c r="KEG192" s="379"/>
      <c r="KEH192" s="380"/>
      <c r="KEI192" s="326"/>
      <c r="KEJ192" s="152"/>
      <c r="KEK192" s="152"/>
      <c r="KEL192" s="152"/>
      <c r="KEM192" s="152"/>
      <c r="KEN192" s="379"/>
      <c r="KEO192" s="380"/>
      <c r="KEP192" s="326"/>
      <c r="KEQ192" s="152"/>
      <c r="KER192" s="152"/>
      <c r="KES192" s="152"/>
      <c r="KET192" s="152"/>
      <c r="KEU192" s="379"/>
      <c r="KEV192" s="380"/>
      <c r="KEW192" s="326"/>
      <c r="KEX192" s="152"/>
      <c r="KEY192" s="152"/>
      <c r="KEZ192" s="152"/>
      <c r="KFA192" s="152"/>
      <c r="KFB192" s="379"/>
      <c r="KFC192" s="380"/>
      <c r="KFD192" s="326"/>
      <c r="KFE192" s="152"/>
      <c r="KFF192" s="152"/>
      <c r="KFG192" s="152"/>
      <c r="KFH192" s="152"/>
      <c r="KFI192" s="379"/>
      <c r="KFJ192" s="380"/>
      <c r="KFK192" s="326"/>
      <c r="KFL192" s="152"/>
      <c r="KFM192" s="152"/>
      <c r="KFN192" s="152"/>
      <c r="KFO192" s="152"/>
      <c r="KFP192" s="379"/>
      <c r="KFQ192" s="380"/>
      <c r="KFR192" s="326"/>
      <c r="KFS192" s="152"/>
      <c r="KFT192" s="152"/>
      <c r="KFU192" s="152"/>
      <c r="KFV192" s="152"/>
      <c r="KFW192" s="379"/>
      <c r="KFX192" s="380"/>
      <c r="KFY192" s="326"/>
      <c r="KFZ192" s="152"/>
      <c r="KGA192" s="152"/>
      <c r="KGB192" s="152"/>
      <c r="KGC192" s="152"/>
      <c r="KGD192" s="379"/>
      <c r="KGE192" s="380"/>
      <c r="KGF192" s="326"/>
      <c r="KGG192" s="152"/>
      <c r="KGH192" s="152"/>
      <c r="KGI192" s="152"/>
      <c r="KGJ192" s="152"/>
      <c r="KGK192" s="379"/>
      <c r="KGL192" s="380"/>
      <c r="KGM192" s="326"/>
      <c r="KGN192" s="152"/>
      <c r="KGO192" s="152"/>
      <c r="KGP192" s="152"/>
      <c r="KGQ192" s="152"/>
      <c r="KGR192" s="379"/>
      <c r="KGS192" s="380"/>
      <c r="KGT192" s="326"/>
      <c r="KGU192" s="152"/>
      <c r="KGV192" s="152"/>
      <c r="KGW192" s="152"/>
      <c r="KGX192" s="152"/>
      <c r="KGY192" s="379"/>
      <c r="KGZ192" s="380"/>
      <c r="KHA192" s="326"/>
      <c r="KHB192" s="152"/>
      <c r="KHC192" s="152"/>
      <c r="KHD192" s="152"/>
      <c r="KHE192" s="152"/>
      <c r="KHF192" s="379"/>
      <c r="KHG192" s="380"/>
      <c r="KHH192" s="326"/>
      <c r="KHI192" s="152"/>
      <c r="KHJ192" s="152"/>
      <c r="KHK192" s="152"/>
      <c r="KHL192" s="152"/>
      <c r="KHM192" s="379"/>
      <c r="KHN192" s="380"/>
      <c r="KHO192" s="326"/>
      <c r="KHP192" s="152"/>
      <c r="KHQ192" s="152"/>
      <c r="KHR192" s="152"/>
      <c r="KHS192" s="152"/>
      <c r="KHT192" s="379"/>
      <c r="KHU192" s="380"/>
      <c r="KHV192" s="326"/>
      <c r="KHW192" s="152"/>
      <c r="KHX192" s="152"/>
      <c r="KHY192" s="152"/>
      <c r="KHZ192" s="152"/>
      <c r="KIA192" s="379"/>
      <c r="KIB192" s="380"/>
      <c r="KIC192" s="326"/>
      <c r="KID192" s="152"/>
      <c r="KIE192" s="152"/>
      <c r="KIF192" s="152"/>
      <c r="KIG192" s="152"/>
      <c r="KIH192" s="379"/>
      <c r="KII192" s="380"/>
      <c r="KIJ192" s="326"/>
      <c r="KIK192" s="152"/>
      <c r="KIL192" s="152"/>
      <c r="KIM192" s="152"/>
      <c r="KIN192" s="152"/>
      <c r="KIO192" s="379"/>
      <c r="KIP192" s="380"/>
      <c r="KIQ192" s="326"/>
      <c r="KIR192" s="152"/>
      <c r="KIS192" s="152"/>
      <c r="KIT192" s="152"/>
      <c r="KIU192" s="152"/>
      <c r="KIV192" s="379"/>
      <c r="KIW192" s="380"/>
      <c r="KIX192" s="326"/>
      <c r="KIY192" s="152"/>
      <c r="KIZ192" s="152"/>
      <c r="KJA192" s="152"/>
      <c r="KJB192" s="152"/>
      <c r="KJC192" s="379"/>
      <c r="KJD192" s="380"/>
      <c r="KJE192" s="326"/>
      <c r="KJF192" s="152"/>
      <c r="KJG192" s="152"/>
      <c r="KJH192" s="152"/>
      <c r="KJI192" s="152"/>
      <c r="KJJ192" s="379"/>
      <c r="KJK192" s="380"/>
      <c r="KJL192" s="326"/>
      <c r="KJM192" s="152"/>
      <c r="KJN192" s="152"/>
      <c r="KJO192" s="152"/>
      <c r="KJP192" s="152"/>
      <c r="KJQ192" s="379"/>
      <c r="KJR192" s="380"/>
      <c r="KJS192" s="326"/>
      <c r="KJT192" s="152"/>
      <c r="KJU192" s="152"/>
      <c r="KJV192" s="152"/>
      <c r="KJW192" s="152"/>
      <c r="KJX192" s="379"/>
      <c r="KJY192" s="380"/>
      <c r="KJZ192" s="326"/>
      <c r="KKA192" s="152"/>
      <c r="KKB192" s="152"/>
      <c r="KKC192" s="152"/>
      <c r="KKD192" s="152"/>
      <c r="KKE192" s="379"/>
      <c r="KKF192" s="380"/>
      <c r="KKG192" s="326"/>
      <c r="KKH192" s="152"/>
      <c r="KKI192" s="152"/>
      <c r="KKJ192" s="152"/>
      <c r="KKK192" s="152"/>
      <c r="KKL192" s="379"/>
      <c r="KKM192" s="380"/>
      <c r="KKN192" s="326"/>
      <c r="KKO192" s="152"/>
      <c r="KKP192" s="152"/>
      <c r="KKQ192" s="152"/>
      <c r="KKR192" s="152"/>
      <c r="KKS192" s="379"/>
      <c r="KKT192" s="380"/>
      <c r="KKU192" s="326"/>
      <c r="KKV192" s="152"/>
      <c r="KKW192" s="152"/>
      <c r="KKX192" s="152"/>
      <c r="KKY192" s="152"/>
      <c r="KKZ192" s="379"/>
      <c r="KLA192" s="380"/>
      <c r="KLB192" s="326"/>
      <c r="KLC192" s="152"/>
      <c r="KLD192" s="152"/>
      <c r="KLE192" s="152"/>
      <c r="KLF192" s="152"/>
      <c r="KLG192" s="379"/>
      <c r="KLH192" s="380"/>
      <c r="KLI192" s="326"/>
      <c r="KLJ192" s="152"/>
      <c r="KLK192" s="152"/>
      <c r="KLL192" s="152"/>
      <c r="KLM192" s="152"/>
      <c r="KLN192" s="379"/>
      <c r="KLO192" s="380"/>
      <c r="KLP192" s="326"/>
      <c r="KLQ192" s="152"/>
      <c r="KLR192" s="152"/>
      <c r="KLS192" s="152"/>
      <c r="KLT192" s="152"/>
      <c r="KLU192" s="379"/>
      <c r="KLV192" s="380"/>
      <c r="KLW192" s="326"/>
      <c r="KLX192" s="152"/>
      <c r="KLY192" s="152"/>
      <c r="KLZ192" s="152"/>
      <c r="KMA192" s="152"/>
      <c r="KMB192" s="379"/>
      <c r="KMC192" s="380"/>
      <c r="KMD192" s="326"/>
      <c r="KME192" s="152"/>
      <c r="KMF192" s="152"/>
      <c r="KMG192" s="152"/>
      <c r="KMH192" s="152"/>
      <c r="KMI192" s="379"/>
      <c r="KMJ192" s="380"/>
      <c r="KMK192" s="326"/>
      <c r="KML192" s="152"/>
      <c r="KMM192" s="152"/>
      <c r="KMN192" s="152"/>
      <c r="KMO192" s="152"/>
      <c r="KMP192" s="379"/>
      <c r="KMQ192" s="380"/>
      <c r="KMR192" s="326"/>
      <c r="KMS192" s="152"/>
      <c r="KMT192" s="152"/>
      <c r="KMU192" s="152"/>
      <c r="KMV192" s="152"/>
      <c r="KMW192" s="379"/>
      <c r="KMX192" s="380"/>
      <c r="KMY192" s="326"/>
      <c r="KMZ192" s="152"/>
      <c r="KNA192" s="152"/>
      <c r="KNB192" s="152"/>
      <c r="KNC192" s="152"/>
      <c r="KND192" s="379"/>
      <c r="KNE192" s="380"/>
      <c r="KNF192" s="326"/>
      <c r="KNG192" s="152"/>
      <c r="KNH192" s="152"/>
      <c r="KNI192" s="152"/>
      <c r="KNJ192" s="152"/>
      <c r="KNK192" s="379"/>
      <c r="KNL192" s="380"/>
      <c r="KNM192" s="326"/>
      <c r="KNN192" s="152"/>
      <c r="KNO192" s="152"/>
      <c r="KNP192" s="152"/>
      <c r="KNQ192" s="152"/>
      <c r="KNR192" s="379"/>
      <c r="KNS192" s="380"/>
      <c r="KNT192" s="326"/>
      <c r="KNU192" s="152"/>
      <c r="KNV192" s="152"/>
      <c r="KNW192" s="152"/>
      <c r="KNX192" s="152"/>
      <c r="KNY192" s="379"/>
      <c r="KNZ192" s="380"/>
      <c r="KOA192" s="326"/>
      <c r="KOB192" s="152"/>
      <c r="KOC192" s="152"/>
      <c r="KOD192" s="152"/>
      <c r="KOE192" s="152"/>
      <c r="KOF192" s="379"/>
      <c r="KOG192" s="380"/>
      <c r="KOH192" s="326"/>
      <c r="KOI192" s="152"/>
      <c r="KOJ192" s="152"/>
      <c r="KOK192" s="152"/>
      <c r="KOL192" s="152"/>
      <c r="KOM192" s="379"/>
      <c r="KON192" s="380"/>
      <c r="KOO192" s="326"/>
      <c r="KOP192" s="152"/>
      <c r="KOQ192" s="152"/>
      <c r="KOR192" s="152"/>
      <c r="KOS192" s="152"/>
      <c r="KOT192" s="379"/>
      <c r="KOU192" s="380"/>
      <c r="KOV192" s="326"/>
      <c r="KOW192" s="152"/>
      <c r="KOX192" s="152"/>
      <c r="KOY192" s="152"/>
      <c r="KOZ192" s="152"/>
      <c r="KPA192" s="379"/>
      <c r="KPB192" s="380"/>
      <c r="KPC192" s="326"/>
      <c r="KPD192" s="152"/>
      <c r="KPE192" s="152"/>
      <c r="KPF192" s="152"/>
      <c r="KPG192" s="152"/>
      <c r="KPH192" s="379"/>
      <c r="KPI192" s="380"/>
      <c r="KPJ192" s="326"/>
      <c r="KPK192" s="152"/>
      <c r="KPL192" s="152"/>
      <c r="KPM192" s="152"/>
      <c r="KPN192" s="152"/>
      <c r="KPO192" s="379"/>
      <c r="KPP192" s="380"/>
      <c r="KPQ192" s="326"/>
      <c r="KPR192" s="152"/>
      <c r="KPS192" s="152"/>
      <c r="KPT192" s="152"/>
      <c r="KPU192" s="152"/>
      <c r="KPV192" s="379"/>
      <c r="KPW192" s="380"/>
      <c r="KPX192" s="326"/>
      <c r="KPY192" s="152"/>
      <c r="KPZ192" s="152"/>
      <c r="KQA192" s="152"/>
      <c r="KQB192" s="152"/>
      <c r="KQC192" s="379"/>
      <c r="KQD192" s="380"/>
      <c r="KQE192" s="326"/>
      <c r="KQF192" s="152"/>
      <c r="KQG192" s="152"/>
      <c r="KQH192" s="152"/>
      <c r="KQI192" s="152"/>
      <c r="KQJ192" s="379"/>
      <c r="KQK192" s="380"/>
      <c r="KQL192" s="326"/>
      <c r="KQM192" s="152"/>
      <c r="KQN192" s="152"/>
      <c r="KQO192" s="152"/>
      <c r="KQP192" s="152"/>
      <c r="KQQ192" s="379"/>
      <c r="KQR192" s="380"/>
      <c r="KQS192" s="326"/>
      <c r="KQT192" s="152"/>
      <c r="KQU192" s="152"/>
      <c r="KQV192" s="152"/>
      <c r="KQW192" s="152"/>
      <c r="KQX192" s="379"/>
      <c r="KQY192" s="380"/>
      <c r="KQZ192" s="326"/>
      <c r="KRA192" s="152"/>
      <c r="KRB192" s="152"/>
      <c r="KRC192" s="152"/>
      <c r="KRD192" s="152"/>
      <c r="KRE192" s="379"/>
      <c r="KRF192" s="380"/>
      <c r="KRG192" s="326"/>
      <c r="KRH192" s="152"/>
      <c r="KRI192" s="152"/>
      <c r="KRJ192" s="152"/>
      <c r="KRK192" s="152"/>
      <c r="KRL192" s="379"/>
      <c r="KRM192" s="380"/>
      <c r="KRN192" s="326"/>
      <c r="KRO192" s="152"/>
      <c r="KRP192" s="152"/>
      <c r="KRQ192" s="152"/>
      <c r="KRR192" s="152"/>
      <c r="KRS192" s="379"/>
      <c r="KRT192" s="380"/>
      <c r="KRU192" s="326"/>
      <c r="KRV192" s="152"/>
      <c r="KRW192" s="152"/>
      <c r="KRX192" s="152"/>
      <c r="KRY192" s="152"/>
      <c r="KRZ192" s="379"/>
      <c r="KSA192" s="380"/>
      <c r="KSB192" s="326"/>
      <c r="KSC192" s="152"/>
      <c r="KSD192" s="152"/>
      <c r="KSE192" s="152"/>
      <c r="KSF192" s="152"/>
      <c r="KSG192" s="379"/>
      <c r="KSH192" s="380"/>
      <c r="KSI192" s="326"/>
      <c r="KSJ192" s="152"/>
      <c r="KSK192" s="152"/>
      <c r="KSL192" s="152"/>
      <c r="KSM192" s="152"/>
      <c r="KSN192" s="379"/>
      <c r="KSO192" s="380"/>
      <c r="KSP192" s="326"/>
      <c r="KSQ192" s="152"/>
      <c r="KSR192" s="152"/>
      <c r="KSS192" s="152"/>
      <c r="KST192" s="152"/>
      <c r="KSU192" s="379"/>
      <c r="KSV192" s="380"/>
      <c r="KSW192" s="326"/>
      <c r="KSX192" s="152"/>
      <c r="KSY192" s="152"/>
      <c r="KSZ192" s="152"/>
      <c r="KTA192" s="152"/>
      <c r="KTB192" s="379"/>
      <c r="KTC192" s="380"/>
      <c r="KTD192" s="326"/>
      <c r="KTE192" s="152"/>
      <c r="KTF192" s="152"/>
      <c r="KTG192" s="152"/>
      <c r="KTH192" s="152"/>
      <c r="KTI192" s="379"/>
      <c r="KTJ192" s="380"/>
      <c r="KTK192" s="326"/>
      <c r="KTL192" s="152"/>
      <c r="KTM192" s="152"/>
      <c r="KTN192" s="152"/>
      <c r="KTO192" s="152"/>
      <c r="KTP192" s="379"/>
      <c r="KTQ192" s="380"/>
      <c r="KTR192" s="326"/>
      <c r="KTS192" s="152"/>
      <c r="KTT192" s="152"/>
      <c r="KTU192" s="152"/>
      <c r="KTV192" s="152"/>
      <c r="KTW192" s="379"/>
      <c r="KTX192" s="380"/>
      <c r="KTY192" s="326"/>
      <c r="KTZ192" s="152"/>
      <c r="KUA192" s="152"/>
      <c r="KUB192" s="152"/>
      <c r="KUC192" s="152"/>
      <c r="KUD192" s="379"/>
      <c r="KUE192" s="380"/>
      <c r="KUF192" s="326"/>
      <c r="KUG192" s="152"/>
      <c r="KUH192" s="152"/>
      <c r="KUI192" s="152"/>
      <c r="KUJ192" s="152"/>
      <c r="KUK192" s="379"/>
      <c r="KUL192" s="380"/>
      <c r="KUM192" s="326"/>
      <c r="KUN192" s="152"/>
      <c r="KUO192" s="152"/>
      <c r="KUP192" s="152"/>
      <c r="KUQ192" s="152"/>
      <c r="KUR192" s="379"/>
      <c r="KUS192" s="380"/>
      <c r="KUT192" s="326"/>
      <c r="KUU192" s="152"/>
      <c r="KUV192" s="152"/>
      <c r="KUW192" s="152"/>
      <c r="KUX192" s="152"/>
      <c r="KUY192" s="379"/>
      <c r="KUZ192" s="380"/>
      <c r="KVA192" s="326"/>
      <c r="KVB192" s="152"/>
      <c r="KVC192" s="152"/>
      <c r="KVD192" s="152"/>
      <c r="KVE192" s="152"/>
      <c r="KVF192" s="379"/>
      <c r="KVG192" s="380"/>
      <c r="KVH192" s="326"/>
      <c r="KVI192" s="152"/>
      <c r="KVJ192" s="152"/>
      <c r="KVK192" s="152"/>
      <c r="KVL192" s="152"/>
      <c r="KVM192" s="379"/>
      <c r="KVN192" s="380"/>
      <c r="KVO192" s="326"/>
      <c r="KVP192" s="152"/>
      <c r="KVQ192" s="152"/>
      <c r="KVR192" s="152"/>
      <c r="KVS192" s="152"/>
      <c r="KVT192" s="379"/>
      <c r="KVU192" s="380"/>
      <c r="KVV192" s="326"/>
      <c r="KVW192" s="152"/>
      <c r="KVX192" s="152"/>
      <c r="KVY192" s="152"/>
      <c r="KVZ192" s="152"/>
      <c r="KWA192" s="379"/>
      <c r="KWB192" s="380"/>
      <c r="KWC192" s="326"/>
      <c r="KWD192" s="152"/>
      <c r="KWE192" s="152"/>
      <c r="KWF192" s="152"/>
      <c r="KWG192" s="152"/>
      <c r="KWH192" s="379"/>
      <c r="KWI192" s="380"/>
      <c r="KWJ192" s="326"/>
      <c r="KWK192" s="152"/>
      <c r="KWL192" s="152"/>
      <c r="KWM192" s="152"/>
      <c r="KWN192" s="152"/>
      <c r="KWO192" s="379"/>
      <c r="KWP192" s="380"/>
      <c r="KWQ192" s="326"/>
      <c r="KWR192" s="152"/>
      <c r="KWS192" s="152"/>
      <c r="KWT192" s="152"/>
      <c r="KWU192" s="152"/>
      <c r="KWV192" s="379"/>
      <c r="KWW192" s="380"/>
      <c r="KWX192" s="326"/>
      <c r="KWY192" s="152"/>
      <c r="KWZ192" s="152"/>
      <c r="KXA192" s="152"/>
      <c r="KXB192" s="152"/>
      <c r="KXC192" s="379"/>
      <c r="KXD192" s="380"/>
      <c r="KXE192" s="326"/>
      <c r="KXF192" s="152"/>
      <c r="KXG192" s="152"/>
      <c r="KXH192" s="152"/>
      <c r="KXI192" s="152"/>
      <c r="KXJ192" s="379"/>
      <c r="KXK192" s="380"/>
      <c r="KXL192" s="326"/>
      <c r="KXM192" s="152"/>
      <c r="KXN192" s="152"/>
      <c r="KXO192" s="152"/>
      <c r="KXP192" s="152"/>
      <c r="KXQ192" s="379"/>
      <c r="KXR192" s="380"/>
      <c r="KXS192" s="326"/>
      <c r="KXT192" s="152"/>
      <c r="KXU192" s="152"/>
      <c r="KXV192" s="152"/>
      <c r="KXW192" s="152"/>
      <c r="KXX192" s="379"/>
      <c r="KXY192" s="380"/>
      <c r="KXZ192" s="326"/>
      <c r="KYA192" s="152"/>
      <c r="KYB192" s="152"/>
      <c r="KYC192" s="152"/>
      <c r="KYD192" s="152"/>
      <c r="KYE192" s="379"/>
      <c r="KYF192" s="380"/>
      <c r="KYG192" s="326"/>
      <c r="KYH192" s="152"/>
      <c r="KYI192" s="152"/>
      <c r="KYJ192" s="152"/>
      <c r="KYK192" s="152"/>
      <c r="KYL192" s="379"/>
      <c r="KYM192" s="380"/>
      <c r="KYN192" s="326"/>
      <c r="KYO192" s="152"/>
      <c r="KYP192" s="152"/>
      <c r="KYQ192" s="152"/>
      <c r="KYR192" s="152"/>
      <c r="KYS192" s="379"/>
      <c r="KYT192" s="380"/>
      <c r="KYU192" s="326"/>
      <c r="KYV192" s="152"/>
      <c r="KYW192" s="152"/>
      <c r="KYX192" s="152"/>
      <c r="KYY192" s="152"/>
      <c r="KYZ192" s="379"/>
      <c r="KZA192" s="380"/>
      <c r="KZB192" s="326"/>
      <c r="KZC192" s="152"/>
      <c r="KZD192" s="152"/>
      <c r="KZE192" s="152"/>
      <c r="KZF192" s="152"/>
      <c r="KZG192" s="379"/>
      <c r="KZH192" s="380"/>
      <c r="KZI192" s="326"/>
      <c r="KZJ192" s="152"/>
      <c r="KZK192" s="152"/>
      <c r="KZL192" s="152"/>
      <c r="KZM192" s="152"/>
      <c r="KZN192" s="379"/>
      <c r="KZO192" s="380"/>
      <c r="KZP192" s="326"/>
      <c r="KZQ192" s="152"/>
      <c r="KZR192" s="152"/>
      <c r="KZS192" s="152"/>
      <c r="KZT192" s="152"/>
      <c r="KZU192" s="379"/>
      <c r="KZV192" s="380"/>
      <c r="KZW192" s="326"/>
      <c r="KZX192" s="152"/>
      <c r="KZY192" s="152"/>
      <c r="KZZ192" s="152"/>
      <c r="LAA192" s="152"/>
      <c r="LAB192" s="379"/>
      <c r="LAC192" s="380"/>
      <c r="LAD192" s="326"/>
      <c r="LAE192" s="152"/>
      <c r="LAF192" s="152"/>
      <c r="LAG192" s="152"/>
      <c r="LAH192" s="152"/>
      <c r="LAI192" s="379"/>
      <c r="LAJ192" s="380"/>
      <c r="LAK192" s="326"/>
      <c r="LAL192" s="152"/>
      <c r="LAM192" s="152"/>
      <c r="LAN192" s="152"/>
      <c r="LAO192" s="152"/>
      <c r="LAP192" s="379"/>
      <c r="LAQ192" s="380"/>
      <c r="LAR192" s="326"/>
      <c r="LAS192" s="152"/>
      <c r="LAT192" s="152"/>
      <c r="LAU192" s="152"/>
      <c r="LAV192" s="152"/>
      <c r="LAW192" s="379"/>
      <c r="LAX192" s="380"/>
      <c r="LAY192" s="326"/>
      <c r="LAZ192" s="152"/>
      <c r="LBA192" s="152"/>
      <c r="LBB192" s="152"/>
      <c r="LBC192" s="152"/>
      <c r="LBD192" s="379"/>
      <c r="LBE192" s="380"/>
      <c r="LBF192" s="326"/>
      <c r="LBG192" s="152"/>
      <c r="LBH192" s="152"/>
      <c r="LBI192" s="152"/>
      <c r="LBJ192" s="152"/>
      <c r="LBK192" s="379"/>
      <c r="LBL192" s="380"/>
      <c r="LBM192" s="326"/>
      <c r="LBN192" s="152"/>
      <c r="LBO192" s="152"/>
      <c r="LBP192" s="152"/>
      <c r="LBQ192" s="152"/>
      <c r="LBR192" s="379"/>
      <c r="LBS192" s="380"/>
      <c r="LBT192" s="326"/>
      <c r="LBU192" s="152"/>
      <c r="LBV192" s="152"/>
      <c r="LBW192" s="152"/>
      <c r="LBX192" s="152"/>
      <c r="LBY192" s="379"/>
      <c r="LBZ192" s="380"/>
      <c r="LCA192" s="326"/>
      <c r="LCB192" s="152"/>
      <c r="LCC192" s="152"/>
      <c r="LCD192" s="152"/>
      <c r="LCE192" s="152"/>
      <c r="LCF192" s="379"/>
      <c r="LCG192" s="380"/>
      <c r="LCH192" s="326"/>
      <c r="LCI192" s="152"/>
      <c r="LCJ192" s="152"/>
      <c r="LCK192" s="152"/>
      <c r="LCL192" s="152"/>
      <c r="LCM192" s="379"/>
      <c r="LCN192" s="380"/>
      <c r="LCO192" s="326"/>
      <c r="LCP192" s="152"/>
      <c r="LCQ192" s="152"/>
      <c r="LCR192" s="152"/>
      <c r="LCS192" s="152"/>
      <c r="LCT192" s="379"/>
      <c r="LCU192" s="380"/>
      <c r="LCV192" s="326"/>
      <c r="LCW192" s="152"/>
      <c r="LCX192" s="152"/>
      <c r="LCY192" s="152"/>
      <c r="LCZ192" s="152"/>
      <c r="LDA192" s="379"/>
      <c r="LDB192" s="380"/>
      <c r="LDC192" s="326"/>
      <c r="LDD192" s="152"/>
      <c r="LDE192" s="152"/>
      <c r="LDF192" s="152"/>
      <c r="LDG192" s="152"/>
      <c r="LDH192" s="379"/>
      <c r="LDI192" s="380"/>
      <c r="LDJ192" s="326"/>
      <c r="LDK192" s="152"/>
      <c r="LDL192" s="152"/>
      <c r="LDM192" s="152"/>
      <c r="LDN192" s="152"/>
      <c r="LDO192" s="379"/>
      <c r="LDP192" s="380"/>
      <c r="LDQ192" s="326"/>
      <c r="LDR192" s="152"/>
      <c r="LDS192" s="152"/>
      <c r="LDT192" s="152"/>
      <c r="LDU192" s="152"/>
      <c r="LDV192" s="379"/>
      <c r="LDW192" s="380"/>
      <c r="LDX192" s="326"/>
      <c r="LDY192" s="152"/>
      <c r="LDZ192" s="152"/>
      <c r="LEA192" s="152"/>
      <c r="LEB192" s="152"/>
      <c r="LEC192" s="379"/>
      <c r="LED192" s="380"/>
      <c r="LEE192" s="326"/>
      <c r="LEF192" s="152"/>
      <c r="LEG192" s="152"/>
      <c r="LEH192" s="152"/>
      <c r="LEI192" s="152"/>
      <c r="LEJ192" s="379"/>
      <c r="LEK192" s="380"/>
      <c r="LEL192" s="326"/>
      <c r="LEM192" s="152"/>
      <c r="LEN192" s="152"/>
      <c r="LEO192" s="152"/>
      <c r="LEP192" s="152"/>
      <c r="LEQ192" s="379"/>
      <c r="LER192" s="380"/>
      <c r="LES192" s="326"/>
      <c r="LET192" s="152"/>
      <c r="LEU192" s="152"/>
      <c r="LEV192" s="152"/>
      <c r="LEW192" s="152"/>
      <c r="LEX192" s="379"/>
      <c r="LEY192" s="380"/>
      <c r="LEZ192" s="326"/>
      <c r="LFA192" s="152"/>
      <c r="LFB192" s="152"/>
      <c r="LFC192" s="152"/>
      <c r="LFD192" s="152"/>
      <c r="LFE192" s="379"/>
      <c r="LFF192" s="380"/>
      <c r="LFG192" s="326"/>
      <c r="LFH192" s="152"/>
      <c r="LFI192" s="152"/>
      <c r="LFJ192" s="152"/>
      <c r="LFK192" s="152"/>
      <c r="LFL192" s="379"/>
      <c r="LFM192" s="380"/>
      <c r="LFN192" s="326"/>
      <c r="LFO192" s="152"/>
      <c r="LFP192" s="152"/>
      <c r="LFQ192" s="152"/>
      <c r="LFR192" s="152"/>
      <c r="LFS192" s="379"/>
      <c r="LFT192" s="380"/>
      <c r="LFU192" s="326"/>
      <c r="LFV192" s="152"/>
      <c r="LFW192" s="152"/>
      <c r="LFX192" s="152"/>
      <c r="LFY192" s="152"/>
      <c r="LFZ192" s="379"/>
      <c r="LGA192" s="380"/>
      <c r="LGB192" s="326"/>
      <c r="LGC192" s="152"/>
      <c r="LGD192" s="152"/>
      <c r="LGE192" s="152"/>
      <c r="LGF192" s="152"/>
      <c r="LGG192" s="379"/>
      <c r="LGH192" s="380"/>
      <c r="LGI192" s="326"/>
      <c r="LGJ192" s="152"/>
      <c r="LGK192" s="152"/>
      <c r="LGL192" s="152"/>
      <c r="LGM192" s="152"/>
      <c r="LGN192" s="379"/>
      <c r="LGO192" s="380"/>
      <c r="LGP192" s="326"/>
      <c r="LGQ192" s="152"/>
      <c r="LGR192" s="152"/>
      <c r="LGS192" s="152"/>
      <c r="LGT192" s="152"/>
      <c r="LGU192" s="379"/>
      <c r="LGV192" s="380"/>
      <c r="LGW192" s="326"/>
      <c r="LGX192" s="152"/>
      <c r="LGY192" s="152"/>
      <c r="LGZ192" s="152"/>
      <c r="LHA192" s="152"/>
      <c r="LHB192" s="379"/>
      <c r="LHC192" s="380"/>
      <c r="LHD192" s="326"/>
      <c r="LHE192" s="152"/>
      <c r="LHF192" s="152"/>
      <c r="LHG192" s="152"/>
      <c r="LHH192" s="152"/>
      <c r="LHI192" s="379"/>
      <c r="LHJ192" s="380"/>
      <c r="LHK192" s="326"/>
      <c r="LHL192" s="152"/>
      <c r="LHM192" s="152"/>
      <c r="LHN192" s="152"/>
      <c r="LHO192" s="152"/>
      <c r="LHP192" s="379"/>
      <c r="LHQ192" s="380"/>
      <c r="LHR192" s="326"/>
      <c r="LHS192" s="152"/>
      <c r="LHT192" s="152"/>
      <c r="LHU192" s="152"/>
      <c r="LHV192" s="152"/>
      <c r="LHW192" s="379"/>
      <c r="LHX192" s="380"/>
      <c r="LHY192" s="326"/>
      <c r="LHZ192" s="152"/>
      <c r="LIA192" s="152"/>
      <c r="LIB192" s="152"/>
      <c r="LIC192" s="152"/>
      <c r="LID192" s="379"/>
      <c r="LIE192" s="380"/>
      <c r="LIF192" s="326"/>
      <c r="LIG192" s="152"/>
      <c r="LIH192" s="152"/>
      <c r="LII192" s="152"/>
      <c r="LIJ192" s="152"/>
      <c r="LIK192" s="379"/>
      <c r="LIL192" s="380"/>
      <c r="LIM192" s="326"/>
      <c r="LIN192" s="152"/>
      <c r="LIO192" s="152"/>
      <c r="LIP192" s="152"/>
      <c r="LIQ192" s="152"/>
      <c r="LIR192" s="379"/>
      <c r="LIS192" s="380"/>
      <c r="LIT192" s="326"/>
      <c r="LIU192" s="152"/>
      <c r="LIV192" s="152"/>
      <c r="LIW192" s="152"/>
      <c r="LIX192" s="152"/>
      <c r="LIY192" s="379"/>
      <c r="LIZ192" s="380"/>
      <c r="LJA192" s="326"/>
      <c r="LJB192" s="152"/>
      <c r="LJC192" s="152"/>
      <c r="LJD192" s="152"/>
      <c r="LJE192" s="152"/>
      <c r="LJF192" s="379"/>
      <c r="LJG192" s="380"/>
      <c r="LJH192" s="326"/>
      <c r="LJI192" s="152"/>
      <c r="LJJ192" s="152"/>
      <c r="LJK192" s="152"/>
      <c r="LJL192" s="152"/>
      <c r="LJM192" s="379"/>
      <c r="LJN192" s="380"/>
      <c r="LJO192" s="326"/>
      <c r="LJP192" s="152"/>
      <c r="LJQ192" s="152"/>
      <c r="LJR192" s="152"/>
      <c r="LJS192" s="152"/>
      <c r="LJT192" s="379"/>
      <c r="LJU192" s="380"/>
      <c r="LJV192" s="326"/>
      <c r="LJW192" s="152"/>
      <c r="LJX192" s="152"/>
      <c r="LJY192" s="152"/>
      <c r="LJZ192" s="152"/>
      <c r="LKA192" s="379"/>
      <c r="LKB192" s="380"/>
      <c r="LKC192" s="326"/>
      <c r="LKD192" s="152"/>
      <c r="LKE192" s="152"/>
      <c r="LKF192" s="152"/>
      <c r="LKG192" s="152"/>
      <c r="LKH192" s="379"/>
      <c r="LKI192" s="380"/>
      <c r="LKJ192" s="326"/>
      <c r="LKK192" s="152"/>
      <c r="LKL192" s="152"/>
      <c r="LKM192" s="152"/>
      <c r="LKN192" s="152"/>
      <c r="LKO192" s="379"/>
      <c r="LKP192" s="380"/>
      <c r="LKQ192" s="326"/>
      <c r="LKR192" s="152"/>
      <c r="LKS192" s="152"/>
      <c r="LKT192" s="152"/>
      <c r="LKU192" s="152"/>
      <c r="LKV192" s="379"/>
      <c r="LKW192" s="380"/>
      <c r="LKX192" s="326"/>
      <c r="LKY192" s="152"/>
      <c r="LKZ192" s="152"/>
      <c r="LLA192" s="152"/>
      <c r="LLB192" s="152"/>
      <c r="LLC192" s="379"/>
      <c r="LLD192" s="380"/>
      <c r="LLE192" s="326"/>
      <c r="LLF192" s="152"/>
      <c r="LLG192" s="152"/>
      <c r="LLH192" s="152"/>
      <c r="LLI192" s="152"/>
      <c r="LLJ192" s="379"/>
      <c r="LLK192" s="380"/>
      <c r="LLL192" s="326"/>
      <c r="LLM192" s="152"/>
      <c r="LLN192" s="152"/>
      <c r="LLO192" s="152"/>
      <c r="LLP192" s="152"/>
      <c r="LLQ192" s="379"/>
      <c r="LLR192" s="380"/>
      <c r="LLS192" s="326"/>
      <c r="LLT192" s="152"/>
      <c r="LLU192" s="152"/>
      <c r="LLV192" s="152"/>
      <c r="LLW192" s="152"/>
      <c r="LLX192" s="379"/>
      <c r="LLY192" s="380"/>
      <c r="LLZ192" s="326"/>
      <c r="LMA192" s="152"/>
      <c r="LMB192" s="152"/>
      <c r="LMC192" s="152"/>
      <c r="LMD192" s="152"/>
      <c r="LME192" s="379"/>
      <c r="LMF192" s="380"/>
      <c r="LMG192" s="326"/>
      <c r="LMH192" s="152"/>
      <c r="LMI192" s="152"/>
      <c r="LMJ192" s="152"/>
      <c r="LMK192" s="152"/>
      <c r="LML192" s="379"/>
      <c r="LMM192" s="380"/>
      <c r="LMN192" s="326"/>
      <c r="LMO192" s="152"/>
      <c r="LMP192" s="152"/>
      <c r="LMQ192" s="152"/>
      <c r="LMR192" s="152"/>
      <c r="LMS192" s="379"/>
      <c r="LMT192" s="380"/>
      <c r="LMU192" s="326"/>
      <c r="LMV192" s="152"/>
      <c r="LMW192" s="152"/>
      <c r="LMX192" s="152"/>
      <c r="LMY192" s="152"/>
      <c r="LMZ192" s="379"/>
      <c r="LNA192" s="380"/>
      <c r="LNB192" s="326"/>
      <c r="LNC192" s="152"/>
      <c r="LND192" s="152"/>
      <c r="LNE192" s="152"/>
      <c r="LNF192" s="152"/>
      <c r="LNG192" s="379"/>
      <c r="LNH192" s="380"/>
      <c r="LNI192" s="326"/>
      <c r="LNJ192" s="152"/>
      <c r="LNK192" s="152"/>
      <c r="LNL192" s="152"/>
      <c r="LNM192" s="152"/>
      <c r="LNN192" s="379"/>
      <c r="LNO192" s="380"/>
      <c r="LNP192" s="326"/>
      <c r="LNQ192" s="152"/>
      <c r="LNR192" s="152"/>
      <c r="LNS192" s="152"/>
      <c r="LNT192" s="152"/>
      <c r="LNU192" s="379"/>
      <c r="LNV192" s="380"/>
      <c r="LNW192" s="326"/>
      <c r="LNX192" s="152"/>
      <c r="LNY192" s="152"/>
      <c r="LNZ192" s="152"/>
      <c r="LOA192" s="152"/>
      <c r="LOB192" s="379"/>
      <c r="LOC192" s="380"/>
      <c r="LOD192" s="326"/>
      <c r="LOE192" s="152"/>
      <c r="LOF192" s="152"/>
      <c r="LOG192" s="152"/>
      <c r="LOH192" s="152"/>
      <c r="LOI192" s="379"/>
      <c r="LOJ192" s="380"/>
      <c r="LOK192" s="326"/>
      <c r="LOL192" s="152"/>
      <c r="LOM192" s="152"/>
      <c r="LON192" s="152"/>
      <c r="LOO192" s="152"/>
      <c r="LOP192" s="379"/>
      <c r="LOQ192" s="380"/>
      <c r="LOR192" s="326"/>
      <c r="LOS192" s="152"/>
      <c r="LOT192" s="152"/>
      <c r="LOU192" s="152"/>
      <c r="LOV192" s="152"/>
      <c r="LOW192" s="379"/>
      <c r="LOX192" s="380"/>
      <c r="LOY192" s="326"/>
      <c r="LOZ192" s="152"/>
      <c r="LPA192" s="152"/>
      <c r="LPB192" s="152"/>
      <c r="LPC192" s="152"/>
      <c r="LPD192" s="379"/>
      <c r="LPE192" s="380"/>
      <c r="LPF192" s="326"/>
      <c r="LPG192" s="152"/>
      <c r="LPH192" s="152"/>
      <c r="LPI192" s="152"/>
      <c r="LPJ192" s="152"/>
      <c r="LPK192" s="379"/>
      <c r="LPL192" s="380"/>
      <c r="LPM192" s="326"/>
      <c r="LPN192" s="152"/>
      <c r="LPO192" s="152"/>
      <c r="LPP192" s="152"/>
      <c r="LPQ192" s="152"/>
      <c r="LPR192" s="379"/>
      <c r="LPS192" s="380"/>
      <c r="LPT192" s="326"/>
      <c r="LPU192" s="152"/>
      <c r="LPV192" s="152"/>
      <c r="LPW192" s="152"/>
      <c r="LPX192" s="152"/>
      <c r="LPY192" s="379"/>
      <c r="LPZ192" s="380"/>
      <c r="LQA192" s="326"/>
      <c r="LQB192" s="152"/>
      <c r="LQC192" s="152"/>
      <c r="LQD192" s="152"/>
      <c r="LQE192" s="152"/>
      <c r="LQF192" s="379"/>
      <c r="LQG192" s="380"/>
      <c r="LQH192" s="326"/>
      <c r="LQI192" s="152"/>
      <c r="LQJ192" s="152"/>
      <c r="LQK192" s="152"/>
      <c r="LQL192" s="152"/>
      <c r="LQM192" s="379"/>
      <c r="LQN192" s="380"/>
      <c r="LQO192" s="326"/>
      <c r="LQP192" s="152"/>
      <c r="LQQ192" s="152"/>
      <c r="LQR192" s="152"/>
      <c r="LQS192" s="152"/>
      <c r="LQT192" s="379"/>
      <c r="LQU192" s="380"/>
      <c r="LQV192" s="326"/>
      <c r="LQW192" s="152"/>
      <c r="LQX192" s="152"/>
      <c r="LQY192" s="152"/>
      <c r="LQZ192" s="152"/>
      <c r="LRA192" s="379"/>
      <c r="LRB192" s="380"/>
      <c r="LRC192" s="326"/>
      <c r="LRD192" s="152"/>
      <c r="LRE192" s="152"/>
      <c r="LRF192" s="152"/>
      <c r="LRG192" s="152"/>
      <c r="LRH192" s="379"/>
      <c r="LRI192" s="380"/>
      <c r="LRJ192" s="326"/>
      <c r="LRK192" s="152"/>
      <c r="LRL192" s="152"/>
      <c r="LRM192" s="152"/>
      <c r="LRN192" s="152"/>
      <c r="LRO192" s="379"/>
      <c r="LRP192" s="380"/>
      <c r="LRQ192" s="326"/>
      <c r="LRR192" s="152"/>
      <c r="LRS192" s="152"/>
      <c r="LRT192" s="152"/>
      <c r="LRU192" s="152"/>
      <c r="LRV192" s="379"/>
      <c r="LRW192" s="380"/>
      <c r="LRX192" s="326"/>
      <c r="LRY192" s="152"/>
      <c r="LRZ192" s="152"/>
      <c r="LSA192" s="152"/>
      <c r="LSB192" s="152"/>
      <c r="LSC192" s="379"/>
      <c r="LSD192" s="380"/>
      <c r="LSE192" s="326"/>
      <c r="LSF192" s="152"/>
      <c r="LSG192" s="152"/>
      <c r="LSH192" s="152"/>
      <c r="LSI192" s="152"/>
      <c r="LSJ192" s="379"/>
      <c r="LSK192" s="380"/>
      <c r="LSL192" s="326"/>
      <c r="LSM192" s="152"/>
      <c r="LSN192" s="152"/>
      <c r="LSO192" s="152"/>
      <c r="LSP192" s="152"/>
      <c r="LSQ192" s="379"/>
      <c r="LSR192" s="380"/>
      <c r="LSS192" s="326"/>
      <c r="LST192" s="152"/>
      <c r="LSU192" s="152"/>
      <c r="LSV192" s="152"/>
      <c r="LSW192" s="152"/>
      <c r="LSX192" s="379"/>
      <c r="LSY192" s="380"/>
      <c r="LSZ192" s="326"/>
      <c r="LTA192" s="152"/>
      <c r="LTB192" s="152"/>
      <c r="LTC192" s="152"/>
      <c r="LTD192" s="152"/>
      <c r="LTE192" s="379"/>
      <c r="LTF192" s="380"/>
      <c r="LTG192" s="326"/>
      <c r="LTH192" s="152"/>
      <c r="LTI192" s="152"/>
      <c r="LTJ192" s="152"/>
      <c r="LTK192" s="152"/>
      <c r="LTL192" s="379"/>
      <c r="LTM192" s="380"/>
      <c r="LTN192" s="326"/>
      <c r="LTO192" s="152"/>
      <c r="LTP192" s="152"/>
      <c r="LTQ192" s="152"/>
      <c r="LTR192" s="152"/>
      <c r="LTS192" s="379"/>
      <c r="LTT192" s="380"/>
      <c r="LTU192" s="326"/>
      <c r="LTV192" s="152"/>
      <c r="LTW192" s="152"/>
      <c r="LTX192" s="152"/>
      <c r="LTY192" s="152"/>
      <c r="LTZ192" s="379"/>
      <c r="LUA192" s="380"/>
      <c r="LUB192" s="326"/>
      <c r="LUC192" s="152"/>
      <c r="LUD192" s="152"/>
      <c r="LUE192" s="152"/>
      <c r="LUF192" s="152"/>
      <c r="LUG192" s="379"/>
      <c r="LUH192" s="380"/>
      <c r="LUI192" s="326"/>
      <c r="LUJ192" s="152"/>
      <c r="LUK192" s="152"/>
      <c r="LUL192" s="152"/>
      <c r="LUM192" s="152"/>
      <c r="LUN192" s="379"/>
      <c r="LUO192" s="380"/>
      <c r="LUP192" s="326"/>
      <c r="LUQ192" s="152"/>
      <c r="LUR192" s="152"/>
      <c r="LUS192" s="152"/>
      <c r="LUT192" s="152"/>
      <c r="LUU192" s="379"/>
      <c r="LUV192" s="380"/>
      <c r="LUW192" s="326"/>
      <c r="LUX192" s="152"/>
      <c r="LUY192" s="152"/>
      <c r="LUZ192" s="152"/>
      <c r="LVA192" s="152"/>
      <c r="LVB192" s="379"/>
      <c r="LVC192" s="380"/>
      <c r="LVD192" s="326"/>
      <c r="LVE192" s="152"/>
      <c r="LVF192" s="152"/>
      <c r="LVG192" s="152"/>
      <c r="LVH192" s="152"/>
      <c r="LVI192" s="379"/>
      <c r="LVJ192" s="380"/>
      <c r="LVK192" s="326"/>
      <c r="LVL192" s="152"/>
      <c r="LVM192" s="152"/>
      <c r="LVN192" s="152"/>
      <c r="LVO192" s="152"/>
      <c r="LVP192" s="379"/>
      <c r="LVQ192" s="380"/>
      <c r="LVR192" s="326"/>
      <c r="LVS192" s="152"/>
      <c r="LVT192" s="152"/>
      <c r="LVU192" s="152"/>
      <c r="LVV192" s="152"/>
      <c r="LVW192" s="379"/>
      <c r="LVX192" s="380"/>
      <c r="LVY192" s="326"/>
      <c r="LVZ192" s="152"/>
      <c r="LWA192" s="152"/>
      <c r="LWB192" s="152"/>
      <c r="LWC192" s="152"/>
      <c r="LWD192" s="379"/>
      <c r="LWE192" s="380"/>
      <c r="LWF192" s="326"/>
      <c r="LWG192" s="152"/>
      <c r="LWH192" s="152"/>
      <c r="LWI192" s="152"/>
      <c r="LWJ192" s="152"/>
      <c r="LWK192" s="379"/>
      <c r="LWL192" s="380"/>
      <c r="LWM192" s="326"/>
      <c r="LWN192" s="152"/>
      <c r="LWO192" s="152"/>
      <c r="LWP192" s="152"/>
      <c r="LWQ192" s="152"/>
      <c r="LWR192" s="379"/>
      <c r="LWS192" s="380"/>
      <c r="LWT192" s="326"/>
      <c r="LWU192" s="152"/>
      <c r="LWV192" s="152"/>
      <c r="LWW192" s="152"/>
      <c r="LWX192" s="152"/>
      <c r="LWY192" s="379"/>
      <c r="LWZ192" s="380"/>
      <c r="LXA192" s="326"/>
      <c r="LXB192" s="152"/>
      <c r="LXC192" s="152"/>
      <c r="LXD192" s="152"/>
      <c r="LXE192" s="152"/>
      <c r="LXF192" s="379"/>
      <c r="LXG192" s="380"/>
      <c r="LXH192" s="326"/>
      <c r="LXI192" s="152"/>
      <c r="LXJ192" s="152"/>
      <c r="LXK192" s="152"/>
      <c r="LXL192" s="152"/>
      <c r="LXM192" s="379"/>
      <c r="LXN192" s="380"/>
      <c r="LXO192" s="326"/>
      <c r="LXP192" s="152"/>
      <c r="LXQ192" s="152"/>
      <c r="LXR192" s="152"/>
      <c r="LXS192" s="152"/>
      <c r="LXT192" s="379"/>
      <c r="LXU192" s="380"/>
      <c r="LXV192" s="326"/>
      <c r="LXW192" s="152"/>
      <c r="LXX192" s="152"/>
      <c r="LXY192" s="152"/>
      <c r="LXZ192" s="152"/>
      <c r="LYA192" s="379"/>
      <c r="LYB192" s="380"/>
      <c r="LYC192" s="326"/>
      <c r="LYD192" s="152"/>
      <c r="LYE192" s="152"/>
      <c r="LYF192" s="152"/>
      <c r="LYG192" s="152"/>
      <c r="LYH192" s="379"/>
      <c r="LYI192" s="380"/>
      <c r="LYJ192" s="326"/>
      <c r="LYK192" s="152"/>
      <c r="LYL192" s="152"/>
      <c r="LYM192" s="152"/>
      <c r="LYN192" s="152"/>
      <c r="LYO192" s="379"/>
      <c r="LYP192" s="380"/>
      <c r="LYQ192" s="326"/>
      <c r="LYR192" s="152"/>
      <c r="LYS192" s="152"/>
      <c r="LYT192" s="152"/>
      <c r="LYU192" s="152"/>
      <c r="LYV192" s="379"/>
      <c r="LYW192" s="380"/>
      <c r="LYX192" s="326"/>
      <c r="LYY192" s="152"/>
      <c r="LYZ192" s="152"/>
      <c r="LZA192" s="152"/>
      <c r="LZB192" s="152"/>
      <c r="LZC192" s="379"/>
      <c r="LZD192" s="380"/>
      <c r="LZE192" s="326"/>
      <c r="LZF192" s="152"/>
      <c r="LZG192" s="152"/>
      <c r="LZH192" s="152"/>
      <c r="LZI192" s="152"/>
      <c r="LZJ192" s="379"/>
      <c r="LZK192" s="380"/>
      <c r="LZL192" s="326"/>
      <c r="LZM192" s="152"/>
      <c r="LZN192" s="152"/>
      <c r="LZO192" s="152"/>
      <c r="LZP192" s="152"/>
      <c r="LZQ192" s="379"/>
      <c r="LZR192" s="380"/>
      <c r="LZS192" s="326"/>
      <c r="LZT192" s="152"/>
      <c r="LZU192" s="152"/>
      <c r="LZV192" s="152"/>
      <c r="LZW192" s="152"/>
      <c r="LZX192" s="379"/>
      <c r="LZY192" s="380"/>
      <c r="LZZ192" s="326"/>
      <c r="MAA192" s="152"/>
      <c r="MAB192" s="152"/>
      <c r="MAC192" s="152"/>
      <c r="MAD192" s="152"/>
      <c r="MAE192" s="379"/>
      <c r="MAF192" s="380"/>
      <c r="MAG192" s="326"/>
      <c r="MAH192" s="152"/>
      <c r="MAI192" s="152"/>
      <c r="MAJ192" s="152"/>
      <c r="MAK192" s="152"/>
      <c r="MAL192" s="379"/>
      <c r="MAM192" s="380"/>
      <c r="MAN192" s="326"/>
      <c r="MAO192" s="152"/>
      <c r="MAP192" s="152"/>
      <c r="MAQ192" s="152"/>
      <c r="MAR192" s="152"/>
      <c r="MAS192" s="379"/>
      <c r="MAT192" s="380"/>
      <c r="MAU192" s="326"/>
      <c r="MAV192" s="152"/>
      <c r="MAW192" s="152"/>
      <c r="MAX192" s="152"/>
      <c r="MAY192" s="152"/>
      <c r="MAZ192" s="379"/>
      <c r="MBA192" s="380"/>
      <c r="MBB192" s="326"/>
      <c r="MBC192" s="152"/>
      <c r="MBD192" s="152"/>
      <c r="MBE192" s="152"/>
      <c r="MBF192" s="152"/>
      <c r="MBG192" s="379"/>
      <c r="MBH192" s="380"/>
      <c r="MBI192" s="326"/>
      <c r="MBJ192" s="152"/>
      <c r="MBK192" s="152"/>
      <c r="MBL192" s="152"/>
      <c r="MBM192" s="152"/>
      <c r="MBN192" s="379"/>
      <c r="MBO192" s="380"/>
      <c r="MBP192" s="326"/>
      <c r="MBQ192" s="152"/>
      <c r="MBR192" s="152"/>
      <c r="MBS192" s="152"/>
      <c r="MBT192" s="152"/>
      <c r="MBU192" s="379"/>
      <c r="MBV192" s="380"/>
      <c r="MBW192" s="326"/>
      <c r="MBX192" s="152"/>
      <c r="MBY192" s="152"/>
      <c r="MBZ192" s="152"/>
      <c r="MCA192" s="152"/>
      <c r="MCB192" s="379"/>
      <c r="MCC192" s="380"/>
      <c r="MCD192" s="326"/>
      <c r="MCE192" s="152"/>
      <c r="MCF192" s="152"/>
      <c r="MCG192" s="152"/>
      <c r="MCH192" s="152"/>
      <c r="MCI192" s="379"/>
      <c r="MCJ192" s="380"/>
      <c r="MCK192" s="326"/>
      <c r="MCL192" s="152"/>
      <c r="MCM192" s="152"/>
      <c r="MCN192" s="152"/>
      <c r="MCO192" s="152"/>
      <c r="MCP192" s="379"/>
      <c r="MCQ192" s="380"/>
      <c r="MCR192" s="326"/>
      <c r="MCS192" s="152"/>
      <c r="MCT192" s="152"/>
      <c r="MCU192" s="152"/>
      <c r="MCV192" s="152"/>
      <c r="MCW192" s="379"/>
      <c r="MCX192" s="380"/>
      <c r="MCY192" s="326"/>
      <c r="MCZ192" s="152"/>
      <c r="MDA192" s="152"/>
      <c r="MDB192" s="152"/>
      <c r="MDC192" s="152"/>
      <c r="MDD192" s="379"/>
      <c r="MDE192" s="380"/>
      <c r="MDF192" s="326"/>
      <c r="MDG192" s="152"/>
      <c r="MDH192" s="152"/>
      <c r="MDI192" s="152"/>
      <c r="MDJ192" s="152"/>
      <c r="MDK192" s="379"/>
      <c r="MDL192" s="380"/>
      <c r="MDM192" s="326"/>
      <c r="MDN192" s="152"/>
      <c r="MDO192" s="152"/>
      <c r="MDP192" s="152"/>
      <c r="MDQ192" s="152"/>
      <c r="MDR192" s="379"/>
      <c r="MDS192" s="380"/>
      <c r="MDT192" s="326"/>
      <c r="MDU192" s="152"/>
      <c r="MDV192" s="152"/>
      <c r="MDW192" s="152"/>
      <c r="MDX192" s="152"/>
      <c r="MDY192" s="379"/>
      <c r="MDZ192" s="380"/>
      <c r="MEA192" s="326"/>
      <c r="MEB192" s="152"/>
      <c r="MEC192" s="152"/>
      <c r="MED192" s="152"/>
      <c r="MEE192" s="152"/>
      <c r="MEF192" s="379"/>
      <c r="MEG192" s="380"/>
      <c r="MEH192" s="326"/>
      <c r="MEI192" s="152"/>
      <c r="MEJ192" s="152"/>
      <c r="MEK192" s="152"/>
      <c r="MEL192" s="152"/>
      <c r="MEM192" s="379"/>
      <c r="MEN192" s="380"/>
      <c r="MEO192" s="326"/>
      <c r="MEP192" s="152"/>
      <c r="MEQ192" s="152"/>
      <c r="MER192" s="152"/>
      <c r="MES192" s="152"/>
      <c r="MET192" s="379"/>
      <c r="MEU192" s="380"/>
      <c r="MEV192" s="326"/>
      <c r="MEW192" s="152"/>
      <c r="MEX192" s="152"/>
      <c r="MEY192" s="152"/>
      <c r="MEZ192" s="152"/>
      <c r="MFA192" s="379"/>
      <c r="MFB192" s="380"/>
      <c r="MFC192" s="326"/>
      <c r="MFD192" s="152"/>
      <c r="MFE192" s="152"/>
      <c r="MFF192" s="152"/>
      <c r="MFG192" s="152"/>
      <c r="MFH192" s="379"/>
      <c r="MFI192" s="380"/>
      <c r="MFJ192" s="326"/>
      <c r="MFK192" s="152"/>
      <c r="MFL192" s="152"/>
      <c r="MFM192" s="152"/>
      <c r="MFN192" s="152"/>
      <c r="MFO192" s="379"/>
      <c r="MFP192" s="380"/>
      <c r="MFQ192" s="326"/>
      <c r="MFR192" s="152"/>
      <c r="MFS192" s="152"/>
      <c r="MFT192" s="152"/>
      <c r="MFU192" s="152"/>
      <c r="MFV192" s="379"/>
      <c r="MFW192" s="380"/>
      <c r="MFX192" s="326"/>
      <c r="MFY192" s="152"/>
      <c r="MFZ192" s="152"/>
      <c r="MGA192" s="152"/>
      <c r="MGB192" s="152"/>
      <c r="MGC192" s="379"/>
      <c r="MGD192" s="380"/>
      <c r="MGE192" s="326"/>
      <c r="MGF192" s="152"/>
      <c r="MGG192" s="152"/>
      <c r="MGH192" s="152"/>
      <c r="MGI192" s="152"/>
      <c r="MGJ192" s="379"/>
      <c r="MGK192" s="380"/>
      <c r="MGL192" s="326"/>
      <c r="MGM192" s="152"/>
      <c r="MGN192" s="152"/>
      <c r="MGO192" s="152"/>
      <c r="MGP192" s="152"/>
      <c r="MGQ192" s="379"/>
      <c r="MGR192" s="380"/>
      <c r="MGS192" s="326"/>
      <c r="MGT192" s="152"/>
      <c r="MGU192" s="152"/>
      <c r="MGV192" s="152"/>
      <c r="MGW192" s="152"/>
      <c r="MGX192" s="379"/>
      <c r="MGY192" s="380"/>
      <c r="MGZ192" s="326"/>
      <c r="MHA192" s="152"/>
      <c r="MHB192" s="152"/>
      <c r="MHC192" s="152"/>
      <c r="MHD192" s="152"/>
      <c r="MHE192" s="379"/>
      <c r="MHF192" s="380"/>
      <c r="MHG192" s="326"/>
      <c r="MHH192" s="152"/>
      <c r="MHI192" s="152"/>
      <c r="MHJ192" s="152"/>
      <c r="MHK192" s="152"/>
      <c r="MHL192" s="379"/>
      <c r="MHM192" s="380"/>
      <c r="MHN192" s="326"/>
      <c r="MHO192" s="152"/>
      <c r="MHP192" s="152"/>
      <c r="MHQ192" s="152"/>
      <c r="MHR192" s="152"/>
      <c r="MHS192" s="379"/>
      <c r="MHT192" s="380"/>
      <c r="MHU192" s="326"/>
      <c r="MHV192" s="152"/>
      <c r="MHW192" s="152"/>
      <c r="MHX192" s="152"/>
      <c r="MHY192" s="152"/>
      <c r="MHZ192" s="379"/>
      <c r="MIA192" s="380"/>
      <c r="MIB192" s="326"/>
      <c r="MIC192" s="152"/>
      <c r="MID192" s="152"/>
      <c r="MIE192" s="152"/>
      <c r="MIF192" s="152"/>
      <c r="MIG192" s="379"/>
      <c r="MIH192" s="380"/>
      <c r="MII192" s="326"/>
      <c r="MIJ192" s="152"/>
      <c r="MIK192" s="152"/>
      <c r="MIL192" s="152"/>
      <c r="MIM192" s="152"/>
      <c r="MIN192" s="379"/>
      <c r="MIO192" s="380"/>
      <c r="MIP192" s="326"/>
      <c r="MIQ192" s="152"/>
      <c r="MIR192" s="152"/>
      <c r="MIS192" s="152"/>
      <c r="MIT192" s="152"/>
      <c r="MIU192" s="379"/>
      <c r="MIV192" s="380"/>
      <c r="MIW192" s="326"/>
      <c r="MIX192" s="152"/>
      <c r="MIY192" s="152"/>
      <c r="MIZ192" s="152"/>
      <c r="MJA192" s="152"/>
      <c r="MJB192" s="379"/>
      <c r="MJC192" s="380"/>
      <c r="MJD192" s="326"/>
      <c r="MJE192" s="152"/>
      <c r="MJF192" s="152"/>
      <c r="MJG192" s="152"/>
      <c r="MJH192" s="152"/>
      <c r="MJI192" s="379"/>
      <c r="MJJ192" s="380"/>
      <c r="MJK192" s="326"/>
      <c r="MJL192" s="152"/>
      <c r="MJM192" s="152"/>
      <c r="MJN192" s="152"/>
      <c r="MJO192" s="152"/>
      <c r="MJP192" s="379"/>
      <c r="MJQ192" s="380"/>
      <c r="MJR192" s="326"/>
      <c r="MJS192" s="152"/>
      <c r="MJT192" s="152"/>
      <c r="MJU192" s="152"/>
      <c r="MJV192" s="152"/>
      <c r="MJW192" s="379"/>
      <c r="MJX192" s="380"/>
      <c r="MJY192" s="326"/>
      <c r="MJZ192" s="152"/>
      <c r="MKA192" s="152"/>
      <c r="MKB192" s="152"/>
      <c r="MKC192" s="152"/>
      <c r="MKD192" s="379"/>
      <c r="MKE192" s="380"/>
      <c r="MKF192" s="326"/>
      <c r="MKG192" s="152"/>
      <c r="MKH192" s="152"/>
      <c r="MKI192" s="152"/>
      <c r="MKJ192" s="152"/>
      <c r="MKK192" s="379"/>
      <c r="MKL192" s="380"/>
      <c r="MKM192" s="326"/>
      <c r="MKN192" s="152"/>
      <c r="MKO192" s="152"/>
      <c r="MKP192" s="152"/>
      <c r="MKQ192" s="152"/>
      <c r="MKR192" s="379"/>
      <c r="MKS192" s="380"/>
      <c r="MKT192" s="326"/>
      <c r="MKU192" s="152"/>
      <c r="MKV192" s="152"/>
      <c r="MKW192" s="152"/>
      <c r="MKX192" s="152"/>
      <c r="MKY192" s="379"/>
      <c r="MKZ192" s="380"/>
      <c r="MLA192" s="326"/>
      <c r="MLB192" s="152"/>
      <c r="MLC192" s="152"/>
      <c r="MLD192" s="152"/>
      <c r="MLE192" s="152"/>
      <c r="MLF192" s="379"/>
      <c r="MLG192" s="380"/>
      <c r="MLH192" s="326"/>
      <c r="MLI192" s="152"/>
      <c r="MLJ192" s="152"/>
      <c r="MLK192" s="152"/>
      <c r="MLL192" s="152"/>
      <c r="MLM192" s="379"/>
      <c r="MLN192" s="380"/>
      <c r="MLO192" s="326"/>
      <c r="MLP192" s="152"/>
      <c r="MLQ192" s="152"/>
      <c r="MLR192" s="152"/>
      <c r="MLS192" s="152"/>
      <c r="MLT192" s="379"/>
      <c r="MLU192" s="380"/>
      <c r="MLV192" s="326"/>
      <c r="MLW192" s="152"/>
      <c r="MLX192" s="152"/>
      <c r="MLY192" s="152"/>
      <c r="MLZ192" s="152"/>
      <c r="MMA192" s="379"/>
      <c r="MMB192" s="380"/>
      <c r="MMC192" s="326"/>
      <c r="MMD192" s="152"/>
      <c r="MME192" s="152"/>
      <c r="MMF192" s="152"/>
      <c r="MMG192" s="152"/>
      <c r="MMH192" s="379"/>
      <c r="MMI192" s="380"/>
      <c r="MMJ192" s="326"/>
      <c r="MMK192" s="152"/>
      <c r="MML192" s="152"/>
      <c r="MMM192" s="152"/>
      <c r="MMN192" s="152"/>
      <c r="MMO192" s="379"/>
      <c r="MMP192" s="380"/>
      <c r="MMQ192" s="326"/>
      <c r="MMR192" s="152"/>
      <c r="MMS192" s="152"/>
      <c r="MMT192" s="152"/>
      <c r="MMU192" s="152"/>
      <c r="MMV192" s="379"/>
      <c r="MMW192" s="380"/>
      <c r="MMX192" s="326"/>
      <c r="MMY192" s="152"/>
      <c r="MMZ192" s="152"/>
      <c r="MNA192" s="152"/>
      <c r="MNB192" s="152"/>
      <c r="MNC192" s="379"/>
      <c r="MND192" s="380"/>
      <c r="MNE192" s="326"/>
      <c r="MNF192" s="152"/>
      <c r="MNG192" s="152"/>
      <c r="MNH192" s="152"/>
      <c r="MNI192" s="152"/>
      <c r="MNJ192" s="379"/>
      <c r="MNK192" s="380"/>
      <c r="MNL192" s="326"/>
      <c r="MNM192" s="152"/>
      <c r="MNN192" s="152"/>
      <c r="MNO192" s="152"/>
      <c r="MNP192" s="152"/>
      <c r="MNQ192" s="379"/>
      <c r="MNR192" s="380"/>
      <c r="MNS192" s="326"/>
      <c r="MNT192" s="152"/>
      <c r="MNU192" s="152"/>
      <c r="MNV192" s="152"/>
      <c r="MNW192" s="152"/>
      <c r="MNX192" s="379"/>
      <c r="MNY192" s="380"/>
      <c r="MNZ192" s="326"/>
      <c r="MOA192" s="152"/>
      <c r="MOB192" s="152"/>
      <c r="MOC192" s="152"/>
      <c r="MOD192" s="152"/>
      <c r="MOE192" s="379"/>
      <c r="MOF192" s="380"/>
      <c r="MOG192" s="326"/>
      <c r="MOH192" s="152"/>
      <c r="MOI192" s="152"/>
      <c r="MOJ192" s="152"/>
      <c r="MOK192" s="152"/>
      <c r="MOL192" s="379"/>
      <c r="MOM192" s="380"/>
      <c r="MON192" s="326"/>
      <c r="MOO192" s="152"/>
      <c r="MOP192" s="152"/>
      <c r="MOQ192" s="152"/>
      <c r="MOR192" s="152"/>
      <c r="MOS192" s="379"/>
      <c r="MOT192" s="380"/>
      <c r="MOU192" s="326"/>
      <c r="MOV192" s="152"/>
      <c r="MOW192" s="152"/>
      <c r="MOX192" s="152"/>
      <c r="MOY192" s="152"/>
      <c r="MOZ192" s="379"/>
      <c r="MPA192" s="380"/>
      <c r="MPB192" s="326"/>
      <c r="MPC192" s="152"/>
      <c r="MPD192" s="152"/>
      <c r="MPE192" s="152"/>
      <c r="MPF192" s="152"/>
      <c r="MPG192" s="379"/>
      <c r="MPH192" s="380"/>
      <c r="MPI192" s="326"/>
      <c r="MPJ192" s="152"/>
      <c r="MPK192" s="152"/>
      <c r="MPL192" s="152"/>
      <c r="MPM192" s="152"/>
      <c r="MPN192" s="379"/>
      <c r="MPO192" s="380"/>
      <c r="MPP192" s="326"/>
      <c r="MPQ192" s="152"/>
      <c r="MPR192" s="152"/>
      <c r="MPS192" s="152"/>
      <c r="MPT192" s="152"/>
      <c r="MPU192" s="379"/>
      <c r="MPV192" s="380"/>
      <c r="MPW192" s="326"/>
      <c r="MPX192" s="152"/>
      <c r="MPY192" s="152"/>
      <c r="MPZ192" s="152"/>
      <c r="MQA192" s="152"/>
      <c r="MQB192" s="379"/>
      <c r="MQC192" s="380"/>
      <c r="MQD192" s="326"/>
      <c r="MQE192" s="152"/>
      <c r="MQF192" s="152"/>
      <c r="MQG192" s="152"/>
      <c r="MQH192" s="152"/>
      <c r="MQI192" s="379"/>
      <c r="MQJ192" s="380"/>
      <c r="MQK192" s="326"/>
      <c r="MQL192" s="152"/>
      <c r="MQM192" s="152"/>
      <c r="MQN192" s="152"/>
      <c r="MQO192" s="152"/>
      <c r="MQP192" s="379"/>
      <c r="MQQ192" s="380"/>
      <c r="MQR192" s="326"/>
      <c r="MQS192" s="152"/>
      <c r="MQT192" s="152"/>
      <c r="MQU192" s="152"/>
      <c r="MQV192" s="152"/>
      <c r="MQW192" s="379"/>
      <c r="MQX192" s="380"/>
      <c r="MQY192" s="326"/>
      <c r="MQZ192" s="152"/>
      <c r="MRA192" s="152"/>
      <c r="MRB192" s="152"/>
      <c r="MRC192" s="152"/>
      <c r="MRD192" s="379"/>
      <c r="MRE192" s="380"/>
      <c r="MRF192" s="326"/>
      <c r="MRG192" s="152"/>
      <c r="MRH192" s="152"/>
      <c r="MRI192" s="152"/>
      <c r="MRJ192" s="152"/>
      <c r="MRK192" s="379"/>
      <c r="MRL192" s="380"/>
      <c r="MRM192" s="326"/>
      <c r="MRN192" s="152"/>
      <c r="MRO192" s="152"/>
      <c r="MRP192" s="152"/>
      <c r="MRQ192" s="152"/>
      <c r="MRR192" s="379"/>
      <c r="MRS192" s="380"/>
      <c r="MRT192" s="326"/>
      <c r="MRU192" s="152"/>
      <c r="MRV192" s="152"/>
      <c r="MRW192" s="152"/>
      <c r="MRX192" s="152"/>
      <c r="MRY192" s="379"/>
      <c r="MRZ192" s="380"/>
      <c r="MSA192" s="326"/>
      <c r="MSB192" s="152"/>
      <c r="MSC192" s="152"/>
      <c r="MSD192" s="152"/>
      <c r="MSE192" s="152"/>
      <c r="MSF192" s="379"/>
      <c r="MSG192" s="380"/>
      <c r="MSH192" s="326"/>
      <c r="MSI192" s="152"/>
      <c r="MSJ192" s="152"/>
      <c r="MSK192" s="152"/>
      <c r="MSL192" s="152"/>
      <c r="MSM192" s="379"/>
      <c r="MSN192" s="380"/>
      <c r="MSO192" s="326"/>
      <c r="MSP192" s="152"/>
      <c r="MSQ192" s="152"/>
      <c r="MSR192" s="152"/>
      <c r="MSS192" s="152"/>
      <c r="MST192" s="379"/>
      <c r="MSU192" s="380"/>
      <c r="MSV192" s="326"/>
      <c r="MSW192" s="152"/>
      <c r="MSX192" s="152"/>
      <c r="MSY192" s="152"/>
      <c r="MSZ192" s="152"/>
      <c r="MTA192" s="379"/>
      <c r="MTB192" s="380"/>
      <c r="MTC192" s="326"/>
      <c r="MTD192" s="152"/>
      <c r="MTE192" s="152"/>
      <c r="MTF192" s="152"/>
      <c r="MTG192" s="152"/>
      <c r="MTH192" s="379"/>
      <c r="MTI192" s="380"/>
      <c r="MTJ192" s="326"/>
      <c r="MTK192" s="152"/>
      <c r="MTL192" s="152"/>
      <c r="MTM192" s="152"/>
      <c r="MTN192" s="152"/>
      <c r="MTO192" s="379"/>
      <c r="MTP192" s="380"/>
      <c r="MTQ192" s="326"/>
      <c r="MTR192" s="152"/>
      <c r="MTS192" s="152"/>
      <c r="MTT192" s="152"/>
      <c r="MTU192" s="152"/>
      <c r="MTV192" s="379"/>
      <c r="MTW192" s="380"/>
      <c r="MTX192" s="326"/>
      <c r="MTY192" s="152"/>
      <c r="MTZ192" s="152"/>
      <c r="MUA192" s="152"/>
      <c r="MUB192" s="152"/>
      <c r="MUC192" s="379"/>
      <c r="MUD192" s="380"/>
      <c r="MUE192" s="326"/>
      <c r="MUF192" s="152"/>
      <c r="MUG192" s="152"/>
      <c r="MUH192" s="152"/>
      <c r="MUI192" s="152"/>
      <c r="MUJ192" s="379"/>
      <c r="MUK192" s="380"/>
      <c r="MUL192" s="326"/>
      <c r="MUM192" s="152"/>
      <c r="MUN192" s="152"/>
      <c r="MUO192" s="152"/>
      <c r="MUP192" s="152"/>
      <c r="MUQ192" s="379"/>
      <c r="MUR192" s="380"/>
      <c r="MUS192" s="326"/>
      <c r="MUT192" s="152"/>
      <c r="MUU192" s="152"/>
      <c r="MUV192" s="152"/>
      <c r="MUW192" s="152"/>
      <c r="MUX192" s="379"/>
      <c r="MUY192" s="380"/>
      <c r="MUZ192" s="326"/>
      <c r="MVA192" s="152"/>
      <c r="MVB192" s="152"/>
      <c r="MVC192" s="152"/>
      <c r="MVD192" s="152"/>
      <c r="MVE192" s="379"/>
      <c r="MVF192" s="380"/>
      <c r="MVG192" s="326"/>
      <c r="MVH192" s="152"/>
      <c r="MVI192" s="152"/>
      <c r="MVJ192" s="152"/>
      <c r="MVK192" s="152"/>
      <c r="MVL192" s="379"/>
      <c r="MVM192" s="380"/>
      <c r="MVN192" s="326"/>
      <c r="MVO192" s="152"/>
      <c r="MVP192" s="152"/>
      <c r="MVQ192" s="152"/>
      <c r="MVR192" s="152"/>
      <c r="MVS192" s="379"/>
      <c r="MVT192" s="380"/>
      <c r="MVU192" s="326"/>
      <c r="MVV192" s="152"/>
      <c r="MVW192" s="152"/>
      <c r="MVX192" s="152"/>
      <c r="MVY192" s="152"/>
      <c r="MVZ192" s="379"/>
      <c r="MWA192" s="380"/>
      <c r="MWB192" s="326"/>
      <c r="MWC192" s="152"/>
      <c r="MWD192" s="152"/>
      <c r="MWE192" s="152"/>
      <c r="MWF192" s="152"/>
      <c r="MWG192" s="379"/>
      <c r="MWH192" s="380"/>
      <c r="MWI192" s="326"/>
      <c r="MWJ192" s="152"/>
      <c r="MWK192" s="152"/>
      <c r="MWL192" s="152"/>
      <c r="MWM192" s="152"/>
      <c r="MWN192" s="379"/>
      <c r="MWO192" s="380"/>
      <c r="MWP192" s="326"/>
      <c r="MWQ192" s="152"/>
      <c r="MWR192" s="152"/>
      <c r="MWS192" s="152"/>
      <c r="MWT192" s="152"/>
      <c r="MWU192" s="379"/>
      <c r="MWV192" s="380"/>
      <c r="MWW192" s="326"/>
      <c r="MWX192" s="152"/>
      <c r="MWY192" s="152"/>
      <c r="MWZ192" s="152"/>
      <c r="MXA192" s="152"/>
      <c r="MXB192" s="379"/>
      <c r="MXC192" s="380"/>
      <c r="MXD192" s="326"/>
      <c r="MXE192" s="152"/>
      <c r="MXF192" s="152"/>
      <c r="MXG192" s="152"/>
      <c r="MXH192" s="152"/>
      <c r="MXI192" s="379"/>
      <c r="MXJ192" s="380"/>
      <c r="MXK192" s="326"/>
      <c r="MXL192" s="152"/>
      <c r="MXM192" s="152"/>
      <c r="MXN192" s="152"/>
      <c r="MXO192" s="152"/>
      <c r="MXP192" s="379"/>
      <c r="MXQ192" s="380"/>
      <c r="MXR192" s="326"/>
      <c r="MXS192" s="152"/>
      <c r="MXT192" s="152"/>
      <c r="MXU192" s="152"/>
      <c r="MXV192" s="152"/>
      <c r="MXW192" s="379"/>
      <c r="MXX192" s="380"/>
      <c r="MXY192" s="326"/>
      <c r="MXZ192" s="152"/>
      <c r="MYA192" s="152"/>
      <c r="MYB192" s="152"/>
      <c r="MYC192" s="152"/>
      <c r="MYD192" s="379"/>
      <c r="MYE192" s="380"/>
      <c r="MYF192" s="326"/>
      <c r="MYG192" s="152"/>
      <c r="MYH192" s="152"/>
      <c r="MYI192" s="152"/>
      <c r="MYJ192" s="152"/>
      <c r="MYK192" s="379"/>
      <c r="MYL192" s="380"/>
      <c r="MYM192" s="326"/>
      <c r="MYN192" s="152"/>
      <c r="MYO192" s="152"/>
      <c r="MYP192" s="152"/>
      <c r="MYQ192" s="152"/>
      <c r="MYR192" s="379"/>
      <c r="MYS192" s="380"/>
      <c r="MYT192" s="326"/>
      <c r="MYU192" s="152"/>
      <c r="MYV192" s="152"/>
      <c r="MYW192" s="152"/>
      <c r="MYX192" s="152"/>
      <c r="MYY192" s="379"/>
      <c r="MYZ192" s="380"/>
      <c r="MZA192" s="326"/>
      <c r="MZB192" s="152"/>
      <c r="MZC192" s="152"/>
      <c r="MZD192" s="152"/>
      <c r="MZE192" s="152"/>
      <c r="MZF192" s="379"/>
      <c r="MZG192" s="380"/>
      <c r="MZH192" s="326"/>
      <c r="MZI192" s="152"/>
      <c r="MZJ192" s="152"/>
      <c r="MZK192" s="152"/>
      <c r="MZL192" s="152"/>
      <c r="MZM192" s="379"/>
      <c r="MZN192" s="380"/>
      <c r="MZO192" s="326"/>
      <c r="MZP192" s="152"/>
      <c r="MZQ192" s="152"/>
      <c r="MZR192" s="152"/>
      <c r="MZS192" s="152"/>
      <c r="MZT192" s="379"/>
      <c r="MZU192" s="380"/>
      <c r="MZV192" s="326"/>
      <c r="MZW192" s="152"/>
      <c r="MZX192" s="152"/>
      <c r="MZY192" s="152"/>
      <c r="MZZ192" s="152"/>
      <c r="NAA192" s="379"/>
      <c r="NAB192" s="380"/>
      <c r="NAC192" s="326"/>
      <c r="NAD192" s="152"/>
      <c r="NAE192" s="152"/>
      <c r="NAF192" s="152"/>
      <c r="NAG192" s="152"/>
      <c r="NAH192" s="379"/>
      <c r="NAI192" s="380"/>
      <c r="NAJ192" s="326"/>
      <c r="NAK192" s="152"/>
      <c r="NAL192" s="152"/>
      <c r="NAM192" s="152"/>
      <c r="NAN192" s="152"/>
      <c r="NAO192" s="379"/>
      <c r="NAP192" s="380"/>
      <c r="NAQ192" s="326"/>
      <c r="NAR192" s="152"/>
      <c r="NAS192" s="152"/>
      <c r="NAT192" s="152"/>
      <c r="NAU192" s="152"/>
      <c r="NAV192" s="379"/>
      <c r="NAW192" s="380"/>
      <c r="NAX192" s="326"/>
      <c r="NAY192" s="152"/>
      <c r="NAZ192" s="152"/>
      <c r="NBA192" s="152"/>
      <c r="NBB192" s="152"/>
      <c r="NBC192" s="379"/>
      <c r="NBD192" s="380"/>
      <c r="NBE192" s="326"/>
      <c r="NBF192" s="152"/>
      <c r="NBG192" s="152"/>
      <c r="NBH192" s="152"/>
      <c r="NBI192" s="152"/>
      <c r="NBJ192" s="379"/>
      <c r="NBK192" s="380"/>
      <c r="NBL192" s="326"/>
      <c r="NBM192" s="152"/>
      <c r="NBN192" s="152"/>
      <c r="NBO192" s="152"/>
      <c r="NBP192" s="152"/>
      <c r="NBQ192" s="379"/>
      <c r="NBR192" s="380"/>
      <c r="NBS192" s="326"/>
      <c r="NBT192" s="152"/>
      <c r="NBU192" s="152"/>
      <c r="NBV192" s="152"/>
      <c r="NBW192" s="152"/>
      <c r="NBX192" s="379"/>
      <c r="NBY192" s="380"/>
      <c r="NBZ192" s="326"/>
      <c r="NCA192" s="152"/>
      <c r="NCB192" s="152"/>
      <c r="NCC192" s="152"/>
      <c r="NCD192" s="152"/>
      <c r="NCE192" s="379"/>
      <c r="NCF192" s="380"/>
      <c r="NCG192" s="326"/>
      <c r="NCH192" s="152"/>
      <c r="NCI192" s="152"/>
      <c r="NCJ192" s="152"/>
      <c r="NCK192" s="152"/>
      <c r="NCL192" s="379"/>
      <c r="NCM192" s="380"/>
      <c r="NCN192" s="326"/>
      <c r="NCO192" s="152"/>
      <c r="NCP192" s="152"/>
      <c r="NCQ192" s="152"/>
      <c r="NCR192" s="152"/>
      <c r="NCS192" s="379"/>
      <c r="NCT192" s="380"/>
      <c r="NCU192" s="326"/>
      <c r="NCV192" s="152"/>
      <c r="NCW192" s="152"/>
      <c r="NCX192" s="152"/>
      <c r="NCY192" s="152"/>
      <c r="NCZ192" s="379"/>
      <c r="NDA192" s="380"/>
      <c r="NDB192" s="326"/>
      <c r="NDC192" s="152"/>
      <c r="NDD192" s="152"/>
      <c r="NDE192" s="152"/>
      <c r="NDF192" s="152"/>
      <c r="NDG192" s="379"/>
      <c r="NDH192" s="380"/>
      <c r="NDI192" s="326"/>
      <c r="NDJ192" s="152"/>
      <c r="NDK192" s="152"/>
      <c r="NDL192" s="152"/>
      <c r="NDM192" s="152"/>
      <c r="NDN192" s="379"/>
      <c r="NDO192" s="380"/>
      <c r="NDP192" s="326"/>
      <c r="NDQ192" s="152"/>
      <c r="NDR192" s="152"/>
      <c r="NDS192" s="152"/>
      <c r="NDT192" s="152"/>
      <c r="NDU192" s="379"/>
      <c r="NDV192" s="380"/>
      <c r="NDW192" s="326"/>
      <c r="NDX192" s="152"/>
      <c r="NDY192" s="152"/>
      <c r="NDZ192" s="152"/>
      <c r="NEA192" s="152"/>
      <c r="NEB192" s="379"/>
      <c r="NEC192" s="380"/>
      <c r="NED192" s="326"/>
      <c r="NEE192" s="152"/>
      <c r="NEF192" s="152"/>
      <c r="NEG192" s="152"/>
      <c r="NEH192" s="152"/>
      <c r="NEI192" s="379"/>
      <c r="NEJ192" s="380"/>
      <c r="NEK192" s="326"/>
      <c r="NEL192" s="152"/>
      <c r="NEM192" s="152"/>
      <c r="NEN192" s="152"/>
      <c r="NEO192" s="152"/>
      <c r="NEP192" s="379"/>
      <c r="NEQ192" s="380"/>
      <c r="NER192" s="326"/>
      <c r="NES192" s="152"/>
      <c r="NET192" s="152"/>
      <c r="NEU192" s="152"/>
      <c r="NEV192" s="152"/>
      <c r="NEW192" s="379"/>
      <c r="NEX192" s="380"/>
      <c r="NEY192" s="326"/>
      <c r="NEZ192" s="152"/>
      <c r="NFA192" s="152"/>
      <c r="NFB192" s="152"/>
      <c r="NFC192" s="152"/>
      <c r="NFD192" s="379"/>
      <c r="NFE192" s="380"/>
      <c r="NFF192" s="326"/>
      <c r="NFG192" s="152"/>
      <c r="NFH192" s="152"/>
      <c r="NFI192" s="152"/>
      <c r="NFJ192" s="152"/>
      <c r="NFK192" s="379"/>
      <c r="NFL192" s="380"/>
      <c r="NFM192" s="326"/>
      <c r="NFN192" s="152"/>
      <c r="NFO192" s="152"/>
      <c r="NFP192" s="152"/>
      <c r="NFQ192" s="152"/>
      <c r="NFR192" s="379"/>
      <c r="NFS192" s="380"/>
      <c r="NFT192" s="326"/>
      <c r="NFU192" s="152"/>
      <c r="NFV192" s="152"/>
      <c r="NFW192" s="152"/>
      <c r="NFX192" s="152"/>
      <c r="NFY192" s="379"/>
      <c r="NFZ192" s="380"/>
      <c r="NGA192" s="326"/>
      <c r="NGB192" s="152"/>
      <c r="NGC192" s="152"/>
      <c r="NGD192" s="152"/>
      <c r="NGE192" s="152"/>
      <c r="NGF192" s="379"/>
      <c r="NGG192" s="380"/>
      <c r="NGH192" s="326"/>
      <c r="NGI192" s="152"/>
      <c r="NGJ192" s="152"/>
      <c r="NGK192" s="152"/>
      <c r="NGL192" s="152"/>
      <c r="NGM192" s="379"/>
      <c r="NGN192" s="380"/>
      <c r="NGO192" s="326"/>
      <c r="NGP192" s="152"/>
      <c r="NGQ192" s="152"/>
      <c r="NGR192" s="152"/>
      <c r="NGS192" s="152"/>
      <c r="NGT192" s="379"/>
      <c r="NGU192" s="380"/>
      <c r="NGV192" s="326"/>
      <c r="NGW192" s="152"/>
      <c r="NGX192" s="152"/>
      <c r="NGY192" s="152"/>
      <c r="NGZ192" s="152"/>
      <c r="NHA192" s="379"/>
      <c r="NHB192" s="380"/>
      <c r="NHC192" s="326"/>
      <c r="NHD192" s="152"/>
      <c r="NHE192" s="152"/>
      <c r="NHF192" s="152"/>
      <c r="NHG192" s="152"/>
      <c r="NHH192" s="379"/>
      <c r="NHI192" s="380"/>
      <c r="NHJ192" s="326"/>
      <c r="NHK192" s="152"/>
      <c r="NHL192" s="152"/>
      <c r="NHM192" s="152"/>
      <c r="NHN192" s="152"/>
      <c r="NHO192" s="379"/>
      <c r="NHP192" s="380"/>
      <c r="NHQ192" s="326"/>
      <c r="NHR192" s="152"/>
      <c r="NHS192" s="152"/>
      <c r="NHT192" s="152"/>
      <c r="NHU192" s="152"/>
      <c r="NHV192" s="379"/>
      <c r="NHW192" s="380"/>
      <c r="NHX192" s="326"/>
      <c r="NHY192" s="152"/>
      <c r="NHZ192" s="152"/>
      <c r="NIA192" s="152"/>
      <c r="NIB192" s="152"/>
      <c r="NIC192" s="379"/>
      <c r="NID192" s="380"/>
      <c r="NIE192" s="326"/>
      <c r="NIF192" s="152"/>
      <c r="NIG192" s="152"/>
      <c r="NIH192" s="152"/>
      <c r="NII192" s="152"/>
      <c r="NIJ192" s="379"/>
      <c r="NIK192" s="380"/>
      <c r="NIL192" s="326"/>
      <c r="NIM192" s="152"/>
      <c r="NIN192" s="152"/>
      <c r="NIO192" s="152"/>
      <c r="NIP192" s="152"/>
      <c r="NIQ192" s="379"/>
      <c r="NIR192" s="380"/>
      <c r="NIS192" s="326"/>
      <c r="NIT192" s="152"/>
      <c r="NIU192" s="152"/>
      <c r="NIV192" s="152"/>
      <c r="NIW192" s="152"/>
      <c r="NIX192" s="379"/>
      <c r="NIY192" s="380"/>
      <c r="NIZ192" s="326"/>
      <c r="NJA192" s="152"/>
      <c r="NJB192" s="152"/>
      <c r="NJC192" s="152"/>
      <c r="NJD192" s="152"/>
      <c r="NJE192" s="379"/>
      <c r="NJF192" s="380"/>
      <c r="NJG192" s="326"/>
      <c r="NJH192" s="152"/>
      <c r="NJI192" s="152"/>
      <c r="NJJ192" s="152"/>
      <c r="NJK192" s="152"/>
      <c r="NJL192" s="379"/>
      <c r="NJM192" s="380"/>
      <c r="NJN192" s="326"/>
      <c r="NJO192" s="152"/>
      <c r="NJP192" s="152"/>
      <c r="NJQ192" s="152"/>
      <c r="NJR192" s="152"/>
      <c r="NJS192" s="379"/>
      <c r="NJT192" s="380"/>
      <c r="NJU192" s="326"/>
      <c r="NJV192" s="152"/>
      <c r="NJW192" s="152"/>
      <c r="NJX192" s="152"/>
      <c r="NJY192" s="152"/>
      <c r="NJZ192" s="379"/>
      <c r="NKA192" s="380"/>
      <c r="NKB192" s="326"/>
      <c r="NKC192" s="152"/>
      <c r="NKD192" s="152"/>
      <c r="NKE192" s="152"/>
      <c r="NKF192" s="152"/>
      <c r="NKG192" s="379"/>
      <c r="NKH192" s="380"/>
      <c r="NKI192" s="326"/>
      <c r="NKJ192" s="152"/>
      <c r="NKK192" s="152"/>
      <c r="NKL192" s="152"/>
      <c r="NKM192" s="152"/>
      <c r="NKN192" s="379"/>
      <c r="NKO192" s="380"/>
      <c r="NKP192" s="326"/>
      <c r="NKQ192" s="152"/>
      <c r="NKR192" s="152"/>
      <c r="NKS192" s="152"/>
      <c r="NKT192" s="152"/>
      <c r="NKU192" s="379"/>
      <c r="NKV192" s="380"/>
      <c r="NKW192" s="326"/>
      <c r="NKX192" s="152"/>
      <c r="NKY192" s="152"/>
      <c r="NKZ192" s="152"/>
      <c r="NLA192" s="152"/>
      <c r="NLB192" s="379"/>
      <c r="NLC192" s="380"/>
      <c r="NLD192" s="326"/>
      <c r="NLE192" s="152"/>
      <c r="NLF192" s="152"/>
      <c r="NLG192" s="152"/>
      <c r="NLH192" s="152"/>
      <c r="NLI192" s="379"/>
      <c r="NLJ192" s="380"/>
      <c r="NLK192" s="326"/>
      <c r="NLL192" s="152"/>
      <c r="NLM192" s="152"/>
      <c r="NLN192" s="152"/>
      <c r="NLO192" s="152"/>
      <c r="NLP192" s="379"/>
      <c r="NLQ192" s="380"/>
      <c r="NLR192" s="326"/>
      <c r="NLS192" s="152"/>
      <c r="NLT192" s="152"/>
      <c r="NLU192" s="152"/>
      <c r="NLV192" s="152"/>
      <c r="NLW192" s="379"/>
      <c r="NLX192" s="380"/>
      <c r="NLY192" s="326"/>
      <c r="NLZ192" s="152"/>
      <c r="NMA192" s="152"/>
      <c r="NMB192" s="152"/>
      <c r="NMC192" s="152"/>
      <c r="NMD192" s="379"/>
      <c r="NME192" s="380"/>
      <c r="NMF192" s="326"/>
      <c r="NMG192" s="152"/>
      <c r="NMH192" s="152"/>
      <c r="NMI192" s="152"/>
      <c r="NMJ192" s="152"/>
      <c r="NMK192" s="379"/>
      <c r="NML192" s="380"/>
      <c r="NMM192" s="326"/>
      <c r="NMN192" s="152"/>
      <c r="NMO192" s="152"/>
      <c r="NMP192" s="152"/>
      <c r="NMQ192" s="152"/>
      <c r="NMR192" s="379"/>
      <c r="NMS192" s="380"/>
      <c r="NMT192" s="326"/>
      <c r="NMU192" s="152"/>
      <c r="NMV192" s="152"/>
      <c r="NMW192" s="152"/>
      <c r="NMX192" s="152"/>
      <c r="NMY192" s="379"/>
      <c r="NMZ192" s="380"/>
      <c r="NNA192" s="326"/>
      <c r="NNB192" s="152"/>
      <c r="NNC192" s="152"/>
      <c r="NND192" s="152"/>
      <c r="NNE192" s="152"/>
      <c r="NNF192" s="379"/>
      <c r="NNG192" s="380"/>
      <c r="NNH192" s="326"/>
      <c r="NNI192" s="152"/>
      <c r="NNJ192" s="152"/>
      <c r="NNK192" s="152"/>
      <c r="NNL192" s="152"/>
      <c r="NNM192" s="379"/>
      <c r="NNN192" s="380"/>
      <c r="NNO192" s="326"/>
      <c r="NNP192" s="152"/>
      <c r="NNQ192" s="152"/>
      <c r="NNR192" s="152"/>
      <c r="NNS192" s="152"/>
      <c r="NNT192" s="379"/>
      <c r="NNU192" s="380"/>
      <c r="NNV192" s="326"/>
      <c r="NNW192" s="152"/>
      <c r="NNX192" s="152"/>
      <c r="NNY192" s="152"/>
      <c r="NNZ192" s="152"/>
      <c r="NOA192" s="379"/>
      <c r="NOB192" s="380"/>
      <c r="NOC192" s="326"/>
      <c r="NOD192" s="152"/>
      <c r="NOE192" s="152"/>
      <c r="NOF192" s="152"/>
      <c r="NOG192" s="152"/>
      <c r="NOH192" s="379"/>
      <c r="NOI192" s="380"/>
      <c r="NOJ192" s="326"/>
      <c r="NOK192" s="152"/>
      <c r="NOL192" s="152"/>
      <c r="NOM192" s="152"/>
      <c r="NON192" s="152"/>
      <c r="NOO192" s="379"/>
      <c r="NOP192" s="380"/>
      <c r="NOQ192" s="326"/>
      <c r="NOR192" s="152"/>
      <c r="NOS192" s="152"/>
      <c r="NOT192" s="152"/>
      <c r="NOU192" s="152"/>
      <c r="NOV192" s="379"/>
      <c r="NOW192" s="380"/>
      <c r="NOX192" s="326"/>
      <c r="NOY192" s="152"/>
      <c r="NOZ192" s="152"/>
      <c r="NPA192" s="152"/>
      <c r="NPB192" s="152"/>
      <c r="NPC192" s="379"/>
      <c r="NPD192" s="380"/>
      <c r="NPE192" s="326"/>
      <c r="NPF192" s="152"/>
      <c r="NPG192" s="152"/>
      <c r="NPH192" s="152"/>
      <c r="NPI192" s="152"/>
      <c r="NPJ192" s="379"/>
      <c r="NPK192" s="380"/>
      <c r="NPL192" s="326"/>
      <c r="NPM192" s="152"/>
      <c r="NPN192" s="152"/>
      <c r="NPO192" s="152"/>
      <c r="NPP192" s="152"/>
      <c r="NPQ192" s="379"/>
      <c r="NPR192" s="380"/>
      <c r="NPS192" s="326"/>
      <c r="NPT192" s="152"/>
      <c r="NPU192" s="152"/>
      <c r="NPV192" s="152"/>
      <c r="NPW192" s="152"/>
      <c r="NPX192" s="379"/>
      <c r="NPY192" s="380"/>
      <c r="NPZ192" s="326"/>
      <c r="NQA192" s="152"/>
      <c r="NQB192" s="152"/>
      <c r="NQC192" s="152"/>
      <c r="NQD192" s="152"/>
      <c r="NQE192" s="379"/>
      <c r="NQF192" s="380"/>
      <c r="NQG192" s="326"/>
      <c r="NQH192" s="152"/>
      <c r="NQI192" s="152"/>
      <c r="NQJ192" s="152"/>
      <c r="NQK192" s="152"/>
      <c r="NQL192" s="379"/>
      <c r="NQM192" s="380"/>
      <c r="NQN192" s="326"/>
      <c r="NQO192" s="152"/>
      <c r="NQP192" s="152"/>
      <c r="NQQ192" s="152"/>
      <c r="NQR192" s="152"/>
      <c r="NQS192" s="379"/>
      <c r="NQT192" s="380"/>
      <c r="NQU192" s="326"/>
      <c r="NQV192" s="152"/>
      <c r="NQW192" s="152"/>
      <c r="NQX192" s="152"/>
      <c r="NQY192" s="152"/>
      <c r="NQZ192" s="379"/>
      <c r="NRA192" s="380"/>
      <c r="NRB192" s="326"/>
      <c r="NRC192" s="152"/>
      <c r="NRD192" s="152"/>
      <c r="NRE192" s="152"/>
      <c r="NRF192" s="152"/>
      <c r="NRG192" s="379"/>
      <c r="NRH192" s="380"/>
      <c r="NRI192" s="326"/>
      <c r="NRJ192" s="152"/>
      <c r="NRK192" s="152"/>
      <c r="NRL192" s="152"/>
      <c r="NRM192" s="152"/>
      <c r="NRN192" s="379"/>
      <c r="NRO192" s="380"/>
      <c r="NRP192" s="326"/>
      <c r="NRQ192" s="152"/>
      <c r="NRR192" s="152"/>
      <c r="NRS192" s="152"/>
      <c r="NRT192" s="152"/>
      <c r="NRU192" s="379"/>
      <c r="NRV192" s="380"/>
      <c r="NRW192" s="326"/>
      <c r="NRX192" s="152"/>
      <c r="NRY192" s="152"/>
      <c r="NRZ192" s="152"/>
      <c r="NSA192" s="152"/>
      <c r="NSB192" s="379"/>
      <c r="NSC192" s="380"/>
      <c r="NSD192" s="326"/>
      <c r="NSE192" s="152"/>
      <c r="NSF192" s="152"/>
      <c r="NSG192" s="152"/>
      <c r="NSH192" s="152"/>
      <c r="NSI192" s="379"/>
      <c r="NSJ192" s="380"/>
      <c r="NSK192" s="326"/>
      <c r="NSL192" s="152"/>
      <c r="NSM192" s="152"/>
      <c r="NSN192" s="152"/>
      <c r="NSO192" s="152"/>
      <c r="NSP192" s="379"/>
      <c r="NSQ192" s="380"/>
      <c r="NSR192" s="326"/>
      <c r="NSS192" s="152"/>
      <c r="NST192" s="152"/>
      <c r="NSU192" s="152"/>
      <c r="NSV192" s="152"/>
      <c r="NSW192" s="379"/>
      <c r="NSX192" s="380"/>
      <c r="NSY192" s="326"/>
      <c r="NSZ192" s="152"/>
      <c r="NTA192" s="152"/>
      <c r="NTB192" s="152"/>
      <c r="NTC192" s="152"/>
      <c r="NTD192" s="379"/>
      <c r="NTE192" s="380"/>
      <c r="NTF192" s="326"/>
      <c r="NTG192" s="152"/>
      <c r="NTH192" s="152"/>
      <c r="NTI192" s="152"/>
      <c r="NTJ192" s="152"/>
      <c r="NTK192" s="379"/>
      <c r="NTL192" s="380"/>
      <c r="NTM192" s="326"/>
      <c r="NTN192" s="152"/>
      <c r="NTO192" s="152"/>
      <c r="NTP192" s="152"/>
      <c r="NTQ192" s="152"/>
      <c r="NTR192" s="379"/>
      <c r="NTS192" s="380"/>
      <c r="NTT192" s="326"/>
      <c r="NTU192" s="152"/>
      <c r="NTV192" s="152"/>
      <c r="NTW192" s="152"/>
      <c r="NTX192" s="152"/>
      <c r="NTY192" s="379"/>
      <c r="NTZ192" s="380"/>
      <c r="NUA192" s="326"/>
      <c r="NUB192" s="152"/>
      <c r="NUC192" s="152"/>
      <c r="NUD192" s="152"/>
      <c r="NUE192" s="152"/>
      <c r="NUF192" s="379"/>
      <c r="NUG192" s="380"/>
      <c r="NUH192" s="326"/>
      <c r="NUI192" s="152"/>
      <c r="NUJ192" s="152"/>
      <c r="NUK192" s="152"/>
      <c r="NUL192" s="152"/>
      <c r="NUM192" s="379"/>
      <c r="NUN192" s="380"/>
      <c r="NUO192" s="326"/>
      <c r="NUP192" s="152"/>
      <c r="NUQ192" s="152"/>
      <c r="NUR192" s="152"/>
      <c r="NUS192" s="152"/>
      <c r="NUT192" s="379"/>
      <c r="NUU192" s="380"/>
      <c r="NUV192" s="326"/>
      <c r="NUW192" s="152"/>
      <c r="NUX192" s="152"/>
      <c r="NUY192" s="152"/>
      <c r="NUZ192" s="152"/>
      <c r="NVA192" s="379"/>
      <c r="NVB192" s="380"/>
      <c r="NVC192" s="326"/>
      <c r="NVD192" s="152"/>
      <c r="NVE192" s="152"/>
      <c r="NVF192" s="152"/>
      <c r="NVG192" s="152"/>
      <c r="NVH192" s="379"/>
      <c r="NVI192" s="380"/>
      <c r="NVJ192" s="326"/>
      <c r="NVK192" s="152"/>
      <c r="NVL192" s="152"/>
      <c r="NVM192" s="152"/>
      <c r="NVN192" s="152"/>
      <c r="NVO192" s="379"/>
      <c r="NVP192" s="380"/>
      <c r="NVQ192" s="326"/>
      <c r="NVR192" s="152"/>
      <c r="NVS192" s="152"/>
      <c r="NVT192" s="152"/>
      <c r="NVU192" s="152"/>
      <c r="NVV192" s="379"/>
      <c r="NVW192" s="380"/>
      <c r="NVX192" s="326"/>
      <c r="NVY192" s="152"/>
      <c r="NVZ192" s="152"/>
      <c r="NWA192" s="152"/>
      <c r="NWB192" s="152"/>
      <c r="NWC192" s="379"/>
      <c r="NWD192" s="380"/>
      <c r="NWE192" s="326"/>
      <c r="NWF192" s="152"/>
      <c r="NWG192" s="152"/>
      <c r="NWH192" s="152"/>
      <c r="NWI192" s="152"/>
      <c r="NWJ192" s="379"/>
      <c r="NWK192" s="380"/>
      <c r="NWL192" s="326"/>
      <c r="NWM192" s="152"/>
      <c r="NWN192" s="152"/>
      <c r="NWO192" s="152"/>
      <c r="NWP192" s="152"/>
      <c r="NWQ192" s="379"/>
      <c r="NWR192" s="380"/>
      <c r="NWS192" s="326"/>
      <c r="NWT192" s="152"/>
      <c r="NWU192" s="152"/>
      <c r="NWV192" s="152"/>
      <c r="NWW192" s="152"/>
      <c r="NWX192" s="379"/>
      <c r="NWY192" s="380"/>
      <c r="NWZ192" s="326"/>
      <c r="NXA192" s="152"/>
      <c r="NXB192" s="152"/>
      <c r="NXC192" s="152"/>
      <c r="NXD192" s="152"/>
      <c r="NXE192" s="379"/>
      <c r="NXF192" s="380"/>
      <c r="NXG192" s="326"/>
      <c r="NXH192" s="152"/>
      <c r="NXI192" s="152"/>
      <c r="NXJ192" s="152"/>
      <c r="NXK192" s="152"/>
      <c r="NXL192" s="379"/>
      <c r="NXM192" s="380"/>
      <c r="NXN192" s="326"/>
      <c r="NXO192" s="152"/>
      <c r="NXP192" s="152"/>
      <c r="NXQ192" s="152"/>
      <c r="NXR192" s="152"/>
      <c r="NXS192" s="379"/>
      <c r="NXT192" s="380"/>
      <c r="NXU192" s="326"/>
      <c r="NXV192" s="152"/>
      <c r="NXW192" s="152"/>
      <c r="NXX192" s="152"/>
      <c r="NXY192" s="152"/>
      <c r="NXZ192" s="379"/>
      <c r="NYA192" s="380"/>
      <c r="NYB192" s="326"/>
      <c r="NYC192" s="152"/>
      <c r="NYD192" s="152"/>
      <c r="NYE192" s="152"/>
      <c r="NYF192" s="152"/>
      <c r="NYG192" s="379"/>
      <c r="NYH192" s="380"/>
      <c r="NYI192" s="326"/>
      <c r="NYJ192" s="152"/>
      <c r="NYK192" s="152"/>
      <c r="NYL192" s="152"/>
      <c r="NYM192" s="152"/>
      <c r="NYN192" s="379"/>
      <c r="NYO192" s="380"/>
      <c r="NYP192" s="326"/>
      <c r="NYQ192" s="152"/>
      <c r="NYR192" s="152"/>
      <c r="NYS192" s="152"/>
      <c r="NYT192" s="152"/>
      <c r="NYU192" s="379"/>
      <c r="NYV192" s="380"/>
      <c r="NYW192" s="326"/>
      <c r="NYX192" s="152"/>
      <c r="NYY192" s="152"/>
      <c r="NYZ192" s="152"/>
      <c r="NZA192" s="152"/>
      <c r="NZB192" s="379"/>
      <c r="NZC192" s="380"/>
      <c r="NZD192" s="326"/>
      <c r="NZE192" s="152"/>
      <c r="NZF192" s="152"/>
      <c r="NZG192" s="152"/>
      <c r="NZH192" s="152"/>
      <c r="NZI192" s="379"/>
      <c r="NZJ192" s="380"/>
      <c r="NZK192" s="326"/>
      <c r="NZL192" s="152"/>
      <c r="NZM192" s="152"/>
      <c r="NZN192" s="152"/>
      <c r="NZO192" s="152"/>
      <c r="NZP192" s="379"/>
      <c r="NZQ192" s="380"/>
      <c r="NZR192" s="326"/>
      <c r="NZS192" s="152"/>
      <c r="NZT192" s="152"/>
      <c r="NZU192" s="152"/>
      <c r="NZV192" s="152"/>
      <c r="NZW192" s="379"/>
      <c r="NZX192" s="380"/>
      <c r="NZY192" s="326"/>
      <c r="NZZ192" s="152"/>
      <c r="OAA192" s="152"/>
      <c r="OAB192" s="152"/>
      <c r="OAC192" s="152"/>
      <c r="OAD192" s="379"/>
      <c r="OAE192" s="380"/>
      <c r="OAF192" s="326"/>
      <c r="OAG192" s="152"/>
      <c r="OAH192" s="152"/>
      <c r="OAI192" s="152"/>
      <c r="OAJ192" s="152"/>
      <c r="OAK192" s="379"/>
      <c r="OAL192" s="380"/>
      <c r="OAM192" s="326"/>
      <c r="OAN192" s="152"/>
      <c r="OAO192" s="152"/>
      <c r="OAP192" s="152"/>
      <c r="OAQ192" s="152"/>
      <c r="OAR192" s="379"/>
      <c r="OAS192" s="380"/>
      <c r="OAT192" s="326"/>
      <c r="OAU192" s="152"/>
      <c r="OAV192" s="152"/>
      <c r="OAW192" s="152"/>
      <c r="OAX192" s="152"/>
      <c r="OAY192" s="379"/>
      <c r="OAZ192" s="380"/>
      <c r="OBA192" s="326"/>
      <c r="OBB192" s="152"/>
      <c r="OBC192" s="152"/>
      <c r="OBD192" s="152"/>
      <c r="OBE192" s="152"/>
      <c r="OBF192" s="379"/>
      <c r="OBG192" s="380"/>
      <c r="OBH192" s="326"/>
      <c r="OBI192" s="152"/>
      <c r="OBJ192" s="152"/>
      <c r="OBK192" s="152"/>
      <c r="OBL192" s="152"/>
      <c r="OBM192" s="379"/>
      <c r="OBN192" s="380"/>
      <c r="OBO192" s="326"/>
      <c r="OBP192" s="152"/>
      <c r="OBQ192" s="152"/>
      <c r="OBR192" s="152"/>
      <c r="OBS192" s="152"/>
      <c r="OBT192" s="379"/>
      <c r="OBU192" s="380"/>
      <c r="OBV192" s="326"/>
      <c r="OBW192" s="152"/>
      <c r="OBX192" s="152"/>
      <c r="OBY192" s="152"/>
      <c r="OBZ192" s="152"/>
      <c r="OCA192" s="379"/>
      <c r="OCB192" s="380"/>
      <c r="OCC192" s="326"/>
      <c r="OCD192" s="152"/>
      <c r="OCE192" s="152"/>
      <c r="OCF192" s="152"/>
      <c r="OCG192" s="152"/>
      <c r="OCH192" s="379"/>
      <c r="OCI192" s="380"/>
      <c r="OCJ192" s="326"/>
      <c r="OCK192" s="152"/>
      <c r="OCL192" s="152"/>
      <c r="OCM192" s="152"/>
      <c r="OCN192" s="152"/>
      <c r="OCO192" s="379"/>
      <c r="OCP192" s="380"/>
      <c r="OCQ192" s="326"/>
      <c r="OCR192" s="152"/>
      <c r="OCS192" s="152"/>
      <c r="OCT192" s="152"/>
      <c r="OCU192" s="152"/>
      <c r="OCV192" s="379"/>
      <c r="OCW192" s="380"/>
      <c r="OCX192" s="326"/>
      <c r="OCY192" s="152"/>
      <c r="OCZ192" s="152"/>
      <c r="ODA192" s="152"/>
      <c r="ODB192" s="152"/>
      <c r="ODC192" s="379"/>
      <c r="ODD192" s="380"/>
      <c r="ODE192" s="326"/>
      <c r="ODF192" s="152"/>
      <c r="ODG192" s="152"/>
      <c r="ODH192" s="152"/>
      <c r="ODI192" s="152"/>
      <c r="ODJ192" s="379"/>
      <c r="ODK192" s="380"/>
      <c r="ODL192" s="326"/>
      <c r="ODM192" s="152"/>
      <c r="ODN192" s="152"/>
      <c r="ODO192" s="152"/>
      <c r="ODP192" s="152"/>
      <c r="ODQ192" s="379"/>
      <c r="ODR192" s="380"/>
      <c r="ODS192" s="326"/>
      <c r="ODT192" s="152"/>
      <c r="ODU192" s="152"/>
      <c r="ODV192" s="152"/>
      <c r="ODW192" s="152"/>
      <c r="ODX192" s="379"/>
      <c r="ODY192" s="380"/>
      <c r="ODZ192" s="326"/>
      <c r="OEA192" s="152"/>
      <c r="OEB192" s="152"/>
      <c r="OEC192" s="152"/>
      <c r="OED192" s="152"/>
      <c r="OEE192" s="379"/>
      <c r="OEF192" s="380"/>
      <c r="OEG192" s="326"/>
      <c r="OEH192" s="152"/>
      <c r="OEI192" s="152"/>
      <c r="OEJ192" s="152"/>
      <c r="OEK192" s="152"/>
      <c r="OEL192" s="379"/>
      <c r="OEM192" s="380"/>
      <c r="OEN192" s="326"/>
      <c r="OEO192" s="152"/>
      <c r="OEP192" s="152"/>
      <c r="OEQ192" s="152"/>
      <c r="OER192" s="152"/>
      <c r="OES192" s="379"/>
      <c r="OET192" s="380"/>
      <c r="OEU192" s="326"/>
      <c r="OEV192" s="152"/>
      <c r="OEW192" s="152"/>
      <c r="OEX192" s="152"/>
      <c r="OEY192" s="152"/>
      <c r="OEZ192" s="379"/>
      <c r="OFA192" s="380"/>
      <c r="OFB192" s="326"/>
      <c r="OFC192" s="152"/>
      <c r="OFD192" s="152"/>
      <c r="OFE192" s="152"/>
      <c r="OFF192" s="152"/>
      <c r="OFG192" s="379"/>
      <c r="OFH192" s="380"/>
      <c r="OFI192" s="326"/>
      <c r="OFJ192" s="152"/>
      <c r="OFK192" s="152"/>
      <c r="OFL192" s="152"/>
      <c r="OFM192" s="152"/>
      <c r="OFN192" s="379"/>
      <c r="OFO192" s="380"/>
      <c r="OFP192" s="326"/>
      <c r="OFQ192" s="152"/>
      <c r="OFR192" s="152"/>
      <c r="OFS192" s="152"/>
      <c r="OFT192" s="152"/>
      <c r="OFU192" s="379"/>
      <c r="OFV192" s="380"/>
      <c r="OFW192" s="326"/>
      <c r="OFX192" s="152"/>
      <c r="OFY192" s="152"/>
      <c r="OFZ192" s="152"/>
      <c r="OGA192" s="152"/>
      <c r="OGB192" s="379"/>
      <c r="OGC192" s="380"/>
      <c r="OGD192" s="326"/>
      <c r="OGE192" s="152"/>
      <c r="OGF192" s="152"/>
      <c r="OGG192" s="152"/>
      <c r="OGH192" s="152"/>
      <c r="OGI192" s="379"/>
      <c r="OGJ192" s="380"/>
      <c r="OGK192" s="326"/>
      <c r="OGL192" s="152"/>
      <c r="OGM192" s="152"/>
      <c r="OGN192" s="152"/>
      <c r="OGO192" s="152"/>
      <c r="OGP192" s="379"/>
      <c r="OGQ192" s="380"/>
      <c r="OGR192" s="326"/>
      <c r="OGS192" s="152"/>
      <c r="OGT192" s="152"/>
      <c r="OGU192" s="152"/>
      <c r="OGV192" s="152"/>
      <c r="OGW192" s="379"/>
      <c r="OGX192" s="380"/>
      <c r="OGY192" s="326"/>
      <c r="OGZ192" s="152"/>
      <c r="OHA192" s="152"/>
      <c r="OHB192" s="152"/>
      <c r="OHC192" s="152"/>
      <c r="OHD192" s="379"/>
      <c r="OHE192" s="380"/>
      <c r="OHF192" s="326"/>
      <c r="OHG192" s="152"/>
      <c r="OHH192" s="152"/>
      <c r="OHI192" s="152"/>
      <c r="OHJ192" s="152"/>
      <c r="OHK192" s="379"/>
      <c r="OHL192" s="380"/>
      <c r="OHM192" s="326"/>
      <c r="OHN192" s="152"/>
      <c r="OHO192" s="152"/>
      <c r="OHP192" s="152"/>
      <c r="OHQ192" s="152"/>
      <c r="OHR192" s="379"/>
      <c r="OHS192" s="380"/>
      <c r="OHT192" s="326"/>
      <c r="OHU192" s="152"/>
      <c r="OHV192" s="152"/>
      <c r="OHW192" s="152"/>
      <c r="OHX192" s="152"/>
      <c r="OHY192" s="379"/>
      <c r="OHZ192" s="380"/>
      <c r="OIA192" s="326"/>
      <c r="OIB192" s="152"/>
      <c r="OIC192" s="152"/>
      <c r="OID192" s="152"/>
      <c r="OIE192" s="152"/>
      <c r="OIF192" s="379"/>
      <c r="OIG192" s="380"/>
      <c r="OIH192" s="326"/>
      <c r="OII192" s="152"/>
      <c r="OIJ192" s="152"/>
      <c r="OIK192" s="152"/>
      <c r="OIL192" s="152"/>
      <c r="OIM192" s="379"/>
      <c r="OIN192" s="380"/>
      <c r="OIO192" s="326"/>
      <c r="OIP192" s="152"/>
      <c r="OIQ192" s="152"/>
      <c r="OIR192" s="152"/>
      <c r="OIS192" s="152"/>
      <c r="OIT192" s="379"/>
      <c r="OIU192" s="380"/>
      <c r="OIV192" s="326"/>
      <c r="OIW192" s="152"/>
      <c r="OIX192" s="152"/>
      <c r="OIY192" s="152"/>
      <c r="OIZ192" s="152"/>
      <c r="OJA192" s="379"/>
      <c r="OJB192" s="380"/>
      <c r="OJC192" s="326"/>
      <c r="OJD192" s="152"/>
      <c r="OJE192" s="152"/>
      <c r="OJF192" s="152"/>
      <c r="OJG192" s="152"/>
      <c r="OJH192" s="379"/>
      <c r="OJI192" s="380"/>
      <c r="OJJ192" s="326"/>
      <c r="OJK192" s="152"/>
      <c r="OJL192" s="152"/>
      <c r="OJM192" s="152"/>
      <c r="OJN192" s="152"/>
      <c r="OJO192" s="379"/>
      <c r="OJP192" s="380"/>
      <c r="OJQ192" s="326"/>
      <c r="OJR192" s="152"/>
      <c r="OJS192" s="152"/>
      <c r="OJT192" s="152"/>
      <c r="OJU192" s="152"/>
      <c r="OJV192" s="379"/>
      <c r="OJW192" s="380"/>
      <c r="OJX192" s="326"/>
      <c r="OJY192" s="152"/>
      <c r="OJZ192" s="152"/>
      <c r="OKA192" s="152"/>
      <c r="OKB192" s="152"/>
      <c r="OKC192" s="379"/>
      <c r="OKD192" s="380"/>
      <c r="OKE192" s="326"/>
      <c r="OKF192" s="152"/>
      <c r="OKG192" s="152"/>
      <c r="OKH192" s="152"/>
      <c r="OKI192" s="152"/>
      <c r="OKJ192" s="379"/>
      <c r="OKK192" s="380"/>
      <c r="OKL192" s="326"/>
      <c r="OKM192" s="152"/>
      <c r="OKN192" s="152"/>
      <c r="OKO192" s="152"/>
      <c r="OKP192" s="152"/>
      <c r="OKQ192" s="379"/>
      <c r="OKR192" s="380"/>
      <c r="OKS192" s="326"/>
      <c r="OKT192" s="152"/>
      <c r="OKU192" s="152"/>
      <c r="OKV192" s="152"/>
      <c r="OKW192" s="152"/>
      <c r="OKX192" s="379"/>
      <c r="OKY192" s="380"/>
      <c r="OKZ192" s="326"/>
      <c r="OLA192" s="152"/>
      <c r="OLB192" s="152"/>
      <c r="OLC192" s="152"/>
      <c r="OLD192" s="152"/>
      <c r="OLE192" s="379"/>
      <c r="OLF192" s="380"/>
      <c r="OLG192" s="326"/>
      <c r="OLH192" s="152"/>
      <c r="OLI192" s="152"/>
      <c r="OLJ192" s="152"/>
      <c r="OLK192" s="152"/>
      <c r="OLL192" s="379"/>
      <c r="OLM192" s="380"/>
      <c r="OLN192" s="326"/>
      <c r="OLO192" s="152"/>
      <c r="OLP192" s="152"/>
      <c r="OLQ192" s="152"/>
      <c r="OLR192" s="152"/>
      <c r="OLS192" s="379"/>
      <c r="OLT192" s="380"/>
      <c r="OLU192" s="326"/>
      <c r="OLV192" s="152"/>
      <c r="OLW192" s="152"/>
      <c r="OLX192" s="152"/>
      <c r="OLY192" s="152"/>
      <c r="OLZ192" s="379"/>
      <c r="OMA192" s="380"/>
      <c r="OMB192" s="326"/>
      <c r="OMC192" s="152"/>
      <c r="OMD192" s="152"/>
      <c r="OME192" s="152"/>
      <c r="OMF192" s="152"/>
      <c r="OMG192" s="379"/>
      <c r="OMH192" s="380"/>
      <c r="OMI192" s="326"/>
      <c r="OMJ192" s="152"/>
      <c r="OMK192" s="152"/>
      <c r="OML192" s="152"/>
      <c r="OMM192" s="152"/>
      <c r="OMN192" s="379"/>
      <c r="OMO192" s="380"/>
      <c r="OMP192" s="326"/>
      <c r="OMQ192" s="152"/>
      <c r="OMR192" s="152"/>
      <c r="OMS192" s="152"/>
      <c r="OMT192" s="152"/>
      <c r="OMU192" s="379"/>
      <c r="OMV192" s="380"/>
      <c r="OMW192" s="326"/>
      <c r="OMX192" s="152"/>
      <c r="OMY192" s="152"/>
      <c r="OMZ192" s="152"/>
      <c r="ONA192" s="152"/>
      <c r="ONB192" s="379"/>
      <c r="ONC192" s="380"/>
      <c r="OND192" s="326"/>
      <c r="ONE192" s="152"/>
      <c r="ONF192" s="152"/>
      <c r="ONG192" s="152"/>
      <c r="ONH192" s="152"/>
      <c r="ONI192" s="379"/>
      <c r="ONJ192" s="380"/>
      <c r="ONK192" s="326"/>
      <c r="ONL192" s="152"/>
      <c r="ONM192" s="152"/>
      <c r="ONN192" s="152"/>
      <c r="ONO192" s="152"/>
      <c r="ONP192" s="379"/>
      <c r="ONQ192" s="380"/>
      <c r="ONR192" s="326"/>
      <c r="ONS192" s="152"/>
      <c r="ONT192" s="152"/>
      <c r="ONU192" s="152"/>
      <c r="ONV192" s="152"/>
      <c r="ONW192" s="379"/>
      <c r="ONX192" s="380"/>
      <c r="ONY192" s="326"/>
      <c r="ONZ192" s="152"/>
      <c r="OOA192" s="152"/>
      <c r="OOB192" s="152"/>
      <c r="OOC192" s="152"/>
      <c r="OOD192" s="379"/>
      <c r="OOE192" s="380"/>
      <c r="OOF192" s="326"/>
      <c r="OOG192" s="152"/>
      <c r="OOH192" s="152"/>
      <c r="OOI192" s="152"/>
      <c r="OOJ192" s="152"/>
      <c r="OOK192" s="379"/>
      <c r="OOL192" s="380"/>
      <c r="OOM192" s="326"/>
      <c r="OON192" s="152"/>
      <c r="OOO192" s="152"/>
      <c r="OOP192" s="152"/>
      <c r="OOQ192" s="152"/>
      <c r="OOR192" s="379"/>
      <c r="OOS192" s="380"/>
      <c r="OOT192" s="326"/>
      <c r="OOU192" s="152"/>
      <c r="OOV192" s="152"/>
      <c r="OOW192" s="152"/>
      <c r="OOX192" s="152"/>
      <c r="OOY192" s="379"/>
      <c r="OOZ192" s="380"/>
      <c r="OPA192" s="326"/>
      <c r="OPB192" s="152"/>
      <c r="OPC192" s="152"/>
      <c r="OPD192" s="152"/>
      <c r="OPE192" s="152"/>
      <c r="OPF192" s="379"/>
      <c r="OPG192" s="380"/>
      <c r="OPH192" s="326"/>
      <c r="OPI192" s="152"/>
      <c r="OPJ192" s="152"/>
      <c r="OPK192" s="152"/>
      <c r="OPL192" s="152"/>
      <c r="OPM192" s="379"/>
      <c r="OPN192" s="380"/>
      <c r="OPO192" s="326"/>
      <c r="OPP192" s="152"/>
      <c r="OPQ192" s="152"/>
      <c r="OPR192" s="152"/>
      <c r="OPS192" s="152"/>
      <c r="OPT192" s="379"/>
      <c r="OPU192" s="380"/>
      <c r="OPV192" s="326"/>
      <c r="OPW192" s="152"/>
      <c r="OPX192" s="152"/>
      <c r="OPY192" s="152"/>
      <c r="OPZ192" s="152"/>
      <c r="OQA192" s="379"/>
      <c r="OQB192" s="380"/>
      <c r="OQC192" s="326"/>
      <c r="OQD192" s="152"/>
      <c r="OQE192" s="152"/>
      <c r="OQF192" s="152"/>
      <c r="OQG192" s="152"/>
      <c r="OQH192" s="379"/>
      <c r="OQI192" s="380"/>
      <c r="OQJ192" s="326"/>
      <c r="OQK192" s="152"/>
      <c r="OQL192" s="152"/>
      <c r="OQM192" s="152"/>
      <c r="OQN192" s="152"/>
      <c r="OQO192" s="379"/>
      <c r="OQP192" s="380"/>
      <c r="OQQ192" s="326"/>
      <c r="OQR192" s="152"/>
      <c r="OQS192" s="152"/>
      <c r="OQT192" s="152"/>
      <c r="OQU192" s="152"/>
      <c r="OQV192" s="379"/>
      <c r="OQW192" s="380"/>
      <c r="OQX192" s="326"/>
      <c r="OQY192" s="152"/>
      <c r="OQZ192" s="152"/>
      <c r="ORA192" s="152"/>
      <c r="ORB192" s="152"/>
      <c r="ORC192" s="379"/>
      <c r="ORD192" s="380"/>
      <c r="ORE192" s="326"/>
      <c r="ORF192" s="152"/>
      <c r="ORG192" s="152"/>
      <c r="ORH192" s="152"/>
      <c r="ORI192" s="152"/>
      <c r="ORJ192" s="379"/>
      <c r="ORK192" s="380"/>
      <c r="ORL192" s="326"/>
      <c r="ORM192" s="152"/>
      <c r="ORN192" s="152"/>
      <c r="ORO192" s="152"/>
      <c r="ORP192" s="152"/>
      <c r="ORQ192" s="379"/>
      <c r="ORR192" s="380"/>
      <c r="ORS192" s="326"/>
      <c r="ORT192" s="152"/>
      <c r="ORU192" s="152"/>
      <c r="ORV192" s="152"/>
      <c r="ORW192" s="152"/>
      <c r="ORX192" s="379"/>
      <c r="ORY192" s="380"/>
      <c r="ORZ192" s="326"/>
      <c r="OSA192" s="152"/>
      <c r="OSB192" s="152"/>
      <c r="OSC192" s="152"/>
      <c r="OSD192" s="152"/>
      <c r="OSE192" s="379"/>
      <c r="OSF192" s="380"/>
      <c r="OSG192" s="326"/>
      <c r="OSH192" s="152"/>
      <c r="OSI192" s="152"/>
      <c r="OSJ192" s="152"/>
      <c r="OSK192" s="152"/>
      <c r="OSL192" s="379"/>
      <c r="OSM192" s="380"/>
      <c r="OSN192" s="326"/>
      <c r="OSO192" s="152"/>
      <c r="OSP192" s="152"/>
      <c r="OSQ192" s="152"/>
      <c r="OSR192" s="152"/>
      <c r="OSS192" s="379"/>
      <c r="OST192" s="380"/>
      <c r="OSU192" s="326"/>
      <c r="OSV192" s="152"/>
      <c r="OSW192" s="152"/>
      <c r="OSX192" s="152"/>
      <c r="OSY192" s="152"/>
      <c r="OSZ192" s="379"/>
      <c r="OTA192" s="380"/>
      <c r="OTB192" s="326"/>
      <c r="OTC192" s="152"/>
      <c r="OTD192" s="152"/>
      <c r="OTE192" s="152"/>
      <c r="OTF192" s="152"/>
      <c r="OTG192" s="379"/>
      <c r="OTH192" s="380"/>
      <c r="OTI192" s="326"/>
      <c r="OTJ192" s="152"/>
      <c r="OTK192" s="152"/>
      <c r="OTL192" s="152"/>
      <c r="OTM192" s="152"/>
      <c r="OTN192" s="379"/>
      <c r="OTO192" s="380"/>
      <c r="OTP192" s="326"/>
      <c r="OTQ192" s="152"/>
      <c r="OTR192" s="152"/>
      <c r="OTS192" s="152"/>
      <c r="OTT192" s="152"/>
      <c r="OTU192" s="379"/>
      <c r="OTV192" s="380"/>
      <c r="OTW192" s="326"/>
      <c r="OTX192" s="152"/>
      <c r="OTY192" s="152"/>
      <c r="OTZ192" s="152"/>
      <c r="OUA192" s="152"/>
      <c r="OUB192" s="379"/>
      <c r="OUC192" s="380"/>
      <c r="OUD192" s="326"/>
      <c r="OUE192" s="152"/>
      <c r="OUF192" s="152"/>
      <c r="OUG192" s="152"/>
      <c r="OUH192" s="152"/>
      <c r="OUI192" s="379"/>
      <c r="OUJ192" s="380"/>
      <c r="OUK192" s="326"/>
      <c r="OUL192" s="152"/>
      <c r="OUM192" s="152"/>
      <c r="OUN192" s="152"/>
      <c r="OUO192" s="152"/>
      <c r="OUP192" s="379"/>
      <c r="OUQ192" s="380"/>
      <c r="OUR192" s="326"/>
      <c r="OUS192" s="152"/>
      <c r="OUT192" s="152"/>
      <c r="OUU192" s="152"/>
      <c r="OUV192" s="152"/>
      <c r="OUW192" s="379"/>
      <c r="OUX192" s="380"/>
      <c r="OUY192" s="326"/>
      <c r="OUZ192" s="152"/>
      <c r="OVA192" s="152"/>
      <c r="OVB192" s="152"/>
      <c r="OVC192" s="152"/>
      <c r="OVD192" s="379"/>
      <c r="OVE192" s="380"/>
      <c r="OVF192" s="326"/>
      <c r="OVG192" s="152"/>
      <c r="OVH192" s="152"/>
      <c r="OVI192" s="152"/>
      <c r="OVJ192" s="152"/>
      <c r="OVK192" s="379"/>
      <c r="OVL192" s="380"/>
      <c r="OVM192" s="326"/>
      <c r="OVN192" s="152"/>
      <c r="OVO192" s="152"/>
      <c r="OVP192" s="152"/>
      <c r="OVQ192" s="152"/>
      <c r="OVR192" s="379"/>
      <c r="OVS192" s="380"/>
      <c r="OVT192" s="326"/>
      <c r="OVU192" s="152"/>
      <c r="OVV192" s="152"/>
      <c r="OVW192" s="152"/>
      <c r="OVX192" s="152"/>
      <c r="OVY192" s="379"/>
      <c r="OVZ192" s="380"/>
      <c r="OWA192" s="326"/>
      <c r="OWB192" s="152"/>
      <c r="OWC192" s="152"/>
      <c r="OWD192" s="152"/>
      <c r="OWE192" s="152"/>
      <c r="OWF192" s="379"/>
      <c r="OWG192" s="380"/>
      <c r="OWH192" s="326"/>
      <c r="OWI192" s="152"/>
      <c r="OWJ192" s="152"/>
      <c r="OWK192" s="152"/>
      <c r="OWL192" s="152"/>
      <c r="OWM192" s="379"/>
      <c r="OWN192" s="380"/>
      <c r="OWO192" s="326"/>
      <c r="OWP192" s="152"/>
      <c r="OWQ192" s="152"/>
      <c r="OWR192" s="152"/>
      <c r="OWS192" s="152"/>
      <c r="OWT192" s="379"/>
      <c r="OWU192" s="380"/>
      <c r="OWV192" s="326"/>
      <c r="OWW192" s="152"/>
      <c r="OWX192" s="152"/>
      <c r="OWY192" s="152"/>
      <c r="OWZ192" s="152"/>
      <c r="OXA192" s="379"/>
      <c r="OXB192" s="380"/>
      <c r="OXC192" s="326"/>
      <c r="OXD192" s="152"/>
      <c r="OXE192" s="152"/>
      <c r="OXF192" s="152"/>
      <c r="OXG192" s="152"/>
      <c r="OXH192" s="379"/>
      <c r="OXI192" s="380"/>
      <c r="OXJ192" s="326"/>
      <c r="OXK192" s="152"/>
      <c r="OXL192" s="152"/>
      <c r="OXM192" s="152"/>
      <c r="OXN192" s="152"/>
      <c r="OXO192" s="379"/>
      <c r="OXP192" s="380"/>
      <c r="OXQ192" s="326"/>
      <c r="OXR192" s="152"/>
      <c r="OXS192" s="152"/>
      <c r="OXT192" s="152"/>
      <c r="OXU192" s="152"/>
      <c r="OXV192" s="379"/>
      <c r="OXW192" s="380"/>
      <c r="OXX192" s="326"/>
      <c r="OXY192" s="152"/>
      <c r="OXZ192" s="152"/>
      <c r="OYA192" s="152"/>
      <c r="OYB192" s="152"/>
      <c r="OYC192" s="379"/>
      <c r="OYD192" s="380"/>
      <c r="OYE192" s="326"/>
      <c r="OYF192" s="152"/>
      <c r="OYG192" s="152"/>
      <c r="OYH192" s="152"/>
      <c r="OYI192" s="152"/>
      <c r="OYJ192" s="379"/>
      <c r="OYK192" s="380"/>
      <c r="OYL192" s="326"/>
      <c r="OYM192" s="152"/>
      <c r="OYN192" s="152"/>
      <c r="OYO192" s="152"/>
      <c r="OYP192" s="152"/>
      <c r="OYQ192" s="379"/>
      <c r="OYR192" s="380"/>
      <c r="OYS192" s="326"/>
      <c r="OYT192" s="152"/>
      <c r="OYU192" s="152"/>
      <c r="OYV192" s="152"/>
      <c r="OYW192" s="152"/>
      <c r="OYX192" s="379"/>
      <c r="OYY192" s="380"/>
      <c r="OYZ192" s="326"/>
      <c r="OZA192" s="152"/>
      <c r="OZB192" s="152"/>
      <c r="OZC192" s="152"/>
      <c r="OZD192" s="152"/>
      <c r="OZE192" s="379"/>
      <c r="OZF192" s="380"/>
      <c r="OZG192" s="326"/>
      <c r="OZH192" s="152"/>
      <c r="OZI192" s="152"/>
      <c r="OZJ192" s="152"/>
      <c r="OZK192" s="152"/>
      <c r="OZL192" s="379"/>
      <c r="OZM192" s="380"/>
      <c r="OZN192" s="326"/>
      <c r="OZO192" s="152"/>
      <c r="OZP192" s="152"/>
      <c r="OZQ192" s="152"/>
      <c r="OZR192" s="152"/>
      <c r="OZS192" s="379"/>
      <c r="OZT192" s="380"/>
      <c r="OZU192" s="326"/>
      <c r="OZV192" s="152"/>
      <c r="OZW192" s="152"/>
      <c r="OZX192" s="152"/>
      <c r="OZY192" s="152"/>
      <c r="OZZ192" s="379"/>
      <c r="PAA192" s="380"/>
      <c r="PAB192" s="326"/>
      <c r="PAC192" s="152"/>
      <c r="PAD192" s="152"/>
      <c r="PAE192" s="152"/>
      <c r="PAF192" s="152"/>
      <c r="PAG192" s="379"/>
      <c r="PAH192" s="380"/>
      <c r="PAI192" s="326"/>
      <c r="PAJ192" s="152"/>
      <c r="PAK192" s="152"/>
      <c r="PAL192" s="152"/>
      <c r="PAM192" s="152"/>
      <c r="PAN192" s="379"/>
      <c r="PAO192" s="380"/>
      <c r="PAP192" s="326"/>
      <c r="PAQ192" s="152"/>
      <c r="PAR192" s="152"/>
      <c r="PAS192" s="152"/>
      <c r="PAT192" s="152"/>
      <c r="PAU192" s="379"/>
      <c r="PAV192" s="380"/>
      <c r="PAW192" s="326"/>
      <c r="PAX192" s="152"/>
      <c r="PAY192" s="152"/>
      <c r="PAZ192" s="152"/>
      <c r="PBA192" s="152"/>
      <c r="PBB192" s="379"/>
      <c r="PBC192" s="380"/>
      <c r="PBD192" s="326"/>
      <c r="PBE192" s="152"/>
      <c r="PBF192" s="152"/>
      <c r="PBG192" s="152"/>
      <c r="PBH192" s="152"/>
      <c r="PBI192" s="379"/>
      <c r="PBJ192" s="380"/>
      <c r="PBK192" s="326"/>
      <c r="PBL192" s="152"/>
      <c r="PBM192" s="152"/>
      <c r="PBN192" s="152"/>
      <c r="PBO192" s="152"/>
      <c r="PBP192" s="379"/>
      <c r="PBQ192" s="380"/>
      <c r="PBR192" s="326"/>
      <c r="PBS192" s="152"/>
      <c r="PBT192" s="152"/>
      <c r="PBU192" s="152"/>
      <c r="PBV192" s="152"/>
      <c r="PBW192" s="379"/>
      <c r="PBX192" s="380"/>
      <c r="PBY192" s="326"/>
      <c r="PBZ192" s="152"/>
      <c r="PCA192" s="152"/>
      <c r="PCB192" s="152"/>
      <c r="PCC192" s="152"/>
      <c r="PCD192" s="379"/>
      <c r="PCE192" s="380"/>
      <c r="PCF192" s="326"/>
      <c r="PCG192" s="152"/>
      <c r="PCH192" s="152"/>
      <c r="PCI192" s="152"/>
      <c r="PCJ192" s="152"/>
      <c r="PCK192" s="379"/>
      <c r="PCL192" s="380"/>
      <c r="PCM192" s="326"/>
      <c r="PCN192" s="152"/>
      <c r="PCO192" s="152"/>
      <c r="PCP192" s="152"/>
      <c r="PCQ192" s="152"/>
      <c r="PCR192" s="379"/>
      <c r="PCS192" s="380"/>
      <c r="PCT192" s="326"/>
      <c r="PCU192" s="152"/>
      <c r="PCV192" s="152"/>
      <c r="PCW192" s="152"/>
      <c r="PCX192" s="152"/>
      <c r="PCY192" s="379"/>
      <c r="PCZ192" s="380"/>
      <c r="PDA192" s="326"/>
      <c r="PDB192" s="152"/>
      <c r="PDC192" s="152"/>
      <c r="PDD192" s="152"/>
      <c r="PDE192" s="152"/>
      <c r="PDF192" s="379"/>
      <c r="PDG192" s="380"/>
      <c r="PDH192" s="326"/>
      <c r="PDI192" s="152"/>
      <c r="PDJ192" s="152"/>
      <c r="PDK192" s="152"/>
      <c r="PDL192" s="152"/>
      <c r="PDM192" s="379"/>
      <c r="PDN192" s="380"/>
      <c r="PDO192" s="326"/>
      <c r="PDP192" s="152"/>
      <c r="PDQ192" s="152"/>
      <c r="PDR192" s="152"/>
      <c r="PDS192" s="152"/>
      <c r="PDT192" s="379"/>
      <c r="PDU192" s="380"/>
      <c r="PDV192" s="326"/>
      <c r="PDW192" s="152"/>
      <c r="PDX192" s="152"/>
      <c r="PDY192" s="152"/>
      <c r="PDZ192" s="152"/>
      <c r="PEA192" s="379"/>
      <c r="PEB192" s="380"/>
      <c r="PEC192" s="326"/>
      <c r="PED192" s="152"/>
      <c r="PEE192" s="152"/>
      <c r="PEF192" s="152"/>
      <c r="PEG192" s="152"/>
      <c r="PEH192" s="379"/>
      <c r="PEI192" s="380"/>
      <c r="PEJ192" s="326"/>
      <c r="PEK192" s="152"/>
      <c r="PEL192" s="152"/>
      <c r="PEM192" s="152"/>
      <c r="PEN192" s="152"/>
      <c r="PEO192" s="379"/>
      <c r="PEP192" s="380"/>
      <c r="PEQ192" s="326"/>
      <c r="PER192" s="152"/>
      <c r="PES192" s="152"/>
      <c r="PET192" s="152"/>
      <c r="PEU192" s="152"/>
      <c r="PEV192" s="379"/>
      <c r="PEW192" s="380"/>
      <c r="PEX192" s="326"/>
      <c r="PEY192" s="152"/>
      <c r="PEZ192" s="152"/>
      <c r="PFA192" s="152"/>
      <c r="PFB192" s="152"/>
      <c r="PFC192" s="379"/>
      <c r="PFD192" s="380"/>
      <c r="PFE192" s="326"/>
      <c r="PFF192" s="152"/>
      <c r="PFG192" s="152"/>
      <c r="PFH192" s="152"/>
      <c r="PFI192" s="152"/>
      <c r="PFJ192" s="379"/>
      <c r="PFK192" s="380"/>
      <c r="PFL192" s="326"/>
      <c r="PFM192" s="152"/>
      <c r="PFN192" s="152"/>
      <c r="PFO192" s="152"/>
      <c r="PFP192" s="152"/>
      <c r="PFQ192" s="379"/>
      <c r="PFR192" s="380"/>
      <c r="PFS192" s="326"/>
      <c r="PFT192" s="152"/>
      <c r="PFU192" s="152"/>
      <c r="PFV192" s="152"/>
      <c r="PFW192" s="152"/>
      <c r="PFX192" s="379"/>
      <c r="PFY192" s="380"/>
      <c r="PFZ192" s="326"/>
      <c r="PGA192" s="152"/>
      <c r="PGB192" s="152"/>
      <c r="PGC192" s="152"/>
      <c r="PGD192" s="152"/>
      <c r="PGE192" s="379"/>
      <c r="PGF192" s="380"/>
      <c r="PGG192" s="326"/>
      <c r="PGH192" s="152"/>
      <c r="PGI192" s="152"/>
      <c r="PGJ192" s="152"/>
      <c r="PGK192" s="152"/>
      <c r="PGL192" s="379"/>
      <c r="PGM192" s="380"/>
      <c r="PGN192" s="326"/>
      <c r="PGO192" s="152"/>
      <c r="PGP192" s="152"/>
      <c r="PGQ192" s="152"/>
      <c r="PGR192" s="152"/>
      <c r="PGS192" s="379"/>
      <c r="PGT192" s="380"/>
      <c r="PGU192" s="326"/>
      <c r="PGV192" s="152"/>
      <c r="PGW192" s="152"/>
      <c r="PGX192" s="152"/>
      <c r="PGY192" s="152"/>
      <c r="PGZ192" s="379"/>
      <c r="PHA192" s="380"/>
      <c r="PHB192" s="326"/>
      <c r="PHC192" s="152"/>
      <c r="PHD192" s="152"/>
      <c r="PHE192" s="152"/>
      <c r="PHF192" s="152"/>
      <c r="PHG192" s="379"/>
      <c r="PHH192" s="380"/>
      <c r="PHI192" s="326"/>
      <c r="PHJ192" s="152"/>
      <c r="PHK192" s="152"/>
      <c r="PHL192" s="152"/>
      <c r="PHM192" s="152"/>
      <c r="PHN192" s="379"/>
      <c r="PHO192" s="380"/>
      <c r="PHP192" s="326"/>
      <c r="PHQ192" s="152"/>
      <c r="PHR192" s="152"/>
      <c r="PHS192" s="152"/>
      <c r="PHT192" s="152"/>
      <c r="PHU192" s="379"/>
      <c r="PHV192" s="380"/>
      <c r="PHW192" s="326"/>
      <c r="PHX192" s="152"/>
      <c r="PHY192" s="152"/>
      <c r="PHZ192" s="152"/>
      <c r="PIA192" s="152"/>
      <c r="PIB192" s="379"/>
      <c r="PIC192" s="380"/>
      <c r="PID192" s="326"/>
      <c r="PIE192" s="152"/>
      <c r="PIF192" s="152"/>
      <c r="PIG192" s="152"/>
      <c r="PIH192" s="152"/>
      <c r="PII192" s="379"/>
      <c r="PIJ192" s="380"/>
      <c r="PIK192" s="326"/>
      <c r="PIL192" s="152"/>
      <c r="PIM192" s="152"/>
      <c r="PIN192" s="152"/>
      <c r="PIO192" s="152"/>
      <c r="PIP192" s="379"/>
      <c r="PIQ192" s="380"/>
      <c r="PIR192" s="326"/>
      <c r="PIS192" s="152"/>
      <c r="PIT192" s="152"/>
      <c r="PIU192" s="152"/>
      <c r="PIV192" s="152"/>
      <c r="PIW192" s="379"/>
      <c r="PIX192" s="380"/>
      <c r="PIY192" s="326"/>
      <c r="PIZ192" s="152"/>
      <c r="PJA192" s="152"/>
      <c r="PJB192" s="152"/>
      <c r="PJC192" s="152"/>
      <c r="PJD192" s="379"/>
      <c r="PJE192" s="380"/>
      <c r="PJF192" s="326"/>
      <c r="PJG192" s="152"/>
      <c r="PJH192" s="152"/>
      <c r="PJI192" s="152"/>
      <c r="PJJ192" s="152"/>
      <c r="PJK192" s="379"/>
      <c r="PJL192" s="380"/>
      <c r="PJM192" s="326"/>
      <c r="PJN192" s="152"/>
      <c r="PJO192" s="152"/>
      <c r="PJP192" s="152"/>
      <c r="PJQ192" s="152"/>
      <c r="PJR192" s="379"/>
      <c r="PJS192" s="380"/>
      <c r="PJT192" s="326"/>
      <c r="PJU192" s="152"/>
      <c r="PJV192" s="152"/>
      <c r="PJW192" s="152"/>
      <c r="PJX192" s="152"/>
      <c r="PJY192" s="379"/>
      <c r="PJZ192" s="380"/>
      <c r="PKA192" s="326"/>
      <c r="PKB192" s="152"/>
      <c r="PKC192" s="152"/>
      <c r="PKD192" s="152"/>
      <c r="PKE192" s="152"/>
      <c r="PKF192" s="379"/>
      <c r="PKG192" s="380"/>
      <c r="PKH192" s="326"/>
      <c r="PKI192" s="152"/>
      <c r="PKJ192" s="152"/>
      <c r="PKK192" s="152"/>
      <c r="PKL192" s="152"/>
      <c r="PKM192" s="379"/>
      <c r="PKN192" s="380"/>
      <c r="PKO192" s="326"/>
      <c r="PKP192" s="152"/>
      <c r="PKQ192" s="152"/>
      <c r="PKR192" s="152"/>
      <c r="PKS192" s="152"/>
      <c r="PKT192" s="379"/>
      <c r="PKU192" s="380"/>
      <c r="PKV192" s="326"/>
      <c r="PKW192" s="152"/>
      <c r="PKX192" s="152"/>
      <c r="PKY192" s="152"/>
      <c r="PKZ192" s="152"/>
      <c r="PLA192" s="379"/>
      <c r="PLB192" s="380"/>
      <c r="PLC192" s="326"/>
      <c r="PLD192" s="152"/>
      <c r="PLE192" s="152"/>
      <c r="PLF192" s="152"/>
      <c r="PLG192" s="152"/>
      <c r="PLH192" s="379"/>
      <c r="PLI192" s="380"/>
      <c r="PLJ192" s="326"/>
      <c r="PLK192" s="152"/>
      <c r="PLL192" s="152"/>
      <c r="PLM192" s="152"/>
      <c r="PLN192" s="152"/>
      <c r="PLO192" s="379"/>
      <c r="PLP192" s="380"/>
      <c r="PLQ192" s="326"/>
      <c r="PLR192" s="152"/>
      <c r="PLS192" s="152"/>
      <c r="PLT192" s="152"/>
      <c r="PLU192" s="152"/>
      <c r="PLV192" s="379"/>
      <c r="PLW192" s="380"/>
      <c r="PLX192" s="326"/>
      <c r="PLY192" s="152"/>
      <c r="PLZ192" s="152"/>
      <c r="PMA192" s="152"/>
      <c r="PMB192" s="152"/>
      <c r="PMC192" s="379"/>
      <c r="PMD192" s="380"/>
      <c r="PME192" s="326"/>
      <c r="PMF192" s="152"/>
      <c r="PMG192" s="152"/>
      <c r="PMH192" s="152"/>
      <c r="PMI192" s="152"/>
      <c r="PMJ192" s="379"/>
      <c r="PMK192" s="380"/>
      <c r="PML192" s="326"/>
      <c r="PMM192" s="152"/>
      <c r="PMN192" s="152"/>
      <c r="PMO192" s="152"/>
      <c r="PMP192" s="152"/>
      <c r="PMQ192" s="379"/>
      <c r="PMR192" s="380"/>
      <c r="PMS192" s="326"/>
      <c r="PMT192" s="152"/>
      <c r="PMU192" s="152"/>
      <c r="PMV192" s="152"/>
      <c r="PMW192" s="152"/>
      <c r="PMX192" s="379"/>
      <c r="PMY192" s="380"/>
      <c r="PMZ192" s="326"/>
      <c r="PNA192" s="152"/>
      <c r="PNB192" s="152"/>
      <c r="PNC192" s="152"/>
      <c r="PND192" s="152"/>
      <c r="PNE192" s="379"/>
      <c r="PNF192" s="380"/>
      <c r="PNG192" s="326"/>
      <c r="PNH192" s="152"/>
      <c r="PNI192" s="152"/>
      <c r="PNJ192" s="152"/>
      <c r="PNK192" s="152"/>
      <c r="PNL192" s="379"/>
      <c r="PNM192" s="380"/>
      <c r="PNN192" s="326"/>
      <c r="PNO192" s="152"/>
      <c r="PNP192" s="152"/>
      <c r="PNQ192" s="152"/>
      <c r="PNR192" s="152"/>
      <c r="PNS192" s="379"/>
      <c r="PNT192" s="380"/>
      <c r="PNU192" s="326"/>
      <c r="PNV192" s="152"/>
      <c r="PNW192" s="152"/>
      <c r="PNX192" s="152"/>
      <c r="PNY192" s="152"/>
      <c r="PNZ192" s="379"/>
      <c r="POA192" s="380"/>
      <c r="POB192" s="326"/>
      <c r="POC192" s="152"/>
      <c r="POD192" s="152"/>
      <c r="POE192" s="152"/>
      <c r="POF192" s="152"/>
      <c r="POG192" s="379"/>
      <c r="POH192" s="380"/>
      <c r="POI192" s="326"/>
      <c r="POJ192" s="152"/>
      <c r="POK192" s="152"/>
      <c r="POL192" s="152"/>
      <c r="POM192" s="152"/>
      <c r="PON192" s="379"/>
      <c r="POO192" s="380"/>
      <c r="POP192" s="326"/>
      <c r="POQ192" s="152"/>
      <c r="POR192" s="152"/>
      <c r="POS192" s="152"/>
      <c r="POT192" s="152"/>
      <c r="POU192" s="379"/>
      <c r="POV192" s="380"/>
      <c r="POW192" s="326"/>
      <c r="POX192" s="152"/>
      <c r="POY192" s="152"/>
      <c r="POZ192" s="152"/>
      <c r="PPA192" s="152"/>
      <c r="PPB192" s="379"/>
      <c r="PPC192" s="380"/>
      <c r="PPD192" s="326"/>
      <c r="PPE192" s="152"/>
      <c r="PPF192" s="152"/>
      <c r="PPG192" s="152"/>
      <c r="PPH192" s="152"/>
      <c r="PPI192" s="379"/>
      <c r="PPJ192" s="380"/>
      <c r="PPK192" s="326"/>
      <c r="PPL192" s="152"/>
      <c r="PPM192" s="152"/>
      <c r="PPN192" s="152"/>
      <c r="PPO192" s="152"/>
      <c r="PPP192" s="379"/>
      <c r="PPQ192" s="380"/>
      <c r="PPR192" s="326"/>
      <c r="PPS192" s="152"/>
      <c r="PPT192" s="152"/>
      <c r="PPU192" s="152"/>
      <c r="PPV192" s="152"/>
      <c r="PPW192" s="379"/>
      <c r="PPX192" s="380"/>
      <c r="PPY192" s="326"/>
      <c r="PPZ192" s="152"/>
      <c r="PQA192" s="152"/>
      <c r="PQB192" s="152"/>
      <c r="PQC192" s="152"/>
      <c r="PQD192" s="379"/>
      <c r="PQE192" s="380"/>
      <c r="PQF192" s="326"/>
      <c r="PQG192" s="152"/>
      <c r="PQH192" s="152"/>
      <c r="PQI192" s="152"/>
      <c r="PQJ192" s="152"/>
      <c r="PQK192" s="379"/>
      <c r="PQL192" s="380"/>
      <c r="PQM192" s="326"/>
      <c r="PQN192" s="152"/>
      <c r="PQO192" s="152"/>
      <c r="PQP192" s="152"/>
      <c r="PQQ192" s="152"/>
      <c r="PQR192" s="379"/>
      <c r="PQS192" s="380"/>
      <c r="PQT192" s="326"/>
      <c r="PQU192" s="152"/>
      <c r="PQV192" s="152"/>
      <c r="PQW192" s="152"/>
      <c r="PQX192" s="152"/>
      <c r="PQY192" s="379"/>
      <c r="PQZ192" s="380"/>
      <c r="PRA192" s="326"/>
      <c r="PRB192" s="152"/>
      <c r="PRC192" s="152"/>
      <c r="PRD192" s="152"/>
      <c r="PRE192" s="152"/>
      <c r="PRF192" s="379"/>
      <c r="PRG192" s="380"/>
      <c r="PRH192" s="326"/>
      <c r="PRI192" s="152"/>
      <c r="PRJ192" s="152"/>
      <c r="PRK192" s="152"/>
      <c r="PRL192" s="152"/>
      <c r="PRM192" s="379"/>
      <c r="PRN192" s="380"/>
      <c r="PRO192" s="326"/>
      <c r="PRP192" s="152"/>
      <c r="PRQ192" s="152"/>
      <c r="PRR192" s="152"/>
      <c r="PRS192" s="152"/>
      <c r="PRT192" s="379"/>
      <c r="PRU192" s="380"/>
      <c r="PRV192" s="326"/>
      <c r="PRW192" s="152"/>
      <c r="PRX192" s="152"/>
      <c r="PRY192" s="152"/>
      <c r="PRZ192" s="152"/>
      <c r="PSA192" s="379"/>
      <c r="PSB192" s="380"/>
      <c r="PSC192" s="326"/>
      <c r="PSD192" s="152"/>
      <c r="PSE192" s="152"/>
      <c r="PSF192" s="152"/>
      <c r="PSG192" s="152"/>
      <c r="PSH192" s="379"/>
      <c r="PSI192" s="380"/>
      <c r="PSJ192" s="326"/>
      <c r="PSK192" s="152"/>
      <c r="PSL192" s="152"/>
      <c r="PSM192" s="152"/>
      <c r="PSN192" s="152"/>
      <c r="PSO192" s="379"/>
      <c r="PSP192" s="380"/>
      <c r="PSQ192" s="326"/>
      <c r="PSR192" s="152"/>
      <c r="PSS192" s="152"/>
      <c r="PST192" s="152"/>
      <c r="PSU192" s="152"/>
      <c r="PSV192" s="379"/>
      <c r="PSW192" s="380"/>
      <c r="PSX192" s="326"/>
      <c r="PSY192" s="152"/>
      <c r="PSZ192" s="152"/>
      <c r="PTA192" s="152"/>
      <c r="PTB192" s="152"/>
      <c r="PTC192" s="379"/>
      <c r="PTD192" s="380"/>
      <c r="PTE192" s="326"/>
      <c r="PTF192" s="152"/>
      <c r="PTG192" s="152"/>
      <c r="PTH192" s="152"/>
      <c r="PTI192" s="152"/>
      <c r="PTJ192" s="379"/>
      <c r="PTK192" s="380"/>
      <c r="PTL192" s="326"/>
      <c r="PTM192" s="152"/>
      <c r="PTN192" s="152"/>
      <c r="PTO192" s="152"/>
      <c r="PTP192" s="152"/>
      <c r="PTQ192" s="379"/>
      <c r="PTR192" s="380"/>
      <c r="PTS192" s="326"/>
      <c r="PTT192" s="152"/>
      <c r="PTU192" s="152"/>
      <c r="PTV192" s="152"/>
      <c r="PTW192" s="152"/>
      <c r="PTX192" s="379"/>
      <c r="PTY192" s="380"/>
      <c r="PTZ192" s="326"/>
      <c r="PUA192" s="152"/>
      <c r="PUB192" s="152"/>
      <c r="PUC192" s="152"/>
      <c r="PUD192" s="152"/>
      <c r="PUE192" s="379"/>
      <c r="PUF192" s="380"/>
      <c r="PUG192" s="326"/>
      <c r="PUH192" s="152"/>
      <c r="PUI192" s="152"/>
      <c r="PUJ192" s="152"/>
      <c r="PUK192" s="152"/>
      <c r="PUL192" s="379"/>
      <c r="PUM192" s="380"/>
      <c r="PUN192" s="326"/>
      <c r="PUO192" s="152"/>
      <c r="PUP192" s="152"/>
      <c r="PUQ192" s="152"/>
      <c r="PUR192" s="152"/>
      <c r="PUS192" s="379"/>
      <c r="PUT192" s="380"/>
      <c r="PUU192" s="326"/>
      <c r="PUV192" s="152"/>
      <c r="PUW192" s="152"/>
      <c r="PUX192" s="152"/>
      <c r="PUY192" s="152"/>
      <c r="PUZ192" s="379"/>
      <c r="PVA192" s="380"/>
      <c r="PVB192" s="326"/>
      <c r="PVC192" s="152"/>
      <c r="PVD192" s="152"/>
      <c r="PVE192" s="152"/>
      <c r="PVF192" s="152"/>
      <c r="PVG192" s="379"/>
      <c r="PVH192" s="380"/>
      <c r="PVI192" s="326"/>
      <c r="PVJ192" s="152"/>
      <c r="PVK192" s="152"/>
      <c r="PVL192" s="152"/>
      <c r="PVM192" s="152"/>
      <c r="PVN192" s="379"/>
      <c r="PVO192" s="380"/>
      <c r="PVP192" s="326"/>
      <c r="PVQ192" s="152"/>
      <c r="PVR192" s="152"/>
      <c r="PVS192" s="152"/>
      <c r="PVT192" s="152"/>
      <c r="PVU192" s="379"/>
      <c r="PVV192" s="380"/>
      <c r="PVW192" s="326"/>
      <c r="PVX192" s="152"/>
      <c r="PVY192" s="152"/>
      <c r="PVZ192" s="152"/>
      <c r="PWA192" s="152"/>
      <c r="PWB192" s="379"/>
      <c r="PWC192" s="380"/>
      <c r="PWD192" s="326"/>
      <c r="PWE192" s="152"/>
      <c r="PWF192" s="152"/>
      <c r="PWG192" s="152"/>
      <c r="PWH192" s="152"/>
      <c r="PWI192" s="379"/>
      <c r="PWJ192" s="380"/>
      <c r="PWK192" s="326"/>
      <c r="PWL192" s="152"/>
      <c r="PWM192" s="152"/>
      <c r="PWN192" s="152"/>
      <c r="PWO192" s="152"/>
      <c r="PWP192" s="379"/>
      <c r="PWQ192" s="380"/>
      <c r="PWR192" s="326"/>
      <c r="PWS192" s="152"/>
      <c r="PWT192" s="152"/>
      <c r="PWU192" s="152"/>
      <c r="PWV192" s="152"/>
      <c r="PWW192" s="379"/>
      <c r="PWX192" s="380"/>
      <c r="PWY192" s="326"/>
      <c r="PWZ192" s="152"/>
      <c r="PXA192" s="152"/>
      <c r="PXB192" s="152"/>
      <c r="PXC192" s="152"/>
      <c r="PXD192" s="379"/>
      <c r="PXE192" s="380"/>
      <c r="PXF192" s="326"/>
      <c r="PXG192" s="152"/>
      <c r="PXH192" s="152"/>
      <c r="PXI192" s="152"/>
      <c r="PXJ192" s="152"/>
      <c r="PXK192" s="379"/>
      <c r="PXL192" s="380"/>
      <c r="PXM192" s="326"/>
      <c r="PXN192" s="152"/>
      <c r="PXO192" s="152"/>
      <c r="PXP192" s="152"/>
      <c r="PXQ192" s="152"/>
      <c r="PXR192" s="379"/>
      <c r="PXS192" s="380"/>
      <c r="PXT192" s="326"/>
      <c r="PXU192" s="152"/>
      <c r="PXV192" s="152"/>
      <c r="PXW192" s="152"/>
      <c r="PXX192" s="152"/>
      <c r="PXY192" s="379"/>
      <c r="PXZ192" s="380"/>
      <c r="PYA192" s="326"/>
      <c r="PYB192" s="152"/>
      <c r="PYC192" s="152"/>
      <c r="PYD192" s="152"/>
      <c r="PYE192" s="152"/>
      <c r="PYF192" s="379"/>
      <c r="PYG192" s="380"/>
      <c r="PYH192" s="326"/>
      <c r="PYI192" s="152"/>
      <c r="PYJ192" s="152"/>
      <c r="PYK192" s="152"/>
      <c r="PYL192" s="152"/>
      <c r="PYM192" s="379"/>
      <c r="PYN192" s="380"/>
      <c r="PYO192" s="326"/>
      <c r="PYP192" s="152"/>
      <c r="PYQ192" s="152"/>
      <c r="PYR192" s="152"/>
      <c r="PYS192" s="152"/>
      <c r="PYT192" s="379"/>
      <c r="PYU192" s="380"/>
      <c r="PYV192" s="326"/>
      <c r="PYW192" s="152"/>
      <c r="PYX192" s="152"/>
      <c r="PYY192" s="152"/>
      <c r="PYZ192" s="152"/>
      <c r="PZA192" s="379"/>
      <c r="PZB192" s="380"/>
      <c r="PZC192" s="326"/>
      <c r="PZD192" s="152"/>
      <c r="PZE192" s="152"/>
      <c r="PZF192" s="152"/>
      <c r="PZG192" s="152"/>
      <c r="PZH192" s="379"/>
      <c r="PZI192" s="380"/>
      <c r="PZJ192" s="326"/>
      <c r="PZK192" s="152"/>
      <c r="PZL192" s="152"/>
      <c r="PZM192" s="152"/>
      <c r="PZN192" s="152"/>
      <c r="PZO192" s="379"/>
      <c r="PZP192" s="380"/>
      <c r="PZQ192" s="326"/>
      <c r="PZR192" s="152"/>
      <c r="PZS192" s="152"/>
      <c r="PZT192" s="152"/>
      <c r="PZU192" s="152"/>
      <c r="PZV192" s="379"/>
      <c r="PZW192" s="380"/>
      <c r="PZX192" s="326"/>
      <c r="PZY192" s="152"/>
      <c r="PZZ192" s="152"/>
      <c r="QAA192" s="152"/>
      <c r="QAB192" s="152"/>
      <c r="QAC192" s="379"/>
      <c r="QAD192" s="380"/>
      <c r="QAE192" s="326"/>
      <c r="QAF192" s="152"/>
      <c r="QAG192" s="152"/>
      <c r="QAH192" s="152"/>
      <c r="QAI192" s="152"/>
      <c r="QAJ192" s="379"/>
      <c r="QAK192" s="380"/>
      <c r="QAL192" s="326"/>
      <c r="QAM192" s="152"/>
      <c r="QAN192" s="152"/>
      <c r="QAO192" s="152"/>
      <c r="QAP192" s="152"/>
      <c r="QAQ192" s="379"/>
      <c r="QAR192" s="380"/>
      <c r="QAS192" s="326"/>
      <c r="QAT192" s="152"/>
      <c r="QAU192" s="152"/>
      <c r="QAV192" s="152"/>
      <c r="QAW192" s="152"/>
      <c r="QAX192" s="379"/>
      <c r="QAY192" s="380"/>
      <c r="QAZ192" s="326"/>
      <c r="QBA192" s="152"/>
      <c r="QBB192" s="152"/>
      <c r="QBC192" s="152"/>
      <c r="QBD192" s="152"/>
      <c r="QBE192" s="379"/>
      <c r="QBF192" s="380"/>
      <c r="QBG192" s="326"/>
      <c r="QBH192" s="152"/>
      <c r="QBI192" s="152"/>
      <c r="QBJ192" s="152"/>
      <c r="QBK192" s="152"/>
      <c r="QBL192" s="379"/>
      <c r="QBM192" s="380"/>
      <c r="QBN192" s="326"/>
      <c r="QBO192" s="152"/>
      <c r="QBP192" s="152"/>
      <c r="QBQ192" s="152"/>
      <c r="QBR192" s="152"/>
      <c r="QBS192" s="379"/>
      <c r="QBT192" s="380"/>
      <c r="QBU192" s="326"/>
      <c r="QBV192" s="152"/>
      <c r="QBW192" s="152"/>
      <c r="QBX192" s="152"/>
      <c r="QBY192" s="152"/>
      <c r="QBZ192" s="379"/>
      <c r="QCA192" s="380"/>
      <c r="QCB192" s="326"/>
      <c r="QCC192" s="152"/>
      <c r="QCD192" s="152"/>
      <c r="QCE192" s="152"/>
      <c r="QCF192" s="152"/>
      <c r="QCG192" s="379"/>
      <c r="QCH192" s="380"/>
      <c r="QCI192" s="326"/>
      <c r="QCJ192" s="152"/>
      <c r="QCK192" s="152"/>
      <c r="QCL192" s="152"/>
      <c r="QCM192" s="152"/>
      <c r="QCN192" s="379"/>
      <c r="QCO192" s="380"/>
      <c r="QCP192" s="326"/>
      <c r="QCQ192" s="152"/>
      <c r="QCR192" s="152"/>
      <c r="QCS192" s="152"/>
      <c r="QCT192" s="152"/>
      <c r="QCU192" s="379"/>
      <c r="QCV192" s="380"/>
      <c r="QCW192" s="326"/>
      <c r="QCX192" s="152"/>
      <c r="QCY192" s="152"/>
      <c r="QCZ192" s="152"/>
      <c r="QDA192" s="152"/>
      <c r="QDB192" s="379"/>
      <c r="QDC192" s="380"/>
      <c r="QDD192" s="326"/>
      <c r="QDE192" s="152"/>
      <c r="QDF192" s="152"/>
      <c r="QDG192" s="152"/>
      <c r="QDH192" s="152"/>
      <c r="QDI192" s="379"/>
      <c r="QDJ192" s="380"/>
      <c r="QDK192" s="326"/>
      <c r="QDL192" s="152"/>
      <c r="QDM192" s="152"/>
      <c r="QDN192" s="152"/>
      <c r="QDO192" s="152"/>
      <c r="QDP192" s="379"/>
      <c r="QDQ192" s="380"/>
      <c r="QDR192" s="326"/>
      <c r="QDS192" s="152"/>
      <c r="QDT192" s="152"/>
      <c r="QDU192" s="152"/>
      <c r="QDV192" s="152"/>
      <c r="QDW192" s="379"/>
      <c r="QDX192" s="380"/>
      <c r="QDY192" s="326"/>
      <c r="QDZ192" s="152"/>
      <c r="QEA192" s="152"/>
      <c r="QEB192" s="152"/>
      <c r="QEC192" s="152"/>
      <c r="QED192" s="379"/>
      <c r="QEE192" s="380"/>
      <c r="QEF192" s="326"/>
      <c r="QEG192" s="152"/>
      <c r="QEH192" s="152"/>
      <c r="QEI192" s="152"/>
      <c r="QEJ192" s="152"/>
      <c r="QEK192" s="379"/>
      <c r="QEL192" s="380"/>
      <c r="QEM192" s="326"/>
      <c r="QEN192" s="152"/>
      <c r="QEO192" s="152"/>
      <c r="QEP192" s="152"/>
      <c r="QEQ192" s="152"/>
      <c r="QER192" s="379"/>
      <c r="QES192" s="380"/>
      <c r="QET192" s="326"/>
      <c r="QEU192" s="152"/>
      <c r="QEV192" s="152"/>
      <c r="QEW192" s="152"/>
      <c r="QEX192" s="152"/>
      <c r="QEY192" s="379"/>
      <c r="QEZ192" s="380"/>
      <c r="QFA192" s="326"/>
      <c r="QFB192" s="152"/>
      <c r="QFC192" s="152"/>
      <c r="QFD192" s="152"/>
      <c r="QFE192" s="152"/>
      <c r="QFF192" s="379"/>
      <c r="QFG192" s="380"/>
      <c r="QFH192" s="326"/>
      <c r="QFI192" s="152"/>
      <c r="QFJ192" s="152"/>
      <c r="QFK192" s="152"/>
      <c r="QFL192" s="152"/>
      <c r="QFM192" s="379"/>
      <c r="QFN192" s="380"/>
      <c r="QFO192" s="326"/>
      <c r="QFP192" s="152"/>
      <c r="QFQ192" s="152"/>
      <c r="QFR192" s="152"/>
      <c r="QFS192" s="152"/>
      <c r="QFT192" s="379"/>
      <c r="QFU192" s="380"/>
      <c r="QFV192" s="326"/>
      <c r="QFW192" s="152"/>
      <c r="QFX192" s="152"/>
      <c r="QFY192" s="152"/>
      <c r="QFZ192" s="152"/>
      <c r="QGA192" s="379"/>
      <c r="QGB192" s="380"/>
      <c r="QGC192" s="326"/>
      <c r="QGD192" s="152"/>
      <c r="QGE192" s="152"/>
      <c r="QGF192" s="152"/>
      <c r="QGG192" s="152"/>
      <c r="QGH192" s="379"/>
      <c r="QGI192" s="380"/>
      <c r="QGJ192" s="326"/>
      <c r="QGK192" s="152"/>
      <c r="QGL192" s="152"/>
      <c r="QGM192" s="152"/>
      <c r="QGN192" s="152"/>
      <c r="QGO192" s="379"/>
      <c r="QGP192" s="380"/>
      <c r="QGQ192" s="326"/>
      <c r="QGR192" s="152"/>
      <c r="QGS192" s="152"/>
      <c r="QGT192" s="152"/>
      <c r="QGU192" s="152"/>
      <c r="QGV192" s="379"/>
      <c r="QGW192" s="380"/>
      <c r="QGX192" s="326"/>
      <c r="QGY192" s="152"/>
      <c r="QGZ192" s="152"/>
      <c r="QHA192" s="152"/>
      <c r="QHB192" s="152"/>
      <c r="QHC192" s="379"/>
      <c r="QHD192" s="380"/>
      <c r="QHE192" s="326"/>
      <c r="QHF192" s="152"/>
      <c r="QHG192" s="152"/>
      <c r="QHH192" s="152"/>
      <c r="QHI192" s="152"/>
      <c r="QHJ192" s="379"/>
      <c r="QHK192" s="380"/>
      <c r="QHL192" s="326"/>
      <c r="QHM192" s="152"/>
      <c r="QHN192" s="152"/>
      <c r="QHO192" s="152"/>
      <c r="QHP192" s="152"/>
      <c r="QHQ192" s="379"/>
      <c r="QHR192" s="380"/>
      <c r="QHS192" s="326"/>
      <c r="QHT192" s="152"/>
      <c r="QHU192" s="152"/>
      <c r="QHV192" s="152"/>
      <c r="QHW192" s="152"/>
      <c r="QHX192" s="379"/>
      <c r="QHY192" s="380"/>
      <c r="QHZ192" s="326"/>
      <c r="QIA192" s="152"/>
      <c r="QIB192" s="152"/>
      <c r="QIC192" s="152"/>
      <c r="QID192" s="152"/>
      <c r="QIE192" s="379"/>
      <c r="QIF192" s="380"/>
      <c r="QIG192" s="326"/>
      <c r="QIH192" s="152"/>
      <c r="QII192" s="152"/>
      <c r="QIJ192" s="152"/>
      <c r="QIK192" s="152"/>
      <c r="QIL192" s="379"/>
      <c r="QIM192" s="380"/>
      <c r="QIN192" s="326"/>
      <c r="QIO192" s="152"/>
      <c r="QIP192" s="152"/>
      <c r="QIQ192" s="152"/>
      <c r="QIR192" s="152"/>
      <c r="QIS192" s="379"/>
      <c r="QIT192" s="380"/>
      <c r="QIU192" s="326"/>
      <c r="QIV192" s="152"/>
      <c r="QIW192" s="152"/>
      <c r="QIX192" s="152"/>
      <c r="QIY192" s="152"/>
      <c r="QIZ192" s="379"/>
      <c r="QJA192" s="380"/>
      <c r="QJB192" s="326"/>
      <c r="QJC192" s="152"/>
      <c r="QJD192" s="152"/>
      <c r="QJE192" s="152"/>
      <c r="QJF192" s="152"/>
      <c r="QJG192" s="379"/>
      <c r="QJH192" s="380"/>
      <c r="QJI192" s="326"/>
      <c r="QJJ192" s="152"/>
      <c r="QJK192" s="152"/>
      <c r="QJL192" s="152"/>
      <c r="QJM192" s="152"/>
      <c r="QJN192" s="379"/>
      <c r="QJO192" s="380"/>
      <c r="QJP192" s="326"/>
      <c r="QJQ192" s="152"/>
      <c r="QJR192" s="152"/>
      <c r="QJS192" s="152"/>
      <c r="QJT192" s="152"/>
      <c r="QJU192" s="379"/>
      <c r="QJV192" s="380"/>
      <c r="QJW192" s="326"/>
      <c r="QJX192" s="152"/>
      <c r="QJY192" s="152"/>
      <c r="QJZ192" s="152"/>
      <c r="QKA192" s="152"/>
      <c r="QKB192" s="379"/>
      <c r="QKC192" s="380"/>
      <c r="QKD192" s="326"/>
      <c r="QKE192" s="152"/>
      <c r="QKF192" s="152"/>
      <c r="QKG192" s="152"/>
      <c r="QKH192" s="152"/>
      <c r="QKI192" s="379"/>
      <c r="QKJ192" s="380"/>
      <c r="QKK192" s="326"/>
      <c r="QKL192" s="152"/>
      <c r="QKM192" s="152"/>
      <c r="QKN192" s="152"/>
      <c r="QKO192" s="152"/>
      <c r="QKP192" s="379"/>
      <c r="QKQ192" s="380"/>
      <c r="QKR192" s="326"/>
      <c r="QKS192" s="152"/>
      <c r="QKT192" s="152"/>
      <c r="QKU192" s="152"/>
      <c r="QKV192" s="152"/>
      <c r="QKW192" s="379"/>
      <c r="QKX192" s="380"/>
      <c r="QKY192" s="326"/>
      <c r="QKZ192" s="152"/>
      <c r="QLA192" s="152"/>
      <c r="QLB192" s="152"/>
      <c r="QLC192" s="152"/>
      <c r="QLD192" s="379"/>
      <c r="QLE192" s="380"/>
      <c r="QLF192" s="326"/>
      <c r="QLG192" s="152"/>
      <c r="QLH192" s="152"/>
      <c r="QLI192" s="152"/>
      <c r="QLJ192" s="152"/>
      <c r="QLK192" s="379"/>
      <c r="QLL192" s="380"/>
      <c r="QLM192" s="326"/>
      <c r="QLN192" s="152"/>
      <c r="QLO192" s="152"/>
      <c r="QLP192" s="152"/>
      <c r="QLQ192" s="152"/>
      <c r="QLR192" s="379"/>
      <c r="QLS192" s="380"/>
      <c r="QLT192" s="326"/>
      <c r="QLU192" s="152"/>
      <c r="QLV192" s="152"/>
      <c r="QLW192" s="152"/>
      <c r="QLX192" s="152"/>
      <c r="QLY192" s="379"/>
      <c r="QLZ192" s="380"/>
      <c r="QMA192" s="326"/>
      <c r="QMB192" s="152"/>
      <c r="QMC192" s="152"/>
      <c r="QMD192" s="152"/>
      <c r="QME192" s="152"/>
      <c r="QMF192" s="379"/>
      <c r="QMG192" s="380"/>
      <c r="QMH192" s="326"/>
      <c r="QMI192" s="152"/>
      <c r="QMJ192" s="152"/>
      <c r="QMK192" s="152"/>
      <c r="QML192" s="152"/>
      <c r="QMM192" s="379"/>
      <c r="QMN192" s="380"/>
      <c r="QMO192" s="326"/>
      <c r="QMP192" s="152"/>
      <c r="QMQ192" s="152"/>
      <c r="QMR192" s="152"/>
      <c r="QMS192" s="152"/>
      <c r="QMT192" s="379"/>
      <c r="QMU192" s="380"/>
      <c r="QMV192" s="326"/>
      <c r="QMW192" s="152"/>
      <c r="QMX192" s="152"/>
      <c r="QMY192" s="152"/>
      <c r="QMZ192" s="152"/>
      <c r="QNA192" s="379"/>
      <c r="QNB192" s="380"/>
      <c r="QNC192" s="326"/>
      <c r="QND192" s="152"/>
      <c r="QNE192" s="152"/>
      <c r="QNF192" s="152"/>
      <c r="QNG192" s="152"/>
      <c r="QNH192" s="379"/>
      <c r="QNI192" s="380"/>
      <c r="QNJ192" s="326"/>
      <c r="QNK192" s="152"/>
      <c r="QNL192" s="152"/>
      <c r="QNM192" s="152"/>
      <c r="QNN192" s="152"/>
      <c r="QNO192" s="379"/>
      <c r="QNP192" s="380"/>
      <c r="QNQ192" s="326"/>
      <c r="QNR192" s="152"/>
      <c r="QNS192" s="152"/>
      <c r="QNT192" s="152"/>
      <c r="QNU192" s="152"/>
      <c r="QNV192" s="379"/>
      <c r="QNW192" s="380"/>
      <c r="QNX192" s="326"/>
      <c r="QNY192" s="152"/>
      <c r="QNZ192" s="152"/>
      <c r="QOA192" s="152"/>
      <c r="QOB192" s="152"/>
      <c r="QOC192" s="379"/>
      <c r="QOD192" s="380"/>
      <c r="QOE192" s="326"/>
      <c r="QOF192" s="152"/>
      <c r="QOG192" s="152"/>
      <c r="QOH192" s="152"/>
      <c r="QOI192" s="152"/>
      <c r="QOJ192" s="379"/>
      <c r="QOK192" s="380"/>
      <c r="QOL192" s="326"/>
      <c r="QOM192" s="152"/>
      <c r="QON192" s="152"/>
      <c r="QOO192" s="152"/>
      <c r="QOP192" s="152"/>
      <c r="QOQ192" s="379"/>
      <c r="QOR192" s="380"/>
      <c r="QOS192" s="326"/>
      <c r="QOT192" s="152"/>
      <c r="QOU192" s="152"/>
      <c r="QOV192" s="152"/>
      <c r="QOW192" s="152"/>
      <c r="QOX192" s="379"/>
      <c r="QOY192" s="380"/>
      <c r="QOZ192" s="326"/>
      <c r="QPA192" s="152"/>
      <c r="QPB192" s="152"/>
      <c r="QPC192" s="152"/>
      <c r="QPD192" s="152"/>
      <c r="QPE192" s="379"/>
      <c r="QPF192" s="380"/>
      <c r="QPG192" s="326"/>
      <c r="QPH192" s="152"/>
      <c r="QPI192" s="152"/>
      <c r="QPJ192" s="152"/>
      <c r="QPK192" s="152"/>
      <c r="QPL192" s="379"/>
      <c r="QPM192" s="380"/>
      <c r="QPN192" s="326"/>
      <c r="QPO192" s="152"/>
      <c r="QPP192" s="152"/>
      <c r="QPQ192" s="152"/>
      <c r="QPR192" s="152"/>
      <c r="QPS192" s="379"/>
      <c r="QPT192" s="380"/>
      <c r="QPU192" s="326"/>
      <c r="QPV192" s="152"/>
      <c r="QPW192" s="152"/>
      <c r="QPX192" s="152"/>
      <c r="QPY192" s="152"/>
      <c r="QPZ192" s="379"/>
      <c r="QQA192" s="380"/>
      <c r="QQB192" s="326"/>
      <c r="QQC192" s="152"/>
      <c r="QQD192" s="152"/>
      <c r="QQE192" s="152"/>
      <c r="QQF192" s="152"/>
      <c r="QQG192" s="379"/>
      <c r="QQH192" s="380"/>
      <c r="QQI192" s="326"/>
      <c r="QQJ192" s="152"/>
      <c r="QQK192" s="152"/>
      <c r="QQL192" s="152"/>
      <c r="QQM192" s="152"/>
      <c r="QQN192" s="379"/>
      <c r="QQO192" s="380"/>
      <c r="QQP192" s="326"/>
      <c r="QQQ192" s="152"/>
      <c r="QQR192" s="152"/>
      <c r="QQS192" s="152"/>
      <c r="QQT192" s="152"/>
      <c r="QQU192" s="379"/>
      <c r="QQV192" s="380"/>
      <c r="QQW192" s="326"/>
      <c r="QQX192" s="152"/>
      <c r="QQY192" s="152"/>
      <c r="QQZ192" s="152"/>
      <c r="QRA192" s="152"/>
      <c r="QRB192" s="379"/>
      <c r="QRC192" s="380"/>
      <c r="QRD192" s="326"/>
      <c r="QRE192" s="152"/>
      <c r="QRF192" s="152"/>
      <c r="QRG192" s="152"/>
      <c r="QRH192" s="152"/>
      <c r="QRI192" s="379"/>
      <c r="QRJ192" s="380"/>
      <c r="QRK192" s="326"/>
      <c r="QRL192" s="152"/>
      <c r="QRM192" s="152"/>
      <c r="QRN192" s="152"/>
      <c r="QRO192" s="152"/>
      <c r="QRP192" s="379"/>
      <c r="QRQ192" s="380"/>
      <c r="QRR192" s="326"/>
      <c r="QRS192" s="152"/>
      <c r="QRT192" s="152"/>
      <c r="QRU192" s="152"/>
      <c r="QRV192" s="152"/>
      <c r="QRW192" s="379"/>
      <c r="QRX192" s="380"/>
      <c r="QRY192" s="326"/>
      <c r="QRZ192" s="152"/>
      <c r="QSA192" s="152"/>
      <c r="QSB192" s="152"/>
      <c r="QSC192" s="152"/>
      <c r="QSD192" s="379"/>
      <c r="QSE192" s="380"/>
      <c r="QSF192" s="326"/>
      <c r="QSG192" s="152"/>
      <c r="QSH192" s="152"/>
      <c r="QSI192" s="152"/>
      <c r="QSJ192" s="152"/>
      <c r="QSK192" s="379"/>
      <c r="QSL192" s="380"/>
      <c r="QSM192" s="326"/>
      <c r="QSN192" s="152"/>
      <c r="QSO192" s="152"/>
      <c r="QSP192" s="152"/>
      <c r="QSQ192" s="152"/>
      <c r="QSR192" s="379"/>
      <c r="QSS192" s="380"/>
      <c r="QST192" s="326"/>
      <c r="QSU192" s="152"/>
      <c r="QSV192" s="152"/>
      <c r="QSW192" s="152"/>
      <c r="QSX192" s="152"/>
      <c r="QSY192" s="379"/>
      <c r="QSZ192" s="380"/>
      <c r="QTA192" s="326"/>
      <c r="QTB192" s="152"/>
      <c r="QTC192" s="152"/>
      <c r="QTD192" s="152"/>
      <c r="QTE192" s="152"/>
      <c r="QTF192" s="379"/>
      <c r="QTG192" s="380"/>
      <c r="QTH192" s="326"/>
      <c r="QTI192" s="152"/>
      <c r="QTJ192" s="152"/>
      <c r="QTK192" s="152"/>
      <c r="QTL192" s="152"/>
      <c r="QTM192" s="379"/>
      <c r="QTN192" s="380"/>
      <c r="QTO192" s="326"/>
      <c r="QTP192" s="152"/>
      <c r="QTQ192" s="152"/>
      <c r="QTR192" s="152"/>
      <c r="QTS192" s="152"/>
      <c r="QTT192" s="379"/>
      <c r="QTU192" s="380"/>
      <c r="QTV192" s="326"/>
      <c r="QTW192" s="152"/>
      <c r="QTX192" s="152"/>
      <c r="QTY192" s="152"/>
      <c r="QTZ192" s="152"/>
      <c r="QUA192" s="379"/>
      <c r="QUB192" s="380"/>
      <c r="QUC192" s="326"/>
      <c r="QUD192" s="152"/>
      <c r="QUE192" s="152"/>
      <c r="QUF192" s="152"/>
      <c r="QUG192" s="152"/>
      <c r="QUH192" s="379"/>
      <c r="QUI192" s="380"/>
      <c r="QUJ192" s="326"/>
      <c r="QUK192" s="152"/>
      <c r="QUL192" s="152"/>
      <c r="QUM192" s="152"/>
      <c r="QUN192" s="152"/>
      <c r="QUO192" s="379"/>
      <c r="QUP192" s="380"/>
      <c r="QUQ192" s="326"/>
      <c r="QUR192" s="152"/>
      <c r="QUS192" s="152"/>
      <c r="QUT192" s="152"/>
      <c r="QUU192" s="152"/>
      <c r="QUV192" s="379"/>
      <c r="QUW192" s="380"/>
      <c r="QUX192" s="326"/>
      <c r="QUY192" s="152"/>
      <c r="QUZ192" s="152"/>
      <c r="QVA192" s="152"/>
      <c r="QVB192" s="152"/>
      <c r="QVC192" s="379"/>
      <c r="QVD192" s="380"/>
      <c r="QVE192" s="326"/>
      <c r="QVF192" s="152"/>
      <c r="QVG192" s="152"/>
      <c r="QVH192" s="152"/>
      <c r="QVI192" s="152"/>
      <c r="QVJ192" s="379"/>
      <c r="QVK192" s="380"/>
      <c r="QVL192" s="326"/>
      <c r="QVM192" s="152"/>
      <c r="QVN192" s="152"/>
      <c r="QVO192" s="152"/>
      <c r="QVP192" s="152"/>
      <c r="QVQ192" s="379"/>
      <c r="QVR192" s="380"/>
      <c r="QVS192" s="326"/>
      <c r="QVT192" s="152"/>
      <c r="QVU192" s="152"/>
      <c r="QVV192" s="152"/>
      <c r="QVW192" s="152"/>
      <c r="QVX192" s="379"/>
      <c r="QVY192" s="380"/>
      <c r="QVZ192" s="326"/>
      <c r="QWA192" s="152"/>
      <c r="QWB192" s="152"/>
      <c r="QWC192" s="152"/>
      <c r="QWD192" s="152"/>
      <c r="QWE192" s="379"/>
      <c r="QWF192" s="380"/>
      <c r="QWG192" s="326"/>
      <c r="QWH192" s="152"/>
      <c r="QWI192" s="152"/>
      <c r="QWJ192" s="152"/>
      <c r="QWK192" s="152"/>
      <c r="QWL192" s="379"/>
      <c r="QWM192" s="380"/>
      <c r="QWN192" s="326"/>
      <c r="QWO192" s="152"/>
      <c r="QWP192" s="152"/>
      <c r="QWQ192" s="152"/>
      <c r="QWR192" s="152"/>
      <c r="QWS192" s="379"/>
      <c r="QWT192" s="380"/>
      <c r="QWU192" s="326"/>
      <c r="QWV192" s="152"/>
      <c r="QWW192" s="152"/>
      <c r="QWX192" s="152"/>
      <c r="QWY192" s="152"/>
      <c r="QWZ192" s="379"/>
      <c r="QXA192" s="380"/>
      <c r="QXB192" s="326"/>
      <c r="QXC192" s="152"/>
      <c r="QXD192" s="152"/>
      <c r="QXE192" s="152"/>
      <c r="QXF192" s="152"/>
      <c r="QXG192" s="379"/>
      <c r="QXH192" s="380"/>
      <c r="QXI192" s="326"/>
      <c r="QXJ192" s="152"/>
      <c r="QXK192" s="152"/>
      <c r="QXL192" s="152"/>
      <c r="QXM192" s="152"/>
      <c r="QXN192" s="379"/>
      <c r="QXO192" s="380"/>
      <c r="QXP192" s="326"/>
      <c r="QXQ192" s="152"/>
      <c r="QXR192" s="152"/>
      <c r="QXS192" s="152"/>
      <c r="QXT192" s="152"/>
      <c r="QXU192" s="379"/>
      <c r="QXV192" s="380"/>
      <c r="QXW192" s="326"/>
      <c r="QXX192" s="152"/>
      <c r="QXY192" s="152"/>
      <c r="QXZ192" s="152"/>
      <c r="QYA192" s="152"/>
      <c r="QYB192" s="379"/>
      <c r="QYC192" s="380"/>
      <c r="QYD192" s="326"/>
      <c r="QYE192" s="152"/>
      <c r="QYF192" s="152"/>
      <c r="QYG192" s="152"/>
      <c r="QYH192" s="152"/>
      <c r="QYI192" s="379"/>
      <c r="QYJ192" s="380"/>
      <c r="QYK192" s="326"/>
      <c r="QYL192" s="152"/>
      <c r="QYM192" s="152"/>
      <c r="QYN192" s="152"/>
      <c r="QYO192" s="152"/>
      <c r="QYP192" s="379"/>
      <c r="QYQ192" s="380"/>
      <c r="QYR192" s="326"/>
      <c r="QYS192" s="152"/>
      <c r="QYT192" s="152"/>
      <c r="QYU192" s="152"/>
      <c r="QYV192" s="152"/>
      <c r="QYW192" s="379"/>
      <c r="QYX192" s="380"/>
      <c r="QYY192" s="326"/>
      <c r="QYZ192" s="152"/>
      <c r="QZA192" s="152"/>
      <c r="QZB192" s="152"/>
      <c r="QZC192" s="152"/>
      <c r="QZD192" s="379"/>
      <c r="QZE192" s="380"/>
      <c r="QZF192" s="326"/>
      <c r="QZG192" s="152"/>
      <c r="QZH192" s="152"/>
      <c r="QZI192" s="152"/>
      <c r="QZJ192" s="152"/>
      <c r="QZK192" s="379"/>
      <c r="QZL192" s="380"/>
      <c r="QZM192" s="326"/>
      <c r="QZN192" s="152"/>
      <c r="QZO192" s="152"/>
      <c r="QZP192" s="152"/>
      <c r="QZQ192" s="152"/>
      <c r="QZR192" s="379"/>
      <c r="QZS192" s="380"/>
      <c r="QZT192" s="326"/>
      <c r="QZU192" s="152"/>
      <c r="QZV192" s="152"/>
      <c r="QZW192" s="152"/>
      <c r="QZX192" s="152"/>
      <c r="QZY192" s="379"/>
      <c r="QZZ192" s="380"/>
      <c r="RAA192" s="326"/>
      <c r="RAB192" s="152"/>
      <c r="RAC192" s="152"/>
      <c r="RAD192" s="152"/>
      <c r="RAE192" s="152"/>
      <c r="RAF192" s="379"/>
      <c r="RAG192" s="380"/>
      <c r="RAH192" s="326"/>
      <c r="RAI192" s="152"/>
      <c r="RAJ192" s="152"/>
      <c r="RAK192" s="152"/>
      <c r="RAL192" s="152"/>
      <c r="RAM192" s="379"/>
      <c r="RAN192" s="380"/>
      <c r="RAO192" s="326"/>
      <c r="RAP192" s="152"/>
      <c r="RAQ192" s="152"/>
      <c r="RAR192" s="152"/>
      <c r="RAS192" s="152"/>
      <c r="RAT192" s="379"/>
      <c r="RAU192" s="380"/>
      <c r="RAV192" s="326"/>
      <c r="RAW192" s="152"/>
      <c r="RAX192" s="152"/>
      <c r="RAY192" s="152"/>
      <c r="RAZ192" s="152"/>
      <c r="RBA192" s="379"/>
      <c r="RBB192" s="380"/>
      <c r="RBC192" s="326"/>
      <c r="RBD192" s="152"/>
      <c r="RBE192" s="152"/>
      <c r="RBF192" s="152"/>
      <c r="RBG192" s="152"/>
      <c r="RBH192" s="379"/>
      <c r="RBI192" s="380"/>
      <c r="RBJ192" s="326"/>
      <c r="RBK192" s="152"/>
      <c r="RBL192" s="152"/>
      <c r="RBM192" s="152"/>
      <c r="RBN192" s="152"/>
      <c r="RBO192" s="379"/>
      <c r="RBP192" s="380"/>
      <c r="RBQ192" s="326"/>
      <c r="RBR192" s="152"/>
      <c r="RBS192" s="152"/>
      <c r="RBT192" s="152"/>
      <c r="RBU192" s="152"/>
      <c r="RBV192" s="379"/>
      <c r="RBW192" s="380"/>
      <c r="RBX192" s="326"/>
      <c r="RBY192" s="152"/>
      <c r="RBZ192" s="152"/>
      <c r="RCA192" s="152"/>
      <c r="RCB192" s="152"/>
      <c r="RCC192" s="379"/>
      <c r="RCD192" s="380"/>
      <c r="RCE192" s="326"/>
      <c r="RCF192" s="152"/>
      <c r="RCG192" s="152"/>
      <c r="RCH192" s="152"/>
      <c r="RCI192" s="152"/>
      <c r="RCJ192" s="379"/>
      <c r="RCK192" s="380"/>
      <c r="RCL192" s="326"/>
      <c r="RCM192" s="152"/>
      <c r="RCN192" s="152"/>
      <c r="RCO192" s="152"/>
      <c r="RCP192" s="152"/>
      <c r="RCQ192" s="379"/>
      <c r="RCR192" s="380"/>
      <c r="RCS192" s="326"/>
      <c r="RCT192" s="152"/>
      <c r="RCU192" s="152"/>
      <c r="RCV192" s="152"/>
      <c r="RCW192" s="152"/>
      <c r="RCX192" s="379"/>
      <c r="RCY192" s="380"/>
      <c r="RCZ192" s="326"/>
      <c r="RDA192" s="152"/>
      <c r="RDB192" s="152"/>
      <c r="RDC192" s="152"/>
      <c r="RDD192" s="152"/>
      <c r="RDE192" s="379"/>
      <c r="RDF192" s="380"/>
      <c r="RDG192" s="326"/>
      <c r="RDH192" s="152"/>
      <c r="RDI192" s="152"/>
      <c r="RDJ192" s="152"/>
      <c r="RDK192" s="152"/>
      <c r="RDL192" s="379"/>
      <c r="RDM192" s="380"/>
      <c r="RDN192" s="326"/>
      <c r="RDO192" s="152"/>
      <c r="RDP192" s="152"/>
      <c r="RDQ192" s="152"/>
      <c r="RDR192" s="152"/>
      <c r="RDS192" s="379"/>
      <c r="RDT192" s="380"/>
      <c r="RDU192" s="326"/>
      <c r="RDV192" s="152"/>
      <c r="RDW192" s="152"/>
      <c r="RDX192" s="152"/>
      <c r="RDY192" s="152"/>
      <c r="RDZ192" s="379"/>
      <c r="REA192" s="380"/>
      <c r="REB192" s="326"/>
      <c r="REC192" s="152"/>
      <c r="RED192" s="152"/>
      <c r="REE192" s="152"/>
      <c r="REF192" s="152"/>
      <c r="REG192" s="379"/>
      <c r="REH192" s="380"/>
      <c r="REI192" s="326"/>
      <c r="REJ192" s="152"/>
      <c r="REK192" s="152"/>
      <c r="REL192" s="152"/>
      <c r="REM192" s="152"/>
      <c r="REN192" s="379"/>
      <c r="REO192" s="380"/>
      <c r="REP192" s="326"/>
      <c r="REQ192" s="152"/>
      <c r="RER192" s="152"/>
      <c r="RES192" s="152"/>
      <c r="RET192" s="152"/>
      <c r="REU192" s="379"/>
      <c r="REV192" s="380"/>
      <c r="REW192" s="326"/>
      <c r="REX192" s="152"/>
      <c r="REY192" s="152"/>
      <c r="REZ192" s="152"/>
      <c r="RFA192" s="152"/>
      <c r="RFB192" s="379"/>
      <c r="RFC192" s="380"/>
      <c r="RFD192" s="326"/>
      <c r="RFE192" s="152"/>
      <c r="RFF192" s="152"/>
      <c r="RFG192" s="152"/>
      <c r="RFH192" s="152"/>
      <c r="RFI192" s="379"/>
      <c r="RFJ192" s="380"/>
      <c r="RFK192" s="326"/>
      <c r="RFL192" s="152"/>
      <c r="RFM192" s="152"/>
      <c r="RFN192" s="152"/>
      <c r="RFO192" s="152"/>
      <c r="RFP192" s="379"/>
      <c r="RFQ192" s="380"/>
      <c r="RFR192" s="326"/>
      <c r="RFS192" s="152"/>
      <c r="RFT192" s="152"/>
      <c r="RFU192" s="152"/>
      <c r="RFV192" s="152"/>
      <c r="RFW192" s="379"/>
      <c r="RFX192" s="380"/>
      <c r="RFY192" s="326"/>
      <c r="RFZ192" s="152"/>
      <c r="RGA192" s="152"/>
      <c r="RGB192" s="152"/>
      <c r="RGC192" s="152"/>
      <c r="RGD192" s="379"/>
      <c r="RGE192" s="380"/>
      <c r="RGF192" s="326"/>
      <c r="RGG192" s="152"/>
      <c r="RGH192" s="152"/>
      <c r="RGI192" s="152"/>
      <c r="RGJ192" s="152"/>
      <c r="RGK192" s="379"/>
      <c r="RGL192" s="380"/>
      <c r="RGM192" s="326"/>
      <c r="RGN192" s="152"/>
      <c r="RGO192" s="152"/>
      <c r="RGP192" s="152"/>
      <c r="RGQ192" s="152"/>
      <c r="RGR192" s="379"/>
      <c r="RGS192" s="380"/>
      <c r="RGT192" s="326"/>
      <c r="RGU192" s="152"/>
      <c r="RGV192" s="152"/>
      <c r="RGW192" s="152"/>
      <c r="RGX192" s="152"/>
      <c r="RGY192" s="379"/>
      <c r="RGZ192" s="380"/>
      <c r="RHA192" s="326"/>
      <c r="RHB192" s="152"/>
      <c r="RHC192" s="152"/>
      <c r="RHD192" s="152"/>
      <c r="RHE192" s="152"/>
      <c r="RHF192" s="379"/>
      <c r="RHG192" s="380"/>
      <c r="RHH192" s="326"/>
      <c r="RHI192" s="152"/>
      <c r="RHJ192" s="152"/>
      <c r="RHK192" s="152"/>
      <c r="RHL192" s="152"/>
      <c r="RHM192" s="379"/>
      <c r="RHN192" s="380"/>
      <c r="RHO192" s="326"/>
      <c r="RHP192" s="152"/>
      <c r="RHQ192" s="152"/>
      <c r="RHR192" s="152"/>
      <c r="RHS192" s="152"/>
      <c r="RHT192" s="379"/>
      <c r="RHU192" s="380"/>
      <c r="RHV192" s="326"/>
      <c r="RHW192" s="152"/>
      <c r="RHX192" s="152"/>
      <c r="RHY192" s="152"/>
      <c r="RHZ192" s="152"/>
      <c r="RIA192" s="379"/>
      <c r="RIB192" s="380"/>
      <c r="RIC192" s="326"/>
      <c r="RID192" s="152"/>
      <c r="RIE192" s="152"/>
      <c r="RIF192" s="152"/>
      <c r="RIG192" s="152"/>
      <c r="RIH192" s="379"/>
      <c r="RII192" s="380"/>
      <c r="RIJ192" s="326"/>
      <c r="RIK192" s="152"/>
      <c r="RIL192" s="152"/>
      <c r="RIM192" s="152"/>
      <c r="RIN192" s="152"/>
      <c r="RIO192" s="379"/>
      <c r="RIP192" s="380"/>
      <c r="RIQ192" s="326"/>
      <c r="RIR192" s="152"/>
      <c r="RIS192" s="152"/>
      <c r="RIT192" s="152"/>
      <c r="RIU192" s="152"/>
      <c r="RIV192" s="379"/>
      <c r="RIW192" s="380"/>
      <c r="RIX192" s="326"/>
      <c r="RIY192" s="152"/>
      <c r="RIZ192" s="152"/>
      <c r="RJA192" s="152"/>
      <c r="RJB192" s="152"/>
      <c r="RJC192" s="379"/>
      <c r="RJD192" s="380"/>
      <c r="RJE192" s="326"/>
      <c r="RJF192" s="152"/>
      <c r="RJG192" s="152"/>
      <c r="RJH192" s="152"/>
      <c r="RJI192" s="152"/>
      <c r="RJJ192" s="379"/>
      <c r="RJK192" s="380"/>
      <c r="RJL192" s="326"/>
      <c r="RJM192" s="152"/>
      <c r="RJN192" s="152"/>
      <c r="RJO192" s="152"/>
      <c r="RJP192" s="152"/>
      <c r="RJQ192" s="379"/>
      <c r="RJR192" s="380"/>
      <c r="RJS192" s="326"/>
      <c r="RJT192" s="152"/>
      <c r="RJU192" s="152"/>
      <c r="RJV192" s="152"/>
      <c r="RJW192" s="152"/>
      <c r="RJX192" s="379"/>
      <c r="RJY192" s="380"/>
      <c r="RJZ192" s="326"/>
      <c r="RKA192" s="152"/>
      <c r="RKB192" s="152"/>
      <c r="RKC192" s="152"/>
      <c r="RKD192" s="152"/>
      <c r="RKE192" s="379"/>
      <c r="RKF192" s="380"/>
      <c r="RKG192" s="326"/>
      <c r="RKH192" s="152"/>
      <c r="RKI192" s="152"/>
      <c r="RKJ192" s="152"/>
      <c r="RKK192" s="152"/>
      <c r="RKL192" s="379"/>
      <c r="RKM192" s="380"/>
      <c r="RKN192" s="326"/>
      <c r="RKO192" s="152"/>
      <c r="RKP192" s="152"/>
      <c r="RKQ192" s="152"/>
      <c r="RKR192" s="152"/>
      <c r="RKS192" s="379"/>
      <c r="RKT192" s="380"/>
      <c r="RKU192" s="326"/>
      <c r="RKV192" s="152"/>
      <c r="RKW192" s="152"/>
      <c r="RKX192" s="152"/>
      <c r="RKY192" s="152"/>
      <c r="RKZ192" s="379"/>
      <c r="RLA192" s="380"/>
      <c r="RLB192" s="326"/>
      <c r="RLC192" s="152"/>
      <c r="RLD192" s="152"/>
      <c r="RLE192" s="152"/>
      <c r="RLF192" s="152"/>
      <c r="RLG192" s="379"/>
      <c r="RLH192" s="380"/>
      <c r="RLI192" s="326"/>
      <c r="RLJ192" s="152"/>
      <c r="RLK192" s="152"/>
      <c r="RLL192" s="152"/>
      <c r="RLM192" s="152"/>
      <c r="RLN192" s="379"/>
      <c r="RLO192" s="380"/>
      <c r="RLP192" s="326"/>
      <c r="RLQ192" s="152"/>
      <c r="RLR192" s="152"/>
      <c r="RLS192" s="152"/>
      <c r="RLT192" s="152"/>
      <c r="RLU192" s="379"/>
      <c r="RLV192" s="380"/>
      <c r="RLW192" s="326"/>
      <c r="RLX192" s="152"/>
      <c r="RLY192" s="152"/>
      <c r="RLZ192" s="152"/>
      <c r="RMA192" s="152"/>
      <c r="RMB192" s="379"/>
      <c r="RMC192" s="380"/>
      <c r="RMD192" s="326"/>
      <c r="RME192" s="152"/>
      <c r="RMF192" s="152"/>
      <c r="RMG192" s="152"/>
      <c r="RMH192" s="152"/>
      <c r="RMI192" s="379"/>
      <c r="RMJ192" s="380"/>
      <c r="RMK192" s="326"/>
      <c r="RML192" s="152"/>
      <c r="RMM192" s="152"/>
      <c r="RMN192" s="152"/>
      <c r="RMO192" s="152"/>
      <c r="RMP192" s="379"/>
      <c r="RMQ192" s="380"/>
      <c r="RMR192" s="326"/>
      <c r="RMS192" s="152"/>
      <c r="RMT192" s="152"/>
      <c r="RMU192" s="152"/>
      <c r="RMV192" s="152"/>
      <c r="RMW192" s="379"/>
      <c r="RMX192" s="380"/>
      <c r="RMY192" s="326"/>
      <c r="RMZ192" s="152"/>
      <c r="RNA192" s="152"/>
      <c r="RNB192" s="152"/>
      <c r="RNC192" s="152"/>
      <c r="RND192" s="379"/>
      <c r="RNE192" s="380"/>
      <c r="RNF192" s="326"/>
      <c r="RNG192" s="152"/>
      <c r="RNH192" s="152"/>
      <c r="RNI192" s="152"/>
      <c r="RNJ192" s="152"/>
      <c r="RNK192" s="379"/>
      <c r="RNL192" s="380"/>
      <c r="RNM192" s="326"/>
      <c r="RNN192" s="152"/>
      <c r="RNO192" s="152"/>
      <c r="RNP192" s="152"/>
      <c r="RNQ192" s="152"/>
      <c r="RNR192" s="379"/>
      <c r="RNS192" s="380"/>
      <c r="RNT192" s="326"/>
      <c r="RNU192" s="152"/>
      <c r="RNV192" s="152"/>
      <c r="RNW192" s="152"/>
      <c r="RNX192" s="152"/>
      <c r="RNY192" s="379"/>
      <c r="RNZ192" s="380"/>
      <c r="ROA192" s="326"/>
      <c r="ROB192" s="152"/>
      <c r="ROC192" s="152"/>
      <c r="ROD192" s="152"/>
      <c r="ROE192" s="152"/>
      <c r="ROF192" s="379"/>
      <c r="ROG192" s="380"/>
      <c r="ROH192" s="326"/>
      <c r="ROI192" s="152"/>
      <c r="ROJ192" s="152"/>
      <c r="ROK192" s="152"/>
      <c r="ROL192" s="152"/>
      <c r="ROM192" s="379"/>
      <c r="RON192" s="380"/>
      <c r="ROO192" s="326"/>
      <c r="ROP192" s="152"/>
      <c r="ROQ192" s="152"/>
      <c r="ROR192" s="152"/>
      <c r="ROS192" s="152"/>
      <c r="ROT192" s="379"/>
      <c r="ROU192" s="380"/>
      <c r="ROV192" s="326"/>
      <c r="ROW192" s="152"/>
      <c r="ROX192" s="152"/>
      <c r="ROY192" s="152"/>
      <c r="ROZ192" s="152"/>
      <c r="RPA192" s="379"/>
      <c r="RPB192" s="380"/>
      <c r="RPC192" s="326"/>
      <c r="RPD192" s="152"/>
      <c r="RPE192" s="152"/>
      <c r="RPF192" s="152"/>
      <c r="RPG192" s="152"/>
      <c r="RPH192" s="379"/>
      <c r="RPI192" s="380"/>
      <c r="RPJ192" s="326"/>
      <c r="RPK192" s="152"/>
      <c r="RPL192" s="152"/>
      <c r="RPM192" s="152"/>
      <c r="RPN192" s="152"/>
      <c r="RPO192" s="379"/>
      <c r="RPP192" s="380"/>
      <c r="RPQ192" s="326"/>
      <c r="RPR192" s="152"/>
      <c r="RPS192" s="152"/>
      <c r="RPT192" s="152"/>
      <c r="RPU192" s="152"/>
      <c r="RPV192" s="379"/>
      <c r="RPW192" s="380"/>
      <c r="RPX192" s="326"/>
      <c r="RPY192" s="152"/>
      <c r="RPZ192" s="152"/>
      <c r="RQA192" s="152"/>
      <c r="RQB192" s="152"/>
      <c r="RQC192" s="379"/>
      <c r="RQD192" s="380"/>
      <c r="RQE192" s="326"/>
      <c r="RQF192" s="152"/>
      <c r="RQG192" s="152"/>
      <c r="RQH192" s="152"/>
      <c r="RQI192" s="152"/>
      <c r="RQJ192" s="379"/>
      <c r="RQK192" s="380"/>
      <c r="RQL192" s="326"/>
      <c r="RQM192" s="152"/>
      <c r="RQN192" s="152"/>
      <c r="RQO192" s="152"/>
      <c r="RQP192" s="152"/>
      <c r="RQQ192" s="379"/>
      <c r="RQR192" s="380"/>
      <c r="RQS192" s="326"/>
      <c r="RQT192" s="152"/>
      <c r="RQU192" s="152"/>
      <c r="RQV192" s="152"/>
      <c r="RQW192" s="152"/>
      <c r="RQX192" s="379"/>
      <c r="RQY192" s="380"/>
      <c r="RQZ192" s="326"/>
      <c r="RRA192" s="152"/>
      <c r="RRB192" s="152"/>
      <c r="RRC192" s="152"/>
      <c r="RRD192" s="152"/>
      <c r="RRE192" s="379"/>
      <c r="RRF192" s="380"/>
      <c r="RRG192" s="326"/>
      <c r="RRH192" s="152"/>
      <c r="RRI192" s="152"/>
      <c r="RRJ192" s="152"/>
      <c r="RRK192" s="152"/>
      <c r="RRL192" s="379"/>
      <c r="RRM192" s="380"/>
      <c r="RRN192" s="326"/>
      <c r="RRO192" s="152"/>
      <c r="RRP192" s="152"/>
      <c r="RRQ192" s="152"/>
      <c r="RRR192" s="152"/>
      <c r="RRS192" s="379"/>
      <c r="RRT192" s="380"/>
      <c r="RRU192" s="326"/>
      <c r="RRV192" s="152"/>
      <c r="RRW192" s="152"/>
      <c r="RRX192" s="152"/>
      <c r="RRY192" s="152"/>
      <c r="RRZ192" s="379"/>
      <c r="RSA192" s="380"/>
      <c r="RSB192" s="326"/>
      <c r="RSC192" s="152"/>
      <c r="RSD192" s="152"/>
      <c r="RSE192" s="152"/>
      <c r="RSF192" s="152"/>
      <c r="RSG192" s="379"/>
      <c r="RSH192" s="380"/>
      <c r="RSI192" s="326"/>
      <c r="RSJ192" s="152"/>
      <c r="RSK192" s="152"/>
      <c r="RSL192" s="152"/>
      <c r="RSM192" s="152"/>
      <c r="RSN192" s="379"/>
      <c r="RSO192" s="380"/>
      <c r="RSP192" s="326"/>
      <c r="RSQ192" s="152"/>
      <c r="RSR192" s="152"/>
      <c r="RSS192" s="152"/>
      <c r="RST192" s="152"/>
      <c r="RSU192" s="379"/>
      <c r="RSV192" s="380"/>
      <c r="RSW192" s="326"/>
      <c r="RSX192" s="152"/>
      <c r="RSY192" s="152"/>
      <c r="RSZ192" s="152"/>
      <c r="RTA192" s="152"/>
      <c r="RTB192" s="379"/>
      <c r="RTC192" s="380"/>
      <c r="RTD192" s="326"/>
      <c r="RTE192" s="152"/>
      <c r="RTF192" s="152"/>
      <c r="RTG192" s="152"/>
      <c r="RTH192" s="152"/>
      <c r="RTI192" s="379"/>
      <c r="RTJ192" s="380"/>
      <c r="RTK192" s="326"/>
      <c r="RTL192" s="152"/>
      <c r="RTM192" s="152"/>
      <c r="RTN192" s="152"/>
      <c r="RTO192" s="152"/>
      <c r="RTP192" s="379"/>
      <c r="RTQ192" s="380"/>
      <c r="RTR192" s="326"/>
      <c r="RTS192" s="152"/>
      <c r="RTT192" s="152"/>
      <c r="RTU192" s="152"/>
      <c r="RTV192" s="152"/>
      <c r="RTW192" s="379"/>
      <c r="RTX192" s="380"/>
      <c r="RTY192" s="326"/>
      <c r="RTZ192" s="152"/>
      <c r="RUA192" s="152"/>
      <c r="RUB192" s="152"/>
      <c r="RUC192" s="152"/>
      <c r="RUD192" s="379"/>
      <c r="RUE192" s="380"/>
      <c r="RUF192" s="326"/>
      <c r="RUG192" s="152"/>
      <c r="RUH192" s="152"/>
      <c r="RUI192" s="152"/>
      <c r="RUJ192" s="152"/>
      <c r="RUK192" s="379"/>
      <c r="RUL192" s="380"/>
      <c r="RUM192" s="326"/>
      <c r="RUN192" s="152"/>
      <c r="RUO192" s="152"/>
      <c r="RUP192" s="152"/>
      <c r="RUQ192" s="152"/>
      <c r="RUR192" s="379"/>
      <c r="RUS192" s="380"/>
      <c r="RUT192" s="326"/>
      <c r="RUU192" s="152"/>
      <c r="RUV192" s="152"/>
      <c r="RUW192" s="152"/>
      <c r="RUX192" s="152"/>
      <c r="RUY192" s="379"/>
      <c r="RUZ192" s="380"/>
      <c r="RVA192" s="326"/>
      <c r="RVB192" s="152"/>
      <c r="RVC192" s="152"/>
      <c r="RVD192" s="152"/>
      <c r="RVE192" s="152"/>
      <c r="RVF192" s="379"/>
      <c r="RVG192" s="380"/>
      <c r="RVH192" s="326"/>
      <c r="RVI192" s="152"/>
      <c r="RVJ192" s="152"/>
      <c r="RVK192" s="152"/>
      <c r="RVL192" s="152"/>
      <c r="RVM192" s="379"/>
      <c r="RVN192" s="380"/>
      <c r="RVO192" s="326"/>
      <c r="RVP192" s="152"/>
      <c r="RVQ192" s="152"/>
      <c r="RVR192" s="152"/>
      <c r="RVS192" s="152"/>
      <c r="RVT192" s="379"/>
      <c r="RVU192" s="380"/>
      <c r="RVV192" s="326"/>
      <c r="RVW192" s="152"/>
      <c r="RVX192" s="152"/>
      <c r="RVY192" s="152"/>
      <c r="RVZ192" s="152"/>
      <c r="RWA192" s="379"/>
      <c r="RWB192" s="380"/>
      <c r="RWC192" s="326"/>
      <c r="RWD192" s="152"/>
      <c r="RWE192" s="152"/>
      <c r="RWF192" s="152"/>
      <c r="RWG192" s="152"/>
      <c r="RWH192" s="379"/>
      <c r="RWI192" s="380"/>
      <c r="RWJ192" s="326"/>
      <c r="RWK192" s="152"/>
      <c r="RWL192" s="152"/>
      <c r="RWM192" s="152"/>
      <c r="RWN192" s="152"/>
      <c r="RWO192" s="379"/>
      <c r="RWP192" s="380"/>
      <c r="RWQ192" s="326"/>
      <c r="RWR192" s="152"/>
      <c r="RWS192" s="152"/>
      <c r="RWT192" s="152"/>
      <c r="RWU192" s="152"/>
      <c r="RWV192" s="379"/>
      <c r="RWW192" s="380"/>
      <c r="RWX192" s="326"/>
      <c r="RWY192" s="152"/>
      <c r="RWZ192" s="152"/>
      <c r="RXA192" s="152"/>
      <c r="RXB192" s="152"/>
      <c r="RXC192" s="379"/>
      <c r="RXD192" s="380"/>
      <c r="RXE192" s="326"/>
      <c r="RXF192" s="152"/>
      <c r="RXG192" s="152"/>
      <c r="RXH192" s="152"/>
      <c r="RXI192" s="152"/>
      <c r="RXJ192" s="379"/>
      <c r="RXK192" s="380"/>
      <c r="RXL192" s="326"/>
      <c r="RXM192" s="152"/>
      <c r="RXN192" s="152"/>
      <c r="RXO192" s="152"/>
      <c r="RXP192" s="152"/>
      <c r="RXQ192" s="379"/>
      <c r="RXR192" s="380"/>
      <c r="RXS192" s="326"/>
      <c r="RXT192" s="152"/>
      <c r="RXU192" s="152"/>
      <c r="RXV192" s="152"/>
      <c r="RXW192" s="152"/>
      <c r="RXX192" s="379"/>
      <c r="RXY192" s="380"/>
      <c r="RXZ192" s="326"/>
      <c r="RYA192" s="152"/>
      <c r="RYB192" s="152"/>
      <c r="RYC192" s="152"/>
      <c r="RYD192" s="152"/>
      <c r="RYE192" s="379"/>
      <c r="RYF192" s="380"/>
      <c r="RYG192" s="326"/>
      <c r="RYH192" s="152"/>
      <c r="RYI192" s="152"/>
      <c r="RYJ192" s="152"/>
      <c r="RYK192" s="152"/>
      <c r="RYL192" s="379"/>
      <c r="RYM192" s="380"/>
      <c r="RYN192" s="326"/>
      <c r="RYO192" s="152"/>
      <c r="RYP192" s="152"/>
      <c r="RYQ192" s="152"/>
      <c r="RYR192" s="152"/>
      <c r="RYS192" s="379"/>
      <c r="RYT192" s="380"/>
      <c r="RYU192" s="326"/>
      <c r="RYV192" s="152"/>
      <c r="RYW192" s="152"/>
      <c r="RYX192" s="152"/>
      <c r="RYY192" s="152"/>
      <c r="RYZ192" s="379"/>
      <c r="RZA192" s="380"/>
      <c r="RZB192" s="326"/>
      <c r="RZC192" s="152"/>
      <c r="RZD192" s="152"/>
      <c r="RZE192" s="152"/>
      <c r="RZF192" s="152"/>
      <c r="RZG192" s="379"/>
      <c r="RZH192" s="380"/>
      <c r="RZI192" s="326"/>
      <c r="RZJ192" s="152"/>
      <c r="RZK192" s="152"/>
      <c r="RZL192" s="152"/>
      <c r="RZM192" s="152"/>
      <c r="RZN192" s="379"/>
      <c r="RZO192" s="380"/>
      <c r="RZP192" s="326"/>
      <c r="RZQ192" s="152"/>
      <c r="RZR192" s="152"/>
      <c r="RZS192" s="152"/>
      <c r="RZT192" s="152"/>
      <c r="RZU192" s="379"/>
      <c r="RZV192" s="380"/>
      <c r="RZW192" s="326"/>
      <c r="RZX192" s="152"/>
      <c r="RZY192" s="152"/>
      <c r="RZZ192" s="152"/>
      <c r="SAA192" s="152"/>
      <c r="SAB192" s="379"/>
      <c r="SAC192" s="380"/>
      <c r="SAD192" s="326"/>
      <c r="SAE192" s="152"/>
      <c r="SAF192" s="152"/>
      <c r="SAG192" s="152"/>
      <c r="SAH192" s="152"/>
      <c r="SAI192" s="379"/>
      <c r="SAJ192" s="380"/>
      <c r="SAK192" s="326"/>
      <c r="SAL192" s="152"/>
      <c r="SAM192" s="152"/>
      <c r="SAN192" s="152"/>
      <c r="SAO192" s="152"/>
      <c r="SAP192" s="379"/>
      <c r="SAQ192" s="380"/>
      <c r="SAR192" s="326"/>
      <c r="SAS192" s="152"/>
      <c r="SAT192" s="152"/>
      <c r="SAU192" s="152"/>
      <c r="SAV192" s="152"/>
      <c r="SAW192" s="379"/>
      <c r="SAX192" s="380"/>
      <c r="SAY192" s="326"/>
      <c r="SAZ192" s="152"/>
      <c r="SBA192" s="152"/>
      <c r="SBB192" s="152"/>
      <c r="SBC192" s="152"/>
      <c r="SBD192" s="379"/>
      <c r="SBE192" s="380"/>
      <c r="SBF192" s="326"/>
      <c r="SBG192" s="152"/>
      <c r="SBH192" s="152"/>
      <c r="SBI192" s="152"/>
      <c r="SBJ192" s="152"/>
      <c r="SBK192" s="379"/>
      <c r="SBL192" s="380"/>
      <c r="SBM192" s="326"/>
      <c r="SBN192" s="152"/>
      <c r="SBO192" s="152"/>
      <c r="SBP192" s="152"/>
      <c r="SBQ192" s="152"/>
      <c r="SBR192" s="379"/>
      <c r="SBS192" s="380"/>
      <c r="SBT192" s="326"/>
      <c r="SBU192" s="152"/>
      <c r="SBV192" s="152"/>
      <c r="SBW192" s="152"/>
      <c r="SBX192" s="152"/>
      <c r="SBY192" s="379"/>
      <c r="SBZ192" s="380"/>
      <c r="SCA192" s="326"/>
      <c r="SCB192" s="152"/>
      <c r="SCC192" s="152"/>
      <c r="SCD192" s="152"/>
      <c r="SCE192" s="152"/>
      <c r="SCF192" s="379"/>
      <c r="SCG192" s="380"/>
      <c r="SCH192" s="326"/>
      <c r="SCI192" s="152"/>
      <c r="SCJ192" s="152"/>
      <c r="SCK192" s="152"/>
      <c r="SCL192" s="152"/>
      <c r="SCM192" s="379"/>
      <c r="SCN192" s="380"/>
      <c r="SCO192" s="326"/>
      <c r="SCP192" s="152"/>
      <c r="SCQ192" s="152"/>
      <c r="SCR192" s="152"/>
      <c r="SCS192" s="152"/>
      <c r="SCT192" s="379"/>
      <c r="SCU192" s="380"/>
      <c r="SCV192" s="326"/>
      <c r="SCW192" s="152"/>
      <c r="SCX192" s="152"/>
      <c r="SCY192" s="152"/>
      <c r="SCZ192" s="152"/>
      <c r="SDA192" s="379"/>
      <c r="SDB192" s="380"/>
      <c r="SDC192" s="326"/>
      <c r="SDD192" s="152"/>
      <c r="SDE192" s="152"/>
      <c r="SDF192" s="152"/>
      <c r="SDG192" s="152"/>
      <c r="SDH192" s="379"/>
      <c r="SDI192" s="380"/>
      <c r="SDJ192" s="326"/>
      <c r="SDK192" s="152"/>
      <c r="SDL192" s="152"/>
      <c r="SDM192" s="152"/>
      <c r="SDN192" s="152"/>
      <c r="SDO192" s="379"/>
      <c r="SDP192" s="380"/>
      <c r="SDQ192" s="326"/>
      <c r="SDR192" s="152"/>
      <c r="SDS192" s="152"/>
      <c r="SDT192" s="152"/>
      <c r="SDU192" s="152"/>
      <c r="SDV192" s="379"/>
      <c r="SDW192" s="380"/>
      <c r="SDX192" s="326"/>
      <c r="SDY192" s="152"/>
      <c r="SDZ192" s="152"/>
      <c r="SEA192" s="152"/>
      <c r="SEB192" s="152"/>
      <c r="SEC192" s="379"/>
      <c r="SED192" s="380"/>
      <c r="SEE192" s="326"/>
      <c r="SEF192" s="152"/>
      <c r="SEG192" s="152"/>
      <c r="SEH192" s="152"/>
      <c r="SEI192" s="152"/>
      <c r="SEJ192" s="379"/>
      <c r="SEK192" s="380"/>
      <c r="SEL192" s="326"/>
      <c r="SEM192" s="152"/>
      <c r="SEN192" s="152"/>
      <c r="SEO192" s="152"/>
      <c r="SEP192" s="152"/>
      <c r="SEQ192" s="379"/>
      <c r="SER192" s="380"/>
      <c r="SES192" s="326"/>
      <c r="SET192" s="152"/>
      <c r="SEU192" s="152"/>
      <c r="SEV192" s="152"/>
      <c r="SEW192" s="152"/>
      <c r="SEX192" s="379"/>
      <c r="SEY192" s="380"/>
      <c r="SEZ192" s="326"/>
      <c r="SFA192" s="152"/>
      <c r="SFB192" s="152"/>
      <c r="SFC192" s="152"/>
      <c r="SFD192" s="152"/>
      <c r="SFE192" s="379"/>
      <c r="SFF192" s="380"/>
      <c r="SFG192" s="326"/>
      <c r="SFH192" s="152"/>
      <c r="SFI192" s="152"/>
      <c r="SFJ192" s="152"/>
      <c r="SFK192" s="152"/>
      <c r="SFL192" s="379"/>
      <c r="SFM192" s="380"/>
      <c r="SFN192" s="326"/>
      <c r="SFO192" s="152"/>
      <c r="SFP192" s="152"/>
      <c r="SFQ192" s="152"/>
      <c r="SFR192" s="152"/>
      <c r="SFS192" s="379"/>
      <c r="SFT192" s="380"/>
      <c r="SFU192" s="326"/>
      <c r="SFV192" s="152"/>
      <c r="SFW192" s="152"/>
      <c r="SFX192" s="152"/>
      <c r="SFY192" s="152"/>
      <c r="SFZ192" s="379"/>
      <c r="SGA192" s="380"/>
      <c r="SGB192" s="326"/>
      <c r="SGC192" s="152"/>
      <c r="SGD192" s="152"/>
      <c r="SGE192" s="152"/>
      <c r="SGF192" s="152"/>
      <c r="SGG192" s="379"/>
      <c r="SGH192" s="380"/>
      <c r="SGI192" s="326"/>
      <c r="SGJ192" s="152"/>
      <c r="SGK192" s="152"/>
      <c r="SGL192" s="152"/>
      <c r="SGM192" s="152"/>
      <c r="SGN192" s="379"/>
      <c r="SGO192" s="380"/>
      <c r="SGP192" s="326"/>
      <c r="SGQ192" s="152"/>
      <c r="SGR192" s="152"/>
      <c r="SGS192" s="152"/>
      <c r="SGT192" s="152"/>
      <c r="SGU192" s="379"/>
      <c r="SGV192" s="380"/>
      <c r="SGW192" s="326"/>
      <c r="SGX192" s="152"/>
      <c r="SGY192" s="152"/>
      <c r="SGZ192" s="152"/>
      <c r="SHA192" s="152"/>
      <c r="SHB192" s="379"/>
      <c r="SHC192" s="380"/>
      <c r="SHD192" s="326"/>
      <c r="SHE192" s="152"/>
      <c r="SHF192" s="152"/>
      <c r="SHG192" s="152"/>
      <c r="SHH192" s="152"/>
      <c r="SHI192" s="379"/>
      <c r="SHJ192" s="380"/>
      <c r="SHK192" s="326"/>
      <c r="SHL192" s="152"/>
      <c r="SHM192" s="152"/>
      <c r="SHN192" s="152"/>
      <c r="SHO192" s="152"/>
      <c r="SHP192" s="379"/>
      <c r="SHQ192" s="380"/>
      <c r="SHR192" s="326"/>
      <c r="SHS192" s="152"/>
      <c r="SHT192" s="152"/>
      <c r="SHU192" s="152"/>
      <c r="SHV192" s="152"/>
      <c r="SHW192" s="379"/>
      <c r="SHX192" s="380"/>
      <c r="SHY192" s="326"/>
      <c r="SHZ192" s="152"/>
      <c r="SIA192" s="152"/>
      <c r="SIB192" s="152"/>
      <c r="SIC192" s="152"/>
      <c r="SID192" s="379"/>
      <c r="SIE192" s="380"/>
      <c r="SIF192" s="326"/>
      <c r="SIG192" s="152"/>
      <c r="SIH192" s="152"/>
      <c r="SII192" s="152"/>
      <c r="SIJ192" s="152"/>
      <c r="SIK192" s="379"/>
      <c r="SIL192" s="380"/>
      <c r="SIM192" s="326"/>
      <c r="SIN192" s="152"/>
      <c r="SIO192" s="152"/>
      <c r="SIP192" s="152"/>
      <c r="SIQ192" s="152"/>
      <c r="SIR192" s="379"/>
      <c r="SIS192" s="380"/>
      <c r="SIT192" s="326"/>
      <c r="SIU192" s="152"/>
      <c r="SIV192" s="152"/>
      <c r="SIW192" s="152"/>
      <c r="SIX192" s="152"/>
      <c r="SIY192" s="379"/>
      <c r="SIZ192" s="380"/>
      <c r="SJA192" s="326"/>
      <c r="SJB192" s="152"/>
      <c r="SJC192" s="152"/>
      <c r="SJD192" s="152"/>
      <c r="SJE192" s="152"/>
      <c r="SJF192" s="379"/>
      <c r="SJG192" s="380"/>
      <c r="SJH192" s="326"/>
      <c r="SJI192" s="152"/>
      <c r="SJJ192" s="152"/>
      <c r="SJK192" s="152"/>
      <c r="SJL192" s="152"/>
      <c r="SJM192" s="379"/>
      <c r="SJN192" s="380"/>
      <c r="SJO192" s="326"/>
      <c r="SJP192" s="152"/>
      <c r="SJQ192" s="152"/>
      <c r="SJR192" s="152"/>
      <c r="SJS192" s="152"/>
      <c r="SJT192" s="379"/>
      <c r="SJU192" s="380"/>
      <c r="SJV192" s="326"/>
      <c r="SJW192" s="152"/>
      <c r="SJX192" s="152"/>
      <c r="SJY192" s="152"/>
      <c r="SJZ192" s="152"/>
      <c r="SKA192" s="379"/>
      <c r="SKB192" s="380"/>
      <c r="SKC192" s="326"/>
      <c r="SKD192" s="152"/>
      <c r="SKE192" s="152"/>
      <c r="SKF192" s="152"/>
      <c r="SKG192" s="152"/>
      <c r="SKH192" s="379"/>
      <c r="SKI192" s="380"/>
      <c r="SKJ192" s="326"/>
      <c r="SKK192" s="152"/>
      <c r="SKL192" s="152"/>
      <c r="SKM192" s="152"/>
      <c r="SKN192" s="152"/>
      <c r="SKO192" s="379"/>
      <c r="SKP192" s="380"/>
      <c r="SKQ192" s="326"/>
      <c r="SKR192" s="152"/>
      <c r="SKS192" s="152"/>
      <c r="SKT192" s="152"/>
      <c r="SKU192" s="152"/>
      <c r="SKV192" s="379"/>
      <c r="SKW192" s="380"/>
      <c r="SKX192" s="326"/>
      <c r="SKY192" s="152"/>
      <c r="SKZ192" s="152"/>
      <c r="SLA192" s="152"/>
      <c r="SLB192" s="152"/>
      <c r="SLC192" s="379"/>
      <c r="SLD192" s="380"/>
      <c r="SLE192" s="326"/>
      <c r="SLF192" s="152"/>
      <c r="SLG192" s="152"/>
      <c r="SLH192" s="152"/>
      <c r="SLI192" s="152"/>
      <c r="SLJ192" s="379"/>
      <c r="SLK192" s="380"/>
      <c r="SLL192" s="326"/>
      <c r="SLM192" s="152"/>
      <c r="SLN192" s="152"/>
      <c r="SLO192" s="152"/>
      <c r="SLP192" s="152"/>
      <c r="SLQ192" s="379"/>
      <c r="SLR192" s="380"/>
      <c r="SLS192" s="326"/>
      <c r="SLT192" s="152"/>
      <c r="SLU192" s="152"/>
      <c r="SLV192" s="152"/>
      <c r="SLW192" s="152"/>
      <c r="SLX192" s="379"/>
      <c r="SLY192" s="380"/>
      <c r="SLZ192" s="326"/>
      <c r="SMA192" s="152"/>
      <c r="SMB192" s="152"/>
      <c r="SMC192" s="152"/>
      <c r="SMD192" s="152"/>
      <c r="SME192" s="379"/>
      <c r="SMF192" s="380"/>
      <c r="SMG192" s="326"/>
      <c r="SMH192" s="152"/>
      <c r="SMI192" s="152"/>
      <c r="SMJ192" s="152"/>
      <c r="SMK192" s="152"/>
      <c r="SML192" s="379"/>
      <c r="SMM192" s="380"/>
      <c r="SMN192" s="326"/>
      <c r="SMO192" s="152"/>
      <c r="SMP192" s="152"/>
      <c r="SMQ192" s="152"/>
      <c r="SMR192" s="152"/>
      <c r="SMS192" s="379"/>
      <c r="SMT192" s="380"/>
      <c r="SMU192" s="326"/>
      <c r="SMV192" s="152"/>
      <c r="SMW192" s="152"/>
      <c r="SMX192" s="152"/>
      <c r="SMY192" s="152"/>
      <c r="SMZ192" s="379"/>
      <c r="SNA192" s="380"/>
      <c r="SNB192" s="326"/>
      <c r="SNC192" s="152"/>
      <c r="SND192" s="152"/>
      <c r="SNE192" s="152"/>
      <c r="SNF192" s="152"/>
      <c r="SNG192" s="379"/>
      <c r="SNH192" s="380"/>
      <c r="SNI192" s="326"/>
      <c r="SNJ192" s="152"/>
      <c r="SNK192" s="152"/>
      <c r="SNL192" s="152"/>
      <c r="SNM192" s="152"/>
      <c r="SNN192" s="379"/>
      <c r="SNO192" s="380"/>
      <c r="SNP192" s="326"/>
      <c r="SNQ192" s="152"/>
      <c r="SNR192" s="152"/>
      <c r="SNS192" s="152"/>
      <c r="SNT192" s="152"/>
      <c r="SNU192" s="379"/>
      <c r="SNV192" s="380"/>
      <c r="SNW192" s="326"/>
      <c r="SNX192" s="152"/>
      <c r="SNY192" s="152"/>
      <c r="SNZ192" s="152"/>
      <c r="SOA192" s="152"/>
      <c r="SOB192" s="379"/>
      <c r="SOC192" s="380"/>
      <c r="SOD192" s="326"/>
      <c r="SOE192" s="152"/>
      <c r="SOF192" s="152"/>
      <c r="SOG192" s="152"/>
      <c r="SOH192" s="152"/>
      <c r="SOI192" s="379"/>
      <c r="SOJ192" s="380"/>
      <c r="SOK192" s="326"/>
      <c r="SOL192" s="152"/>
      <c r="SOM192" s="152"/>
      <c r="SON192" s="152"/>
      <c r="SOO192" s="152"/>
      <c r="SOP192" s="379"/>
      <c r="SOQ192" s="380"/>
      <c r="SOR192" s="326"/>
      <c r="SOS192" s="152"/>
      <c r="SOT192" s="152"/>
      <c r="SOU192" s="152"/>
      <c r="SOV192" s="152"/>
      <c r="SOW192" s="379"/>
      <c r="SOX192" s="380"/>
      <c r="SOY192" s="326"/>
      <c r="SOZ192" s="152"/>
      <c r="SPA192" s="152"/>
      <c r="SPB192" s="152"/>
      <c r="SPC192" s="152"/>
      <c r="SPD192" s="379"/>
      <c r="SPE192" s="380"/>
      <c r="SPF192" s="326"/>
      <c r="SPG192" s="152"/>
      <c r="SPH192" s="152"/>
      <c r="SPI192" s="152"/>
      <c r="SPJ192" s="152"/>
      <c r="SPK192" s="379"/>
      <c r="SPL192" s="380"/>
      <c r="SPM192" s="326"/>
      <c r="SPN192" s="152"/>
      <c r="SPO192" s="152"/>
      <c r="SPP192" s="152"/>
      <c r="SPQ192" s="152"/>
      <c r="SPR192" s="379"/>
      <c r="SPS192" s="380"/>
      <c r="SPT192" s="326"/>
      <c r="SPU192" s="152"/>
      <c r="SPV192" s="152"/>
      <c r="SPW192" s="152"/>
      <c r="SPX192" s="152"/>
      <c r="SPY192" s="379"/>
      <c r="SPZ192" s="380"/>
      <c r="SQA192" s="326"/>
      <c r="SQB192" s="152"/>
      <c r="SQC192" s="152"/>
      <c r="SQD192" s="152"/>
      <c r="SQE192" s="152"/>
      <c r="SQF192" s="379"/>
      <c r="SQG192" s="380"/>
      <c r="SQH192" s="326"/>
      <c r="SQI192" s="152"/>
      <c r="SQJ192" s="152"/>
      <c r="SQK192" s="152"/>
      <c r="SQL192" s="152"/>
      <c r="SQM192" s="379"/>
      <c r="SQN192" s="380"/>
      <c r="SQO192" s="326"/>
      <c r="SQP192" s="152"/>
      <c r="SQQ192" s="152"/>
      <c r="SQR192" s="152"/>
      <c r="SQS192" s="152"/>
      <c r="SQT192" s="379"/>
      <c r="SQU192" s="380"/>
      <c r="SQV192" s="326"/>
      <c r="SQW192" s="152"/>
      <c r="SQX192" s="152"/>
      <c r="SQY192" s="152"/>
      <c r="SQZ192" s="152"/>
      <c r="SRA192" s="379"/>
      <c r="SRB192" s="380"/>
      <c r="SRC192" s="326"/>
      <c r="SRD192" s="152"/>
      <c r="SRE192" s="152"/>
      <c r="SRF192" s="152"/>
      <c r="SRG192" s="152"/>
      <c r="SRH192" s="379"/>
      <c r="SRI192" s="380"/>
      <c r="SRJ192" s="326"/>
      <c r="SRK192" s="152"/>
      <c r="SRL192" s="152"/>
      <c r="SRM192" s="152"/>
      <c r="SRN192" s="152"/>
      <c r="SRO192" s="379"/>
      <c r="SRP192" s="380"/>
      <c r="SRQ192" s="326"/>
      <c r="SRR192" s="152"/>
      <c r="SRS192" s="152"/>
      <c r="SRT192" s="152"/>
      <c r="SRU192" s="152"/>
      <c r="SRV192" s="379"/>
      <c r="SRW192" s="380"/>
      <c r="SRX192" s="326"/>
      <c r="SRY192" s="152"/>
      <c r="SRZ192" s="152"/>
      <c r="SSA192" s="152"/>
      <c r="SSB192" s="152"/>
      <c r="SSC192" s="379"/>
      <c r="SSD192" s="380"/>
      <c r="SSE192" s="326"/>
      <c r="SSF192" s="152"/>
      <c r="SSG192" s="152"/>
      <c r="SSH192" s="152"/>
      <c r="SSI192" s="152"/>
      <c r="SSJ192" s="379"/>
      <c r="SSK192" s="380"/>
      <c r="SSL192" s="326"/>
      <c r="SSM192" s="152"/>
      <c r="SSN192" s="152"/>
      <c r="SSO192" s="152"/>
      <c r="SSP192" s="152"/>
      <c r="SSQ192" s="379"/>
      <c r="SSR192" s="380"/>
      <c r="SSS192" s="326"/>
      <c r="SST192" s="152"/>
      <c r="SSU192" s="152"/>
      <c r="SSV192" s="152"/>
      <c r="SSW192" s="152"/>
      <c r="SSX192" s="379"/>
      <c r="SSY192" s="380"/>
      <c r="SSZ192" s="326"/>
      <c r="STA192" s="152"/>
      <c r="STB192" s="152"/>
      <c r="STC192" s="152"/>
      <c r="STD192" s="152"/>
      <c r="STE192" s="379"/>
      <c r="STF192" s="380"/>
      <c r="STG192" s="326"/>
      <c r="STH192" s="152"/>
      <c r="STI192" s="152"/>
      <c r="STJ192" s="152"/>
      <c r="STK192" s="152"/>
      <c r="STL192" s="379"/>
      <c r="STM192" s="380"/>
      <c r="STN192" s="326"/>
      <c r="STO192" s="152"/>
      <c r="STP192" s="152"/>
      <c r="STQ192" s="152"/>
      <c r="STR192" s="152"/>
      <c r="STS192" s="379"/>
      <c r="STT192" s="380"/>
      <c r="STU192" s="326"/>
      <c r="STV192" s="152"/>
      <c r="STW192" s="152"/>
      <c r="STX192" s="152"/>
      <c r="STY192" s="152"/>
      <c r="STZ192" s="379"/>
      <c r="SUA192" s="380"/>
      <c r="SUB192" s="326"/>
      <c r="SUC192" s="152"/>
      <c r="SUD192" s="152"/>
      <c r="SUE192" s="152"/>
      <c r="SUF192" s="152"/>
      <c r="SUG192" s="379"/>
      <c r="SUH192" s="380"/>
      <c r="SUI192" s="326"/>
      <c r="SUJ192" s="152"/>
      <c r="SUK192" s="152"/>
      <c r="SUL192" s="152"/>
      <c r="SUM192" s="152"/>
      <c r="SUN192" s="379"/>
      <c r="SUO192" s="380"/>
      <c r="SUP192" s="326"/>
      <c r="SUQ192" s="152"/>
      <c r="SUR192" s="152"/>
      <c r="SUS192" s="152"/>
      <c r="SUT192" s="152"/>
      <c r="SUU192" s="379"/>
      <c r="SUV192" s="380"/>
      <c r="SUW192" s="326"/>
      <c r="SUX192" s="152"/>
      <c r="SUY192" s="152"/>
      <c r="SUZ192" s="152"/>
      <c r="SVA192" s="152"/>
      <c r="SVB192" s="379"/>
      <c r="SVC192" s="380"/>
      <c r="SVD192" s="326"/>
      <c r="SVE192" s="152"/>
      <c r="SVF192" s="152"/>
      <c r="SVG192" s="152"/>
      <c r="SVH192" s="152"/>
      <c r="SVI192" s="379"/>
      <c r="SVJ192" s="380"/>
      <c r="SVK192" s="326"/>
      <c r="SVL192" s="152"/>
      <c r="SVM192" s="152"/>
      <c r="SVN192" s="152"/>
      <c r="SVO192" s="152"/>
      <c r="SVP192" s="379"/>
      <c r="SVQ192" s="380"/>
      <c r="SVR192" s="326"/>
      <c r="SVS192" s="152"/>
      <c r="SVT192" s="152"/>
      <c r="SVU192" s="152"/>
      <c r="SVV192" s="152"/>
      <c r="SVW192" s="379"/>
      <c r="SVX192" s="380"/>
      <c r="SVY192" s="326"/>
      <c r="SVZ192" s="152"/>
      <c r="SWA192" s="152"/>
      <c r="SWB192" s="152"/>
      <c r="SWC192" s="152"/>
      <c r="SWD192" s="379"/>
      <c r="SWE192" s="380"/>
      <c r="SWF192" s="326"/>
      <c r="SWG192" s="152"/>
      <c r="SWH192" s="152"/>
      <c r="SWI192" s="152"/>
      <c r="SWJ192" s="152"/>
      <c r="SWK192" s="379"/>
      <c r="SWL192" s="380"/>
      <c r="SWM192" s="326"/>
      <c r="SWN192" s="152"/>
      <c r="SWO192" s="152"/>
      <c r="SWP192" s="152"/>
      <c r="SWQ192" s="152"/>
      <c r="SWR192" s="379"/>
      <c r="SWS192" s="380"/>
      <c r="SWT192" s="326"/>
      <c r="SWU192" s="152"/>
      <c r="SWV192" s="152"/>
      <c r="SWW192" s="152"/>
      <c r="SWX192" s="152"/>
      <c r="SWY192" s="379"/>
      <c r="SWZ192" s="380"/>
      <c r="SXA192" s="326"/>
      <c r="SXB192" s="152"/>
      <c r="SXC192" s="152"/>
      <c r="SXD192" s="152"/>
      <c r="SXE192" s="152"/>
      <c r="SXF192" s="379"/>
      <c r="SXG192" s="380"/>
      <c r="SXH192" s="326"/>
      <c r="SXI192" s="152"/>
      <c r="SXJ192" s="152"/>
      <c r="SXK192" s="152"/>
      <c r="SXL192" s="152"/>
      <c r="SXM192" s="379"/>
      <c r="SXN192" s="380"/>
      <c r="SXO192" s="326"/>
      <c r="SXP192" s="152"/>
      <c r="SXQ192" s="152"/>
      <c r="SXR192" s="152"/>
      <c r="SXS192" s="152"/>
      <c r="SXT192" s="379"/>
      <c r="SXU192" s="380"/>
      <c r="SXV192" s="326"/>
      <c r="SXW192" s="152"/>
      <c r="SXX192" s="152"/>
      <c r="SXY192" s="152"/>
      <c r="SXZ192" s="152"/>
      <c r="SYA192" s="379"/>
      <c r="SYB192" s="380"/>
      <c r="SYC192" s="326"/>
      <c r="SYD192" s="152"/>
      <c r="SYE192" s="152"/>
      <c r="SYF192" s="152"/>
      <c r="SYG192" s="152"/>
      <c r="SYH192" s="379"/>
      <c r="SYI192" s="380"/>
      <c r="SYJ192" s="326"/>
      <c r="SYK192" s="152"/>
      <c r="SYL192" s="152"/>
      <c r="SYM192" s="152"/>
      <c r="SYN192" s="152"/>
      <c r="SYO192" s="379"/>
      <c r="SYP192" s="380"/>
      <c r="SYQ192" s="326"/>
      <c r="SYR192" s="152"/>
      <c r="SYS192" s="152"/>
      <c r="SYT192" s="152"/>
      <c r="SYU192" s="152"/>
      <c r="SYV192" s="379"/>
      <c r="SYW192" s="380"/>
      <c r="SYX192" s="326"/>
      <c r="SYY192" s="152"/>
      <c r="SYZ192" s="152"/>
      <c r="SZA192" s="152"/>
      <c r="SZB192" s="152"/>
      <c r="SZC192" s="379"/>
      <c r="SZD192" s="380"/>
      <c r="SZE192" s="326"/>
      <c r="SZF192" s="152"/>
      <c r="SZG192" s="152"/>
      <c r="SZH192" s="152"/>
      <c r="SZI192" s="152"/>
      <c r="SZJ192" s="379"/>
      <c r="SZK192" s="380"/>
      <c r="SZL192" s="326"/>
      <c r="SZM192" s="152"/>
      <c r="SZN192" s="152"/>
      <c r="SZO192" s="152"/>
      <c r="SZP192" s="152"/>
      <c r="SZQ192" s="379"/>
      <c r="SZR192" s="380"/>
      <c r="SZS192" s="326"/>
      <c r="SZT192" s="152"/>
      <c r="SZU192" s="152"/>
      <c r="SZV192" s="152"/>
      <c r="SZW192" s="152"/>
      <c r="SZX192" s="379"/>
      <c r="SZY192" s="380"/>
      <c r="SZZ192" s="326"/>
      <c r="TAA192" s="152"/>
      <c r="TAB192" s="152"/>
      <c r="TAC192" s="152"/>
      <c r="TAD192" s="152"/>
      <c r="TAE192" s="379"/>
      <c r="TAF192" s="380"/>
      <c r="TAG192" s="326"/>
      <c r="TAH192" s="152"/>
      <c r="TAI192" s="152"/>
      <c r="TAJ192" s="152"/>
      <c r="TAK192" s="152"/>
      <c r="TAL192" s="379"/>
      <c r="TAM192" s="380"/>
      <c r="TAN192" s="326"/>
      <c r="TAO192" s="152"/>
      <c r="TAP192" s="152"/>
      <c r="TAQ192" s="152"/>
      <c r="TAR192" s="152"/>
      <c r="TAS192" s="379"/>
      <c r="TAT192" s="380"/>
      <c r="TAU192" s="326"/>
      <c r="TAV192" s="152"/>
      <c r="TAW192" s="152"/>
      <c r="TAX192" s="152"/>
      <c r="TAY192" s="152"/>
      <c r="TAZ192" s="379"/>
      <c r="TBA192" s="380"/>
      <c r="TBB192" s="326"/>
      <c r="TBC192" s="152"/>
      <c r="TBD192" s="152"/>
      <c r="TBE192" s="152"/>
      <c r="TBF192" s="152"/>
      <c r="TBG192" s="379"/>
      <c r="TBH192" s="380"/>
      <c r="TBI192" s="326"/>
      <c r="TBJ192" s="152"/>
      <c r="TBK192" s="152"/>
      <c r="TBL192" s="152"/>
      <c r="TBM192" s="152"/>
      <c r="TBN192" s="379"/>
      <c r="TBO192" s="380"/>
      <c r="TBP192" s="326"/>
      <c r="TBQ192" s="152"/>
      <c r="TBR192" s="152"/>
      <c r="TBS192" s="152"/>
      <c r="TBT192" s="152"/>
      <c r="TBU192" s="379"/>
      <c r="TBV192" s="380"/>
      <c r="TBW192" s="326"/>
      <c r="TBX192" s="152"/>
      <c r="TBY192" s="152"/>
      <c r="TBZ192" s="152"/>
      <c r="TCA192" s="152"/>
      <c r="TCB192" s="379"/>
      <c r="TCC192" s="380"/>
      <c r="TCD192" s="326"/>
      <c r="TCE192" s="152"/>
      <c r="TCF192" s="152"/>
      <c r="TCG192" s="152"/>
      <c r="TCH192" s="152"/>
      <c r="TCI192" s="379"/>
      <c r="TCJ192" s="380"/>
      <c r="TCK192" s="326"/>
      <c r="TCL192" s="152"/>
      <c r="TCM192" s="152"/>
      <c r="TCN192" s="152"/>
      <c r="TCO192" s="152"/>
      <c r="TCP192" s="379"/>
      <c r="TCQ192" s="380"/>
      <c r="TCR192" s="326"/>
      <c r="TCS192" s="152"/>
      <c r="TCT192" s="152"/>
      <c r="TCU192" s="152"/>
      <c r="TCV192" s="152"/>
      <c r="TCW192" s="379"/>
      <c r="TCX192" s="380"/>
      <c r="TCY192" s="326"/>
      <c r="TCZ192" s="152"/>
      <c r="TDA192" s="152"/>
      <c r="TDB192" s="152"/>
      <c r="TDC192" s="152"/>
      <c r="TDD192" s="379"/>
      <c r="TDE192" s="380"/>
      <c r="TDF192" s="326"/>
      <c r="TDG192" s="152"/>
      <c r="TDH192" s="152"/>
      <c r="TDI192" s="152"/>
      <c r="TDJ192" s="152"/>
      <c r="TDK192" s="379"/>
      <c r="TDL192" s="380"/>
      <c r="TDM192" s="326"/>
      <c r="TDN192" s="152"/>
      <c r="TDO192" s="152"/>
      <c r="TDP192" s="152"/>
      <c r="TDQ192" s="152"/>
      <c r="TDR192" s="379"/>
      <c r="TDS192" s="380"/>
      <c r="TDT192" s="326"/>
      <c r="TDU192" s="152"/>
      <c r="TDV192" s="152"/>
      <c r="TDW192" s="152"/>
      <c r="TDX192" s="152"/>
      <c r="TDY192" s="379"/>
      <c r="TDZ192" s="380"/>
      <c r="TEA192" s="326"/>
      <c r="TEB192" s="152"/>
      <c r="TEC192" s="152"/>
      <c r="TED192" s="152"/>
      <c r="TEE192" s="152"/>
      <c r="TEF192" s="379"/>
      <c r="TEG192" s="380"/>
      <c r="TEH192" s="326"/>
      <c r="TEI192" s="152"/>
      <c r="TEJ192" s="152"/>
      <c r="TEK192" s="152"/>
      <c r="TEL192" s="152"/>
      <c r="TEM192" s="379"/>
      <c r="TEN192" s="380"/>
      <c r="TEO192" s="326"/>
      <c r="TEP192" s="152"/>
      <c r="TEQ192" s="152"/>
      <c r="TER192" s="152"/>
      <c r="TES192" s="152"/>
      <c r="TET192" s="379"/>
      <c r="TEU192" s="380"/>
      <c r="TEV192" s="326"/>
      <c r="TEW192" s="152"/>
      <c r="TEX192" s="152"/>
      <c r="TEY192" s="152"/>
      <c r="TEZ192" s="152"/>
      <c r="TFA192" s="379"/>
      <c r="TFB192" s="380"/>
      <c r="TFC192" s="326"/>
      <c r="TFD192" s="152"/>
      <c r="TFE192" s="152"/>
      <c r="TFF192" s="152"/>
      <c r="TFG192" s="152"/>
      <c r="TFH192" s="379"/>
      <c r="TFI192" s="380"/>
      <c r="TFJ192" s="326"/>
      <c r="TFK192" s="152"/>
      <c r="TFL192" s="152"/>
      <c r="TFM192" s="152"/>
      <c r="TFN192" s="152"/>
      <c r="TFO192" s="379"/>
      <c r="TFP192" s="380"/>
      <c r="TFQ192" s="326"/>
      <c r="TFR192" s="152"/>
      <c r="TFS192" s="152"/>
      <c r="TFT192" s="152"/>
      <c r="TFU192" s="152"/>
      <c r="TFV192" s="379"/>
      <c r="TFW192" s="380"/>
      <c r="TFX192" s="326"/>
      <c r="TFY192" s="152"/>
      <c r="TFZ192" s="152"/>
      <c r="TGA192" s="152"/>
      <c r="TGB192" s="152"/>
      <c r="TGC192" s="379"/>
      <c r="TGD192" s="380"/>
      <c r="TGE192" s="326"/>
      <c r="TGF192" s="152"/>
      <c r="TGG192" s="152"/>
      <c r="TGH192" s="152"/>
      <c r="TGI192" s="152"/>
      <c r="TGJ192" s="379"/>
      <c r="TGK192" s="380"/>
      <c r="TGL192" s="326"/>
      <c r="TGM192" s="152"/>
      <c r="TGN192" s="152"/>
      <c r="TGO192" s="152"/>
      <c r="TGP192" s="152"/>
      <c r="TGQ192" s="379"/>
      <c r="TGR192" s="380"/>
      <c r="TGS192" s="326"/>
      <c r="TGT192" s="152"/>
      <c r="TGU192" s="152"/>
      <c r="TGV192" s="152"/>
      <c r="TGW192" s="152"/>
      <c r="TGX192" s="379"/>
      <c r="TGY192" s="380"/>
      <c r="TGZ192" s="326"/>
      <c r="THA192" s="152"/>
      <c r="THB192" s="152"/>
      <c r="THC192" s="152"/>
      <c r="THD192" s="152"/>
      <c r="THE192" s="379"/>
      <c r="THF192" s="380"/>
      <c r="THG192" s="326"/>
      <c r="THH192" s="152"/>
      <c r="THI192" s="152"/>
      <c r="THJ192" s="152"/>
      <c r="THK192" s="152"/>
      <c r="THL192" s="379"/>
      <c r="THM192" s="380"/>
      <c r="THN192" s="326"/>
      <c r="THO192" s="152"/>
      <c r="THP192" s="152"/>
      <c r="THQ192" s="152"/>
      <c r="THR192" s="152"/>
      <c r="THS192" s="379"/>
      <c r="THT192" s="380"/>
      <c r="THU192" s="326"/>
      <c r="THV192" s="152"/>
      <c r="THW192" s="152"/>
      <c r="THX192" s="152"/>
      <c r="THY192" s="152"/>
      <c r="THZ192" s="379"/>
      <c r="TIA192" s="380"/>
      <c r="TIB192" s="326"/>
      <c r="TIC192" s="152"/>
      <c r="TID192" s="152"/>
      <c r="TIE192" s="152"/>
      <c r="TIF192" s="152"/>
      <c r="TIG192" s="379"/>
      <c r="TIH192" s="380"/>
      <c r="TII192" s="326"/>
      <c r="TIJ192" s="152"/>
      <c r="TIK192" s="152"/>
      <c r="TIL192" s="152"/>
      <c r="TIM192" s="152"/>
      <c r="TIN192" s="379"/>
      <c r="TIO192" s="380"/>
      <c r="TIP192" s="326"/>
      <c r="TIQ192" s="152"/>
      <c r="TIR192" s="152"/>
      <c r="TIS192" s="152"/>
      <c r="TIT192" s="152"/>
      <c r="TIU192" s="379"/>
      <c r="TIV192" s="380"/>
      <c r="TIW192" s="326"/>
      <c r="TIX192" s="152"/>
      <c r="TIY192" s="152"/>
      <c r="TIZ192" s="152"/>
      <c r="TJA192" s="152"/>
      <c r="TJB192" s="379"/>
      <c r="TJC192" s="380"/>
      <c r="TJD192" s="326"/>
      <c r="TJE192" s="152"/>
      <c r="TJF192" s="152"/>
      <c r="TJG192" s="152"/>
      <c r="TJH192" s="152"/>
      <c r="TJI192" s="379"/>
      <c r="TJJ192" s="380"/>
      <c r="TJK192" s="326"/>
      <c r="TJL192" s="152"/>
      <c r="TJM192" s="152"/>
      <c r="TJN192" s="152"/>
      <c r="TJO192" s="152"/>
      <c r="TJP192" s="379"/>
      <c r="TJQ192" s="380"/>
      <c r="TJR192" s="326"/>
      <c r="TJS192" s="152"/>
      <c r="TJT192" s="152"/>
      <c r="TJU192" s="152"/>
      <c r="TJV192" s="152"/>
      <c r="TJW192" s="379"/>
      <c r="TJX192" s="380"/>
      <c r="TJY192" s="326"/>
      <c r="TJZ192" s="152"/>
      <c r="TKA192" s="152"/>
      <c r="TKB192" s="152"/>
      <c r="TKC192" s="152"/>
      <c r="TKD192" s="379"/>
      <c r="TKE192" s="380"/>
      <c r="TKF192" s="326"/>
      <c r="TKG192" s="152"/>
      <c r="TKH192" s="152"/>
      <c r="TKI192" s="152"/>
      <c r="TKJ192" s="152"/>
      <c r="TKK192" s="379"/>
      <c r="TKL192" s="380"/>
      <c r="TKM192" s="326"/>
      <c r="TKN192" s="152"/>
      <c r="TKO192" s="152"/>
      <c r="TKP192" s="152"/>
      <c r="TKQ192" s="152"/>
      <c r="TKR192" s="379"/>
      <c r="TKS192" s="380"/>
      <c r="TKT192" s="326"/>
      <c r="TKU192" s="152"/>
      <c r="TKV192" s="152"/>
      <c r="TKW192" s="152"/>
      <c r="TKX192" s="152"/>
      <c r="TKY192" s="379"/>
      <c r="TKZ192" s="380"/>
      <c r="TLA192" s="326"/>
      <c r="TLB192" s="152"/>
      <c r="TLC192" s="152"/>
      <c r="TLD192" s="152"/>
      <c r="TLE192" s="152"/>
      <c r="TLF192" s="379"/>
      <c r="TLG192" s="380"/>
      <c r="TLH192" s="326"/>
      <c r="TLI192" s="152"/>
      <c r="TLJ192" s="152"/>
      <c r="TLK192" s="152"/>
      <c r="TLL192" s="152"/>
      <c r="TLM192" s="379"/>
      <c r="TLN192" s="380"/>
      <c r="TLO192" s="326"/>
      <c r="TLP192" s="152"/>
      <c r="TLQ192" s="152"/>
      <c r="TLR192" s="152"/>
      <c r="TLS192" s="152"/>
      <c r="TLT192" s="379"/>
      <c r="TLU192" s="380"/>
      <c r="TLV192" s="326"/>
      <c r="TLW192" s="152"/>
      <c r="TLX192" s="152"/>
      <c r="TLY192" s="152"/>
      <c r="TLZ192" s="152"/>
      <c r="TMA192" s="379"/>
      <c r="TMB192" s="380"/>
      <c r="TMC192" s="326"/>
      <c r="TMD192" s="152"/>
      <c r="TME192" s="152"/>
      <c r="TMF192" s="152"/>
      <c r="TMG192" s="152"/>
      <c r="TMH192" s="379"/>
      <c r="TMI192" s="380"/>
      <c r="TMJ192" s="326"/>
      <c r="TMK192" s="152"/>
      <c r="TML192" s="152"/>
      <c r="TMM192" s="152"/>
      <c r="TMN192" s="152"/>
      <c r="TMO192" s="379"/>
      <c r="TMP192" s="380"/>
      <c r="TMQ192" s="326"/>
      <c r="TMR192" s="152"/>
      <c r="TMS192" s="152"/>
      <c r="TMT192" s="152"/>
      <c r="TMU192" s="152"/>
      <c r="TMV192" s="379"/>
      <c r="TMW192" s="380"/>
      <c r="TMX192" s="326"/>
      <c r="TMY192" s="152"/>
      <c r="TMZ192" s="152"/>
      <c r="TNA192" s="152"/>
      <c r="TNB192" s="152"/>
      <c r="TNC192" s="379"/>
      <c r="TND192" s="380"/>
      <c r="TNE192" s="326"/>
      <c r="TNF192" s="152"/>
      <c r="TNG192" s="152"/>
      <c r="TNH192" s="152"/>
      <c r="TNI192" s="152"/>
      <c r="TNJ192" s="379"/>
      <c r="TNK192" s="380"/>
      <c r="TNL192" s="326"/>
      <c r="TNM192" s="152"/>
      <c r="TNN192" s="152"/>
      <c r="TNO192" s="152"/>
      <c r="TNP192" s="152"/>
      <c r="TNQ192" s="379"/>
      <c r="TNR192" s="380"/>
      <c r="TNS192" s="326"/>
      <c r="TNT192" s="152"/>
      <c r="TNU192" s="152"/>
      <c r="TNV192" s="152"/>
      <c r="TNW192" s="152"/>
      <c r="TNX192" s="379"/>
      <c r="TNY192" s="380"/>
      <c r="TNZ192" s="326"/>
      <c r="TOA192" s="152"/>
      <c r="TOB192" s="152"/>
      <c r="TOC192" s="152"/>
      <c r="TOD192" s="152"/>
      <c r="TOE192" s="379"/>
      <c r="TOF192" s="380"/>
      <c r="TOG192" s="326"/>
      <c r="TOH192" s="152"/>
      <c r="TOI192" s="152"/>
      <c r="TOJ192" s="152"/>
      <c r="TOK192" s="152"/>
      <c r="TOL192" s="379"/>
      <c r="TOM192" s="380"/>
      <c r="TON192" s="326"/>
      <c r="TOO192" s="152"/>
      <c r="TOP192" s="152"/>
      <c r="TOQ192" s="152"/>
      <c r="TOR192" s="152"/>
      <c r="TOS192" s="379"/>
      <c r="TOT192" s="380"/>
      <c r="TOU192" s="326"/>
      <c r="TOV192" s="152"/>
      <c r="TOW192" s="152"/>
      <c r="TOX192" s="152"/>
      <c r="TOY192" s="152"/>
      <c r="TOZ192" s="379"/>
      <c r="TPA192" s="380"/>
      <c r="TPB192" s="326"/>
      <c r="TPC192" s="152"/>
      <c r="TPD192" s="152"/>
      <c r="TPE192" s="152"/>
      <c r="TPF192" s="152"/>
      <c r="TPG192" s="379"/>
      <c r="TPH192" s="380"/>
      <c r="TPI192" s="326"/>
      <c r="TPJ192" s="152"/>
      <c r="TPK192" s="152"/>
      <c r="TPL192" s="152"/>
      <c r="TPM192" s="152"/>
      <c r="TPN192" s="379"/>
      <c r="TPO192" s="380"/>
      <c r="TPP192" s="326"/>
      <c r="TPQ192" s="152"/>
      <c r="TPR192" s="152"/>
      <c r="TPS192" s="152"/>
      <c r="TPT192" s="152"/>
      <c r="TPU192" s="379"/>
      <c r="TPV192" s="380"/>
      <c r="TPW192" s="326"/>
      <c r="TPX192" s="152"/>
      <c r="TPY192" s="152"/>
      <c r="TPZ192" s="152"/>
      <c r="TQA192" s="152"/>
      <c r="TQB192" s="379"/>
      <c r="TQC192" s="380"/>
      <c r="TQD192" s="326"/>
      <c r="TQE192" s="152"/>
      <c r="TQF192" s="152"/>
      <c r="TQG192" s="152"/>
      <c r="TQH192" s="152"/>
      <c r="TQI192" s="379"/>
      <c r="TQJ192" s="380"/>
      <c r="TQK192" s="326"/>
      <c r="TQL192" s="152"/>
      <c r="TQM192" s="152"/>
      <c r="TQN192" s="152"/>
      <c r="TQO192" s="152"/>
      <c r="TQP192" s="379"/>
      <c r="TQQ192" s="380"/>
      <c r="TQR192" s="326"/>
      <c r="TQS192" s="152"/>
      <c r="TQT192" s="152"/>
      <c r="TQU192" s="152"/>
      <c r="TQV192" s="152"/>
      <c r="TQW192" s="379"/>
      <c r="TQX192" s="380"/>
      <c r="TQY192" s="326"/>
      <c r="TQZ192" s="152"/>
      <c r="TRA192" s="152"/>
      <c r="TRB192" s="152"/>
      <c r="TRC192" s="152"/>
      <c r="TRD192" s="379"/>
      <c r="TRE192" s="380"/>
      <c r="TRF192" s="326"/>
      <c r="TRG192" s="152"/>
      <c r="TRH192" s="152"/>
      <c r="TRI192" s="152"/>
      <c r="TRJ192" s="152"/>
      <c r="TRK192" s="379"/>
      <c r="TRL192" s="380"/>
      <c r="TRM192" s="326"/>
      <c r="TRN192" s="152"/>
      <c r="TRO192" s="152"/>
      <c r="TRP192" s="152"/>
      <c r="TRQ192" s="152"/>
      <c r="TRR192" s="379"/>
      <c r="TRS192" s="380"/>
      <c r="TRT192" s="326"/>
      <c r="TRU192" s="152"/>
      <c r="TRV192" s="152"/>
      <c r="TRW192" s="152"/>
      <c r="TRX192" s="152"/>
      <c r="TRY192" s="379"/>
      <c r="TRZ192" s="380"/>
      <c r="TSA192" s="326"/>
      <c r="TSB192" s="152"/>
      <c r="TSC192" s="152"/>
      <c r="TSD192" s="152"/>
      <c r="TSE192" s="152"/>
      <c r="TSF192" s="379"/>
      <c r="TSG192" s="380"/>
      <c r="TSH192" s="326"/>
      <c r="TSI192" s="152"/>
      <c r="TSJ192" s="152"/>
      <c r="TSK192" s="152"/>
      <c r="TSL192" s="152"/>
      <c r="TSM192" s="379"/>
      <c r="TSN192" s="380"/>
      <c r="TSO192" s="326"/>
      <c r="TSP192" s="152"/>
      <c r="TSQ192" s="152"/>
      <c r="TSR192" s="152"/>
      <c r="TSS192" s="152"/>
      <c r="TST192" s="379"/>
      <c r="TSU192" s="380"/>
      <c r="TSV192" s="326"/>
      <c r="TSW192" s="152"/>
      <c r="TSX192" s="152"/>
      <c r="TSY192" s="152"/>
      <c r="TSZ192" s="152"/>
      <c r="TTA192" s="379"/>
      <c r="TTB192" s="380"/>
      <c r="TTC192" s="326"/>
      <c r="TTD192" s="152"/>
      <c r="TTE192" s="152"/>
      <c r="TTF192" s="152"/>
      <c r="TTG192" s="152"/>
      <c r="TTH192" s="379"/>
      <c r="TTI192" s="380"/>
      <c r="TTJ192" s="326"/>
      <c r="TTK192" s="152"/>
      <c r="TTL192" s="152"/>
      <c r="TTM192" s="152"/>
      <c r="TTN192" s="152"/>
      <c r="TTO192" s="379"/>
      <c r="TTP192" s="380"/>
      <c r="TTQ192" s="326"/>
      <c r="TTR192" s="152"/>
      <c r="TTS192" s="152"/>
      <c r="TTT192" s="152"/>
      <c r="TTU192" s="152"/>
      <c r="TTV192" s="379"/>
      <c r="TTW192" s="380"/>
      <c r="TTX192" s="326"/>
      <c r="TTY192" s="152"/>
      <c r="TTZ192" s="152"/>
      <c r="TUA192" s="152"/>
      <c r="TUB192" s="152"/>
      <c r="TUC192" s="379"/>
      <c r="TUD192" s="380"/>
      <c r="TUE192" s="326"/>
      <c r="TUF192" s="152"/>
      <c r="TUG192" s="152"/>
      <c r="TUH192" s="152"/>
      <c r="TUI192" s="152"/>
      <c r="TUJ192" s="379"/>
      <c r="TUK192" s="380"/>
      <c r="TUL192" s="326"/>
      <c r="TUM192" s="152"/>
      <c r="TUN192" s="152"/>
      <c r="TUO192" s="152"/>
      <c r="TUP192" s="152"/>
      <c r="TUQ192" s="379"/>
      <c r="TUR192" s="380"/>
      <c r="TUS192" s="326"/>
      <c r="TUT192" s="152"/>
      <c r="TUU192" s="152"/>
      <c r="TUV192" s="152"/>
      <c r="TUW192" s="152"/>
      <c r="TUX192" s="379"/>
      <c r="TUY192" s="380"/>
      <c r="TUZ192" s="326"/>
      <c r="TVA192" s="152"/>
      <c r="TVB192" s="152"/>
      <c r="TVC192" s="152"/>
      <c r="TVD192" s="152"/>
      <c r="TVE192" s="379"/>
      <c r="TVF192" s="380"/>
      <c r="TVG192" s="326"/>
      <c r="TVH192" s="152"/>
      <c r="TVI192" s="152"/>
      <c r="TVJ192" s="152"/>
      <c r="TVK192" s="152"/>
      <c r="TVL192" s="379"/>
      <c r="TVM192" s="380"/>
      <c r="TVN192" s="326"/>
      <c r="TVO192" s="152"/>
      <c r="TVP192" s="152"/>
      <c r="TVQ192" s="152"/>
      <c r="TVR192" s="152"/>
      <c r="TVS192" s="379"/>
      <c r="TVT192" s="380"/>
      <c r="TVU192" s="326"/>
      <c r="TVV192" s="152"/>
      <c r="TVW192" s="152"/>
      <c r="TVX192" s="152"/>
      <c r="TVY192" s="152"/>
      <c r="TVZ192" s="379"/>
      <c r="TWA192" s="380"/>
      <c r="TWB192" s="326"/>
      <c r="TWC192" s="152"/>
      <c r="TWD192" s="152"/>
      <c r="TWE192" s="152"/>
      <c r="TWF192" s="152"/>
      <c r="TWG192" s="379"/>
      <c r="TWH192" s="380"/>
      <c r="TWI192" s="326"/>
      <c r="TWJ192" s="152"/>
      <c r="TWK192" s="152"/>
      <c r="TWL192" s="152"/>
      <c r="TWM192" s="152"/>
      <c r="TWN192" s="379"/>
      <c r="TWO192" s="380"/>
      <c r="TWP192" s="326"/>
      <c r="TWQ192" s="152"/>
      <c r="TWR192" s="152"/>
      <c r="TWS192" s="152"/>
      <c r="TWT192" s="152"/>
      <c r="TWU192" s="379"/>
      <c r="TWV192" s="380"/>
      <c r="TWW192" s="326"/>
      <c r="TWX192" s="152"/>
      <c r="TWY192" s="152"/>
      <c r="TWZ192" s="152"/>
      <c r="TXA192" s="152"/>
      <c r="TXB192" s="379"/>
      <c r="TXC192" s="380"/>
      <c r="TXD192" s="326"/>
      <c r="TXE192" s="152"/>
      <c r="TXF192" s="152"/>
      <c r="TXG192" s="152"/>
      <c r="TXH192" s="152"/>
      <c r="TXI192" s="379"/>
      <c r="TXJ192" s="380"/>
      <c r="TXK192" s="326"/>
      <c r="TXL192" s="152"/>
      <c r="TXM192" s="152"/>
      <c r="TXN192" s="152"/>
      <c r="TXO192" s="152"/>
      <c r="TXP192" s="379"/>
      <c r="TXQ192" s="380"/>
      <c r="TXR192" s="326"/>
      <c r="TXS192" s="152"/>
      <c r="TXT192" s="152"/>
      <c r="TXU192" s="152"/>
      <c r="TXV192" s="152"/>
      <c r="TXW192" s="379"/>
      <c r="TXX192" s="380"/>
      <c r="TXY192" s="326"/>
      <c r="TXZ192" s="152"/>
      <c r="TYA192" s="152"/>
      <c r="TYB192" s="152"/>
      <c r="TYC192" s="152"/>
      <c r="TYD192" s="379"/>
      <c r="TYE192" s="380"/>
      <c r="TYF192" s="326"/>
      <c r="TYG192" s="152"/>
      <c r="TYH192" s="152"/>
      <c r="TYI192" s="152"/>
      <c r="TYJ192" s="152"/>
      <c r="TYK192" s="379"/>
      <c r="TYL192" s="380"/>
      <c r="TYM192" s="326"/>
      <c r="TYN192" s="152"/>
      <c r="TYO192" s="152"/>
      <c r="TYP192" s="152"/>
      <c r="TYQ192" s="152"/>
      <c r="TYR192" s="379"/>
      <c r="TYS192" s="380"/>
      <c r="TYT192" s="326"/>
      <c r="TYU192" s="152"/>
      <c r="TYV192" s="152"/>
      <c r="TYW192" s="152"/>
      <c r="TYX192" s="152"/>
      <c r="TYY192" s="379"/>
      <c r="TYZ192" s="380"/>
      <c r="TZA192" s="326"/>
      <c r="TZB192" s="152"/>
      <c r="TZC192" s="152"/>
      <c r="TZD192" s="152"/>
      <c r="TZE192" s="152"/>
      <c r="TZF192" s="379"/>
      <c r="TZG192" s="380"/>
      <c r="TZH192" s="326"/>
      <c r="TZI192" s="152"/>
      <c r="TZJ192" s="152"/>
      <c r="TZK192" s="152"/>
      <c r="TZL192" s="152"/>
      <c r="TZM192" s="379"/>
      <c r="TZN192" s="380"/>
      <c r="TZO192" s="326"/>
      <c r="TZP192" s="152"/>
      <c r="TZQ192" s="152"/>
      <c r="TZR192" s="152"/>
      <c r="TZS192" s="152"/>
      <c r="TZT192" s="379"/>
      <c r="TZU192" s="380"/>
      <c r="TZV192" s="326"/>
      <c r="TZW192" s="152"/>
      <c r="TZX192" s="152"/>
      <c r="TZY192" s="152"/>
      <c r="TZZ192" s="152"/>
      <c r="UAA192" s="379"/>
      <c r="UAB192" s="380"/>
      <c r="UAC192" s="326"/>
      <c r="UAD192" s="152"/>
      <c r="UAE192" s="152"/>
      <c r="UAF192" s="152"/>
      <c r="UAG192" s="152"/>
      <c r="UAH192" s="379"/>
      <c r="UAI192" s="380"/>
      <c r="UAJ192" s="326"/>
      <c r="UAK192" s="152"/>
      <c r="UAL192" s="152"/>
      <c r="UAM192" s="152"/>
      <c r="UAN192" s="152"/>
      <c r="UAO192" s="379"/>
      <c r="UAP192" s="380"/>
      <c r="UAQ192" s="326"/>
      <c r="UAR192" s="152"/>
      <c r="UAS192" s="152"/>
      <c r="UAT192" s="152"/>
      <c r="UAU192" s="152"/>
      <c r="UAV192" s="379"/>
      <c r="UAW192" s="380"/>
      <c r="UAX192" s="326"/>
      <c r="UAY192" s="152"/>
      <c r="UAZ192" s="152"/>
      <c r="UBA192" s="152"/>
      <c r="UBB192" s="152"/>
      <c r="UBC192" s="379"/>
      <c r="UBD192" s="380"/>
      <c r="UBE192" s="326"/>
      <c r="UBF192" s="152"/>
      <c r="UBG192" s="152"/>
      <c r="UBH192" s="152"/>
      <c r="UBI192" s="152"/>
      <c r="UBJ192" s="379"/>
      <c r="UBK192" s="380"/>
      <c r="UBL192" s="326"/>
      <c r="UBM192" s="152"/>
      <c r="UBN192" s="152"/>
      <c r="UBO192" s="152"/>
      <c r="UBP192" s="152"/>
      <c r="UBQ192" s="379"/>
      <c r="UBR192" s="380"/>
      <c r="UBS192" s="326"/>
      <c r="UBT192" s="152"/>
      <c r="UBU192" s="152"/>
      <c r="UBV192" s="152"/>
      <c r="UBW192" s="152"/>
      <c r="UBX192" s="379"/>
      <c r="UBY192" s="380"/>
      <c r="UBZ192" s="326"/>
      <c r="UCA192" s="152"/>
      <c r="UCB192" s="152"/>
      <c r="UCC192" s="152"/>
      <c r="UCD192" s="152"/>
      <c r="UCE192" s="379"/>
      <c r="UCF192" s="380"/>
      <c r="UCG192" s="326"/>
      <c r="UCH192" s="152"/>
      <c r="UCI192" s="152"/>
      <c r="UCJ192" s="152"/>
      <c r="UCK192" s="152"/>
      <c r="UCL192" s="379"/>
      <c r="UCM192" s="380"/>
      <c r="UCN192" s="326"/>
      <c r="UCO192" s="152"/>
      <c r="UCP192" s="152"/>
      <c r="UCQ192" s="152"/>
      <c r="UCR192" s="152"/>
      <c r="UCS192" s="379"/>
      <c r="UCT192" s="380"/>
      <c r="UCU192" s="326"/>
      <c r="UCV192" s="152"/>
      <c r="UCW192" s="152"/>
      <c r="UCX192" s="152"/>
      <c r="UCY192" s="152"/>
      <c r="UCZ192" s="379"/>
      <c r="UDA192" s="380"/>
      <c r="UDB192" s="326"/>
      <c r="UDC192" s="152"/>
      <c r="UDD192" s="152"/>
      <c r="UDE192" s="152"/>
      <c r="UDF192" s="152"/>
      <c r="UDG192" s="379"/>
      <c r="UDH192" s="380"/>
      <c r="UDI192" s="326"/>
      <c r="UDJ192" s="152"/>
      <c r="UDK192" s="152"/>
      <c r="UDL192" s="152"/>
      <c r="UDM192" s="152"/>
      <c r="UDN192" s="379"/>
      <c r="UDO192" s="380"/>
      <c r="UDP192" s="326"/>
      <c r="UDQ192" s="152"/>
      <c r="UDR192" s="152"/>
      <c r="UDS192" s="152"/>
      <c r="UDT192" s="152"/>
      <c r="UDU192" s="379"/>
      <c r="UDV192" s="380"/>
      <c r="UDW192" s="326"/>
      <c r="UDX192" s="152"/>
      <c r="UDY192" s="152"/>
      <c r="UDZ192" s="152"/>
      <c r="UEA192" s="152"/>
      <c r="UEB192" s="379"/>
      <c r="UEC192" s="380"/>
      <c r="UED192" s="326"/>
      <c r="UEE192" s="152"/>
      <c r="UEF192" s="152"/>
      <c r="UEG192" s="152"/>
      <c r="UEH192" s="152"/>
      <c r="UEI192" s="379"/>
      <c r="UEJ192" s="380"/>
      <c r="UEK192" s="326"/>
      <c r="UEL192" s="152"/>
      <c r="UEM192" s="152"/>
      <c r="UEN192" s="152"/>
      <c r="UEO192" s="152"/>
      <c r="UEP192" s="379"/>
      <c r="UEQ192" s="380"/>
      <c r="UER192" s="326"/>
      <c r="UES192" s="152"/>
      <c r="UET192" s="152"/>
      <c r="UEU192" s="152"/>
      <c r="UEV192" s="152"/>
      <c r="UEW192" s="379"/>
      <c r="UEX192" s="380"/>
      <c r="UEY192" s="326"/>
      <c r="UEZ192" s="152"/>
      <c r="UFA192" s="152"/>
      <c r="UFB192" s="152"/>
      <c r="UFC192" s="152"/>
      <c r="UFD192" s="379"/>
      <c r="UFE192" s="380"/>
      <c r="UFF192" s="326"/>
      <c r="UFG192" s="152"/>
      <c r="UFH192" s="152"/>
      <c r="UFI192" s="152"/>
      <c r="UFJ192" s="152"/>
      <c r="UFK192" s="379"/>
      <c r="UFL192" s="380"/>
      <c r="UFM192" s="326"/>
      <c r="UFN192" s="152"/>
      <c r="UFO192" s="152"/>
      <c r="UFP192" s="152"/>
      <c r="UFQ192" s="152"/>
      <c r="UFR192" s="379"/>
      <c r="UFS192" s="380"/>
      <c r="UFT192" s="326"/>
      <c r="UFU192" s="152"/>
      <c r="UFV192" s="152"/>
      <c r="UFW192" s="152"/>
      <c r="UFX192" s="152"/>
      <c r="UFY192" s="379"/>
      <c r="UFZ192" s="380"/>
      <c r="UGA192" s="326"/>
      <c r="UGB192" s="152"/>
      <c r="UGC192" s="152"/>
      <c r="UGD192" s="152"/>
      <c r="UGE192" s="152"/>
      <c r="UGF192" s="379"/>
      <c r="UGG192" s="380"/>
      <c r="UGH192" s="326"/>
      <c r="UGI192" s="152"/>
      <c r="UGJ192" s="152"/>
      <c r="UGK192" s="152"/>
      <c r="UGL192" s="152"/>
      <c r="UGM192" s="379"/>
      <c r="UGN192" s="380"/>
      <c r="UGO192" s="326"/>
      <c r="UGP192" s="152"/>
      <c r="UGQ192" s="152"/>
      <c r="UGR192" s="152"/>
      <c r="UGS192" s="152"/>
      <c r="UGT192" s="379"/>
      <c r="UGU192" s="380"/>
      <c r="UGV192" s="326"/>
      <c r="UGW192" s="152"/>
      <c r="UGX192" s="152"/>
      <c r="UGY192" s="152"/>
      <c r="UGZ192" s="152"/>
      <c r="UHA192" s="379"/>
      <c r="UHB192" s="380"/>
      <c r="UHC192" s="326"/>
      <c r="UHD192" s="152"/>
      <c r="UHE192" s="152"/>
      <c r="UHF192" s="152"/>
      <c r="UHG192" s="152"/>
      <c r="UHH192" s="379"/>
      <c r="UHI192" s="380"/>
      <c r="UHJ192" s="326"/>
      <c r="UHK192" s="152"/>
      <c r="UHL192" s="152"/>
      <c r="UHM192" s="152"/>
      <c r="UHN192" s="152"/>
      <c r="UHO192" s="379"/>
      <c r="UHP192" s="380"/>
      <c r="UHQ192" s="326"/>
      <c r="UHR192" s="152"/>
      <c r="UHS192" s="152"/>
      <c r="UHT192" s="152"/>
      <c r="UHU192" s="152"/>
      <c r="UHV192" s="379"/>
      <c r="UHW192" s="380"/>
      <c r="UHX192" s="326"/>
      <c r="UHY192" s="152"/>
      <c r="UHZ192" s="152"/>
      <c r="UIA192" s="152"/>
      <c r="UIB192" s="152"/>
      <c r="UIC192" s="379"/>
      <c r="UID192" s="380"/>
      <c r="UIE192" s="326"/>
      <c r="UIF192" s="152"/>
      <c r="UIG192" s="152"/>
      <c r="UIH192" s="152"/>
      <c r="UII192" s="152"/>
      <c r="UIJ192" s="379"/>
      <c r="UIK192" s="380"/>
      <c r="UIL192" s="326"/>
      <c r="UIM192" s="152"/>
      <c r="UIN192" s="152"/>
      <c r="UIO192" s="152"/>
      <c r="UIP192" s="152"/>
      <c r="UIQ192" s="379"/>
      <c r="UIR192" s="380"/>
      <c r="UIS192" s="326"/>
      <c r="UIT192" s="152"/>
      <c r="UIU192" s="152"/>
      <c r="UIV192" s="152"/>
      <c r="UIW192" s="152"/>
      <c r="UIX192" s="379"/>
      <c r="UIY192" s="380"/>
      <c r="UIZ192" s="326"/>
      <c r="UJA192" s="152"/>
      <c r="UJB192" s="152"/>
      <c r="UJC192" s="152"/>
      <c r="UJD192" s="152"/>
      <c r="UJE192" s="379"/>
      <c r="UJF192" s="380"/>
      <c r="UJG192" s="326"/>
      <c r="UJH192" s="152"/>
      <c r="UJI192" s="152"/>
      <c r="UJJ192" s="152"/>
      <c r="UJK192" s="152"/>
      <c r="UJL192" s="379"/>
      <c r="UJM192" s="380"/>
      <c r="UJN192" s="326"/>
      <c r="UJO192" s="152"/>
      <c r="UJP192" s="152"/>
      <c r="UJQ192" s="152"/>
      <c r="UJR192" s="152"/>
      <c r="UJS192" s="379"/>
      <c r="UJT192" s="380"/>
      <c r="UJU192" s="326"/>
      <c r="UJV192" s="152"/>
      <c r="UJW192" s="152"/>
      <c r="UJX192" s="152"/>
      <c r="UJY192" s="152"/>
      <c r="UJZ192" s="379"/>
      <c r="UKA192" s="380"/>
      <c r="UKB192" s="326"/>
      <c r="UKC192" s="152"/>
      <c r="UKD192" s="152"/>
      <c r="UKE192" s="152"/>
      <c r="UKF192" s="152"/>
      <c r="UKG192" s="379"/>
      <c r="UKH192" s="380"/>
      <c r="UKI192" s="326"/>
      <c r="UKJ192" s="152"/>
      <c r="UKK192" s="152"/>
      <c r="UKL192" s="152"/>
      <c r="UKM192" s="152"/>
      <c r="UKN192" s="379"/>
      <c r="UKO192" s="380"/>
      <c r="UKP192" s="326"/>
      <c r="UKQ192" s="152"/>
      <c r="UKR192" s="152"/>
      <c r="UKS192" s="152"/>
      <c r="UKT192" s="152"/>
      <c r="UKU192" s="379"/>
      <c r="UKV192" s="380"/>
      <c r="UKW192" s="326"/>
      <c r="UKX192" s="152"/>
      <c r="UKY192" s="152"/>
      <c r="UKZ192" s="152"/>
      <c r="ULA192" s="152"/>
      <c r="ULB192" s="379"/>
      <c r="ULC192" s="380"/>
      <c r="ULD192" s="326"/>
      <c r="ULE192" s="152"/>
      <c r="ULF192" s="152"/>
      <c r="ULG192" s="152"/>
      <c r="ULH192" s="152"/>
      <c r="ULI192" s="379"/>
      <c r="ULJ192" s="380"/>
      <c r="ULK192" s="326"/>
      <c r="ULL192" s="152"/>
      <c r="ULM192" s="152"/>
      <c r="ULN192" s="152"/>
      <c r="ULO192" s="152"/>
      <c r="ULP192" s="379"/>
      <c r="ULQ192" s="380"/>
      <c r="ULR192" s="326"/>
      <c r="ULS192" s="152"/>
      <c r="ULT192" s="152"/>
      <c r="ULU192" s="152"/>
      <c r="ULV192" s="152"/>
      <c r="ULW192" s="379"/>
      <c r="ULX192" s="380"/>
      <c r="ULY192" s="326"/>
      <c r="ULZ192" s="152"/>
      <c r="UMA192" s="152"/>
      <c r="UMB192" s="152"/>
      <c r="UMC192" s="152"/>
      <c r="UMD192" s="379"/>
      <c r="UME192" s="380"/>
      <c r="UMF192" s="326"/>
      <c r="UMG192" s="152"/>
      <c r="UMH192" s="152"/>
      <c r="UMI192" s="152"/>
      <c r="UMJ192" s="152"/>
      <c r="UMK192" s="379"/>
      <c r="UML192" s="380"/>
      <c r="UMM192" s="326"/>
      <c r="UMN192" s="152"/>
      <c r="UMO192" s="152"/>
      <c r="UMP192" s="152"/>
      <c r="UMQ192" s="152"/>
      <c r="UMR192" s="379"/>
      <c r="UMS192" s="380"/>
      <c r="UMT192" s="326"/>
      <c r="UMU192" s="152"/>
      <c r="UMV192" s="152"/>
      <c r="UMW192" s="152"/>
      <c r="UMX192" s="152"/>
      <c r="UMY192" s="379"/>
      <c r="UMZ192" s="380"/>
      <c r="UNA192" s="326"/>
      <c r="UNB192" s="152"/>
      <c r="UNC192" s="152"/>
      <c r="UND192" s="152"/>
      <c r="UNE192" s="152"/>
      <c r="UNF192" s="379"/>
      <c r="UNG192" s="380"/>
      <c r="UNH192" s="326"/>
      <c r="UNI192" s="152"/>
      <c r="UNJ192" s="152"/>
      <c r="UNK192" s="152"/>
      <c r="UNL192" s="152"/>
      <c r="UNM192" s="379"/>
      <c r="UNN192" s="380"/>
      <c r="UNO192" s="326"/>
      <c r="UNP192" s="152"/>
      <c r="UNQ192" s="152"/>
      <c r="UNR192" s="152"/>
      <c r="UNS192" s="152"/>
      <c r="UNT192" s="379"/>
      <c r="UNU192" s="380"/>
      <c r="UNV192" s="326"/>
      <c r="UNW192" s="152"/>
      <c r="UNX192" s="152"/>
      <c r="UNY192" s="152"/>
      <c r="UNZ192" s="152"/>
      <c r="UOA192" s="379"/>
      <c r="UOB192" s="380"/>
      <c r="UOC192" s="326"/>
      <c r="UOD192" s="152"/>
      <c r="UOE192" s="152"/>
      <c r="UOF192" s="152"/>
      <c r="UOG192" s="152"/>
      <c r="UOH192" s="379"/>
      <c r="UOI192" s="380"/>
      <c r="UOJ192" s="326"/>
      <c r="UOK192" s="152"/>
      <c r="UOL192" s="152"/>
      <c r="UOM192" s="152"/>
      <c r="UON192" s="152"/>
      <c r="UOO192" s="379"/>
      <c r="UOP192" s="380"/>
      <c r="UOQ192" s="326"/>
      <c r="UOR192" s="152"/>
      <c r="UOS192" s="152"/>
      <c r="UOT192" s="152"/>
      <c r="UOU192" s="152"/>
      <c r="UOV192" s="379"/>
      <c r="UOW192" s="380"/>
      <c r="UOX192" s="326"/>
      <c r="UOY192" s="152"/>
      <c r="UOZ192" s="152"/>
      <c r="UPA192" s="152"/>
      <c r="UPB192" s="152"/>
      <c r="UPC192" s="379"/>
      <c r="UPD192" s="380"/>
      <c r="UPE192" s="326"/>
      <c r="UPF192" s="152"/>
      <c r="UPG192" s="152"/>
      <c r="UPH192" s="152"/>
      <c r="UPI192" s="152"/>
      <c r="UPJ192" s="379"/>
      <c r="UPK192" s="380"/>
      <c r="UPL192" s="326"/>
      <c r="UPM192" s="152"/>
      <c r="UPN192" s="152"/>
      <c r="UPO192" s="152"/>
      <c r="UPP192" s="152"/>
      <c r="UPQ192" s="379"/>
      <c r="UPR192" s="380"/>
      <c r="UPS192" s="326"/>
      <c r="UPT192" s="152"/>
      <c r="UPU192" s="152"/>
      <c r="UPV192" s="152"/>
      <c r="UPW192" s="152"/>
      <c r="UPX192" s="379"/>
      <c r="UPY192" s="380"/>
      <c r="UPZ192" s="326"/>
      <c r="UQA192" s="152"/>
      <c r="UQB192" s="152"/>
      <c r="UQC192" s="152"/>
      <c r="UQD192" s="152"/>
      <c r="UQE192" s="379"/>
      <c r="UQF192" s="380"/>
      <c r="UQG192" s="326"/>
      <c r="UQH192" s="152"/>
      <c r="UQI192" s="152"/>
      <c r="UQJ192" s="152"/>
      <c r="UQK192" s="152"/>
      <c r="UQL192" s="379"/>
      <c r="UQM192" s="380"/>
      <c r="UQN192" s="326"/>
      <c r="UQO192" s="152"/>
      <c r="UQP192" s="152"/>
      <c r="UQQ192" s="152"/>
      <c r="UQR192" s="152"/>
      <c r="UQS192" s="379"/>
      <c r="UQT192" s="380"/>
      <c r="UQU192" s="326"/>
      <c r="UQV192" s="152"/>
      <c r="UQW192" s="152"/>
      <c r="UQX192" s="152"/>
      <c r="UQY192" s="152"/>
      <c r="UQZ192" s="379"/>
      <c r="URA192" s="380"/>
      <c r="URB192" s="326"/>
      <c r="URC192" s="152"/>
      <c r="URD192" s="152"/>
      <c r="URE192" s="152"/>
      <c r="URF192" s="152"/>
      <c r="URG192" s="379"/>
      <c r="URH192" s="380"/>
      <c r="URI192" s="326"/>
      <c r="URJ192" s="152"/>
      <c r="URK192" s="152"/>
      <c r="URL192" s="152"/>
      <c r="URM192" s="152"/>
      <c r="URN192" s="379"/>
      <c r="URO192" s="380"/>
      <c r="URP192" s="326"/>
      <c r="URQ192" s="152"/>
      <c r="URR192" s="152"/>
      <c r="URS192" s="152"/>
      <c r="URT192" s="152"/>
      <c r="URU192" s="379"/>
      <c r="URV192" s="380"/>
      <c r="URW192" s="326"/>
      <c r="URX192" s="152"/>
      <c r="URY192" s="152"/>
      <c r="URZ192" s="152"/>
      <c r="USA192" s="152"/>
      <c r="USB192" s="379"/>
      <c r="USC192" s="380"/>
      <c r="USD192" s="326"/>
      <c r="USE192" s="152"/>
      <c r="USF192" s="152"/>
      <c r="USG192" s="152"/>
      <c r="USH192" s="152"/>
      <c r="USI192" s="379"/>
      <c r="USJ192" s="380"/>
      <c r="USK192" s="326"/>
      <c r="USL192" s="152"/>
      <c r="USM192" s="152"/>
      <c r="USN192" s="152"/>
      <c r="USO192" s="152"/>
      <c r="USP192" s="379"/>
      <c r="USQ192" s="380"/>
      <c r="USR192" s="326"/>
      <c r="USS192" s="152"/>
      <c r="UST192" s="152"/>
      <c r="USU192" s="152"/>
      <c r="USV192" s="152"/>
      <c r="USW192" s="379"/>
      <c r="USX192" s="380"/>
      <c r="USY192" s="326"/>
      <c r="USZ192" s="152"/>
      <c r="UTA192" s="152"/>
      <c r="UTB192" s="152"/>
      <c r="UTC192" s="152"/>
      <c r="UTD192" s="379"/>
      <c r="UTE192" s="380"/>
      <c r="UTF192" s="326"/>
      <c r="UTG192" s="152"/>
      <c r="UTH192" s="152"/>
      <c r="UTI192" s="152"/>
      <c r="UTJ192" s="152"/>
      <c r="UTK192" s="379"/>
      <c r="UTL192" s="380"/>
      <c r="UTM192" s="326"/>
      <c r="UTN192" s="152"/>
      <c r="UTO192" s="152"/>
      <c r="UTP192" s="152"/>
      <c r="UTQ192" s="152"/>
      <c r="UTR192" s="379"/>
      <c r="UTS192" s="380"/>
      <c r="UTT192" s="326"/>
      <c r="UTU192" s="152"/>
      <c r="UTV192" s="152"/>
      <c r="UTW192" s="152"/>
      <c r="UTX192" s="152"/>
      <c r="UTY192" s="379"/>
      <c r="UTZ192" s="380"/>
      <c r="UUA192" s="326"/>
      <c r="UUB192" s="152"/>
      <c r="UUC192" s="152"/>
      <c r="UUD192" s="152"/>
      <c r="UUE192" s="152"/>
      <c r="UUF192" s="379"/>
      <c r="UUG192" s="380"/>
      <c r="UUH192" s="326"/>
      <c r="UUI192" s="152"/>
      <c r="UUJ192" s="152"/>
      <c r="UUK192" s="152"/>
      <c r="UUL192" s="152"/>
      <c r="UUM192" s="379"/>
      <c r="UUN192" s="380"/>
      <c r="UUO192" s="326"/>
      <c r="UUP192" s="152"/>
      <c r="UUQ192" s="152"/>
      <c r="UUR192" s="152"/>
      <c r="UUS192" s="152"/>
      <c r="UUT192" s="379"/>
      <c r="UUU192" s="380"/>
      <c r="UUV192" s="326"/>
      <c r="UUW192" s="152"/>
      <c r="UUX192" s="152"/>
      <c r="UUY192" s="152"/>
      <c r="UUZ192" s="152"/>
      <c r="UVA192" s="379"/>
      <c r="UVB192" s="380"/>
      <c r="UVC192" s="326"/>
      <c r="UVD192" s="152"/>
      <c r="UVE192" s="152"/>
      <c r="UVF192" s="152"/>
      <c r="UVG192" s="152"/>
      <c r="UVH192" s="379"/>
      <c r="UVI192" s="380"/>
      <c r="UVJ192" s="326"/>
      <c r="UVK192" s="152"/>
      <c r="UVL192" s="152"/>
      <c r="UVM192" s="152"/>
      <c r="UVN192" s="152"/>
      <c r="UVO192" s="379"/>
      <c r="UVP192" s="380"/>
      <c r="UVQ192" s="326"/>
      <c r="UVR192" s="152"/>
      <c r="UVS192" s="152"/>
      <c r="UVT192" s="152"/>
      <c r="UVU192" s="152"/>
      <c r="UVV192" s="379"/>
      <c r="UVW192" s="380"/>
      <c r="UVX192" s="326"/>
      <c r="UVY192" s="152"/>
      <c r="UVZ192" s="152"/>
      <c r="UWA192" s="152"/>
      <c r="UWB192" s="152"/>
      <c r="UWC192" s="379"/>
      <c r="UWD192" s="380"/>
      <c r="UWE192" s="326"/>
      <c r="UWF192" s="152"/>
      <c r="UWG192" s="152"/>
      <c r="UWH192" s="152"/>
      <c r="UWI192" s="152"/>
      <c r="UWJ192" s="379"/>
      <c r="UWK192" s="380"/>
      <c r="UWL192" s="326"/>
      <c r="UWM192" s="152"/>
      <c r="UWN192" s="152"/>
      <c r="UWO192" s="152"/>
      <c r="UWP192" s="152"/>
      <c r="UWQ192" s="379"/>
      <c r="UWR192" s="380"/>
      <c r="UWS192" s="326"/>
      <c r="UWT192" s="152"/>
      <c r="UWU192" s="152"/>
      <c r="UWV192" s="152"/>
      <c r="UWW192" s="152"/>
      <c r="UWX192" s="379"/>
      <c r="UWY192" s="380"/>
      <c r="UWZ192" s="326"/>
      <c r="UXA192" s="152"/>
      <c r="UXB192" s="152"/>
      <c r="UXC192" s="152"/>
      <c r="UXD192" s="152"/>
      <c r="UXE192" s="379"/>
      <c r="UXF192" s="380"/>
      <c r="UXG192" s="326"/>
      <c r="UXH192" s="152"/>
      <c r="UXI192" s="152"/>
      <c r="UXJ192" s="152"/>
      <c r="UXK192" s="152"/>
      <c r="UXL192" s="379"/>
      <c r="UXM192" s="380"/>
      <c r="UXN192" s="326"/>
      <c r="UXO192" s="152"/>
      <c r="UXP192" s="152"/>
      <c r="UXQ192" s="152"/>
      <c r="UXR192" s="152"/>
      <c r="UXS192" s="379"/>
      <c r="UXT192" s="380"/>
      <c r="UXU192" s="326"/>
      <c r="UXV192" s="152"/>
      <c r="UXW192" s="152"/>
      <c r="UXX192" s="152"/>
      <c r="UXY192" s="152"/>
      <c r="UXZ192" s="379"/>
      <c r="UYA192" s="380"/>
      <c r="UYB192" s="326"/>
      <c r="UYC192" s="152"/>
      <c r="UYD192" s="152"/>
      <c r="UYE192" s="152"/>
      <c r="UYF192" s="152"/>
      <c r="UYG192" s="379"/>
      <c r="UYH192" s="380"/>
      <c r="UYI192" s="326"/>
      <c r="UYJ192" s="152"/>
      <c r="UYK192" s="152"/>
      <c r="UYL192" s="152"/>
      <c r="UYM192" s="152"/>
      <c r="UYN192" s="379"/>
      <c r="UYO192" s="380"/>
      <c r="UYP192" s="326"/>
      <c r="UYQ192" s="152"/>
      <c r="UYR192" s="152"/>
      <c r="UYS192" s="152"/>
      <c r="UYT192" s="152"/>
      <c r="UYU192" s="379"/>
      <c r="UYV192" s="380"/>
      <c r="UYW192" s="326"/>
      <c r="UYX192" s="152"/>
      <c r="UYY192" s="152"/>
      <c r="UYZ192" s="152"/>
      <c r="UZA192" s="152"/>
      <c r="UZB192" s="379"/>
      <c r="UZC192" s="380"/>
      <c r="UZD192" s="326"/>
      <c r="UZE192" s="152"/>
      <c r="UZF192" s="152"/>
      <c r="UZG192" s="152"/>
      <c r="UZH192" s="152"/>
      <c r="UZI192" s="379"/>
      <c r="UZJ192" s="380"/>
      <c r="UZK192" s="326"/>
      <c r="UZL192" s="152"/>
      <c r="UZM192" s="152"/>
      <c r="UZN192" s="152"/>
      <c r="UZO192" s="152"/>
      <c r="UZP192" s="379"/>
      <c r="UZQ192" s="380"/>
      <c r="UZR192" s="326"/>
      <c r="UZS192" s="152"/>
      <c r="UZT192" s="152"/>
      <c r="UZU192" s="152"/>
      <c r="UZV192" s="152"/>
      <c r="UZW192" s="379"/>
      <c r="UZX192" s="380"/>
      <c r="UZY192" s="326"/>
      <c r="UZZ192" s="152"/>
      <c r="VAA192" s="152"/>
      <c r="VAB192" s="152"/>
      <c r="VAC192" s="152"/>
      <c r="VAD192" s="379"/>
      <c r="VAE192" s="380"/>
      <c r="VAF192" s="326"/>
      <c r="VAG192" s="152"/>
      <c r="VAH192" s="152"/>
      <c r="VAI192" s="152"/>
      <c r="VAJ192" s="152"/>
      <c r="VAK192" s="379"/>
      <c r="VAL192" s="380"/>
      <c r="VAM192" s="326"/>
      <c r="VAN192" s="152"/>
      <c r="VAO192" s="152"/>
      <c r="VAP192" s="152"/>
      <c r="VAQ192" s="152"/>
      <c r="VAR192" s="379"/>
      <c r="VAS192" s="380"/>
      <c r="VAT192" s="326"/>
      <c r="VAU192" s="152"/>
      <c r="VAV192" s="152"/>
      <c r="VAW192" s="152"/>
      <c r="VAX192" s="152"/>
      <c r="VAY192" s="379"/>
      <c r="VAZ192" s="380"/>
      <c r="VBA192" s="326"/>
      <c r="VBB192" s="152"/>
      <c r="VBC192" s="152"/>
      <c r="VBD192" s="152"/>
      <c r="VBE192" s="152"/>
      <c r="VBF192" s="379"/>
      <c r="VBG192" s="380"/>
      <c r="VBH192" s="326"/>
      <c r="VBI192" s="152"/>
      <c r="VBJ192" s="152"/>
      <c r="VBK192" s="152"/>
      <c r="VBL192" s="152"/>
      <c r="VBM192" s="379"/>
      <c r="VBN192" s="380"/>
      <c r="VBO192" s="326"/>
      <c r="VBP192" s="152"/>
      <c r="VBQ192" s="152"/>
      <c r="VBR192" s="152"/>
      <c r="VBS192" s="152"/>
      <c r="VBT192" s="379"/>
      <c r="VBU192" s="380"/>
      <c r="VBV192" s="326"/>
      <c r="VBW192" s="152"/>
      <c r="VBX192" s="152"/>
      <c r="VBY192" s="152"/>
      <c r="VBZ192" s="152"/>
      <c r="VCA192" s="379"/>
      <c r="VCB192" s="380"/>
      <c r="VCC192" s="326"/>
      <c r="VCD192" s="152"/>
      <c r="VCE192" s="152"/>
      <c r="VCF192" s="152"/>
      <c r="VCG192" s="152"/>
      <c r="VCH192" s="379"/>
      <c r="VCI192" s="380"/>
      <c r="VCJ192" s="326"/>
      <c r="VCK192" s="152"/>
      <c r="VCL192" s="152"/>
      <c r="VCM192" s="152"/>
      <c r="VCN192" s="152"/>
      <c r="VCO192" s="379"/>
      <c r="VCP192" s="380"/>
      <c r="VCQ192" s="326"/>
      <c r="VCR192" s="152"/>
      <c r="VCS192" s="152"/>
      <c r="VCT192" s="152"/>
      <c r="VCU192" s="152"/>
      <c r="VCV192" s="379"/>
      <c r="VCW192" s="380"/>
      <c r="VCX192" s="326"/>
      <c r="VCY192" s="152"/>
      <c r="VCZ192" s="152"/>
      <c r="VDA192" s="152"/>
      <c r="VDB192" s="152"/>
      <c r="VDC192" s="379"/>
      <c r="VDD192" s="380"/>
      <c r="VDE192" s="326"/>
      <c r="VDF192" s="152"/>
      <c r="VDG192" s="152"/>
      <c r="VDH192" s="152"/>
      <c r="VDI192" s="152"/>
      <c r="VDJ192" s="379"/>
      <c r="VDK192" s="380"/>
      <c r="VDL192" s="326"/>
      <c r="VDM192" s="152"/>
      <c r="VDN192" s="152"/>
      <c r="VDO192" s="152"/>
      <c r="VDP192" s="152"/>
      <c r="VDQ192" s="379"/>
      <c r="VDR192" s="380"/>
      <c r="VDS192" s="326"/>
      <c r="VDT192" s="152"/>
      <c r="VDU192" s="152"/>
      <c r="VDV192" s="152"/>
      <c r="VDW192" s="152"/>
      <c r="VDX192" s="379"/>
      <c r="VDY192" s="380"/>
      <c r="VDZ192" s="326"/>
      <c r="VEA192" s="152"/>
      <c r="VEB192" s="152"/>
      <c r="VEC192" s="152"/>
      <c r="VED192" s="152"/>
      <c r="VEE192" s="379"/>
      <c r="VEF192" s="380"/>
      <c r="VEG192" s="326"/>
      <c r="VEH192" s="152"/>
      <c r="VEI192" s="152"/>
      <c r="VEJ192" s="152"/>
      <c r="VEK192" s="152"/>
      <c r="VEL192" s="379"/>
      <c r="VEM192" s="380"/>
      <c r="VEN192" s="326"/>
      <c r="VEO192" s="152"/>
      <c r="VEP192" s="152"/>
      <c r="VEQ192" s="152"/>
      <c r="VER192" s="152"/>
      <c r="VES192" s="379"/>
      <c r="VET192" s="380"/>
      <c r="VEU192" s="326"/>
      <c r="VEV192" s="152"/>
      <c r="VEW192" s="152"/>
      <c r="VEX192" s="152"/>
      <c r="VEY192" s="152"/>
      <c r="VEZ192" s="379"/>
      <c r="VFA192" s="380"/>
      <c r="VFB192" s="326"/>
      <c r="VFC192" s="152"/>
      <c r="VFD192" s="152"/>
      <c r="VFE192" s="152"/>
      <c r="VFF192" s="152"/>
      <c r="VFG192" s="379"/>
      <c r="VFH192" s="380"/>
      <c r="VFI192" s="326"/>
      <c r="VFJ192" s="152"/>
      <c r="VFK192" s="152"/>
      <c r="VFL192" s="152"/>
      <c r="VFM192" s="152"/>
      <c r="VFN192" s="379"/>
      <c r="VFO192" s="380"/>
      <c r="VFP192" s="326"/>
      <c r="VFQ192" s="152"/>
      <c r="VFR192" s="152"/>
      <c r="VFS192" s="152"/>
      <c r="VFT192" s="152"/>
      <c r="VFU192" s="379"/>
      <c r="VFV192" s="380"/>
      <c r="VFW192" s="326"/>
      <c r="VFX192" s="152"/>
      <c r="VFY192" s="152"/>
      <c r="VFZ192" s="152"/>
      <c r="VGA192" s="152"/>
      <c r="VGB192" s="379"/>
      <c r="VGC192" s="380"/>
      <c r="VGD192" s="326"/>
      <c r="VGE192" s="152"/>
      <c r="VGF192" s="152"/>
      <c r="VGG192" s="152"/>
      <c r="VGH192" s="152"/>
      <c r="VGI192" s="379"/>
      <c r="VGJ192" s="380"/>
      <c r="VGK192" s="326"/>
      <c r="VGL192" s="152"/>
      <c r="VGM192" s="152"/>
      <c r="VGN192" s="152"/>
      <c r="VGO192" s="152"/>
      <c r="VGP192" s="379"/>
      <c r="VGQ192" s="380"/>
      <c r="VGR192" s="326"/>
      <c r="VGS192" s="152"/>
      <c r="VGT192" s="152"/>
      <c r="VGU192" s="152"/>
      <c r="VGV192" s="152"/>
      <c r="VGW192" s="379"/>
      <c r="VGX192" s="380"/>
      <c r="VGY192" s="326"/>
      <c r="VGZ192" s="152"/>
      <c r="VHA192" s="152"/>
      <c r="VHB192" s="152"/>
      <c r="VHC192" s="152"/>
      <c r="VHD192" s="379"/>
      <c r="VHE192" s="380"/>
      <c r="VHF192" s="326"/>
      <c r="VHG192" s="152"/>
      <c r="VHH192" s="152"/>
      <c r="VHI192" s="152"/>
      <c r="VHJ192" s="152"/>
      <c r="VHK192" s="379"/>
      <c r="VHL192" s="380"/>
      <c r="VHM192" s="326"/>
      <c r="VHN192" s="152"/>
      <c r="VHO192" s="152"/>
      <c r="VHP192" s="152"/>
      <c r="VHQ192" s="152"/>
      <c r="VHR192" s="379"/>
      <c r="VHS192" s="380"/>
      <c r="VHT192" s="326"/>
      <c r="VHU192" s="152"/>
      <c r="VHV192" s="152"/>
      <c r="VHW192" s="152"/>
      <c r="VHX192" s="152"/>
      <c r="VHY192" s="379"/>
      <c r="VHZ192" s="380"/>
      <c r="VIA192" s="326"/>
      <c r="VIB192" s="152"/>
      <c r="VIC192" s="152"/>
      <c r="VID192" s="152"/>
      <c r="VIE192" s="152"/>
      <c r="VIF192" s="379"/>
      <c r="VIG192" s="380"/>
      <c r="VIH192" s="326"/>
      <c r="VII192" s="152"/>
      <c r="VIJ192" s="152"/>
      <c r="VIK192" s="152"/>
      <c r="VIL192" s="152"/>
      <c r="VIM192" s="379"/>
      <c r="VIN192" s="380"/>
      <c r="VIO192" s="326"/>
      <c r="VIP192" s="152"/>
      <c r="VIQ192" s="152"/>
      <c r="VIR192" s="152"/>
      <c r="VIS192" s="152"/>
      <c r="VIT192" s="379"/>
      <c r="VIU192" s="380"/>
      <c r="VIV192" s="326"/>
      <c r="VIW192" s="152"/>
      <c r="VIX192" s="152"/>
      <c r="VIY192" s="152"/>
      <c r="VIZ192" s="152"/>
      <c r="VJA192" s="379"/>
      <c r="VJB192" s="380"/>
      <c r="VJC192" s="326"/>
      <c r="VJD192" s="152"/>
      <c r="VJE192" s="152"/>
      <c r="VJF192" s="152"/>
      <c r="VJG192" s="152"/>
      <c r="VJH192" s="379"/>
      <c r="VJI192" s="380"/>
      <c r="VJJ192" s="326"/>
      <c r="VJK192" s="152"/>
      <c r="VJL192" s="152"/>
      <c r="VJM192" s="152"/>
      <c r="VJN192" s="152"/>
      <c r="VJO192" s="379"/>
      <c r="VJP192" s="380"/>
      <c r="VJQ192" s="326"/>
      <c r="VJR192" s="152"/>
      <c r="VJS192" s="152"/>
      <c r="VJT192" s="152"/>
      <c r="VJU192" s="152"/>
      <c r="VJV192" s="379"/>
      <c r="VJW192" s="380"/>
      <c r="VJX192" s="326"/>
      <c r="VJY192" s="152"/>
      <c r="VJZ192" s="152"/>
      <c r="VKA192" s="152"/>
      <c r="VKB192" s="152"/>
      <c r="VKC192" s="379"/>
      <c r="VKD192" s="380"/>
      <c r="VKE192" s="326"/>
      <c r="VKF192" s="152"/>
      <c r="VKG192" s="152"/>
      <c r="VKH192" s="152"/>
      <c r="VKI192" s="152"/>
      <c r="VKJ192" s="379"/>
      <c r="VKK192" s="380"/>
      <c r="VKL192" s="326"/>
      <c r="VKM192" s="152"/>
      <c r="VKN192" s="152"/>
      <c r="VKO192" s="152"/>
      <c r="VKP192" s="152"/>
      <c r="VKQ192" s="379"/>
      <c r="VKR192" s="380"/>
      <c r="VKS192" s="326"/>
      <c r="VKT192" s="152"/>
      <c r="VKU192" s="152"/>
      <c r="VKV192" s="152"/>
      <c r="VKW192" s="152"/>
      <c r="VKX192" s="379"/>
      <c r="VKY192" s="380"/>
      <c r="VKZ192" s="326"/>
      <c r="VLA192" s="152"/>
      <c r="VLB192" s="152"/>
      <c r="VLC192" s="152"/>
      <c r="VLD192" s="152"/>
      <c r="VLE192" s="379"/>
      <c r="VLF192" s="380"/>
      <c r="VLG192" s="326"/>
      <c r="VLH192" s="152"/>
      <c r="VLI192" s="152"/>
      <c r="VLJ192" s="152"/>
      <c r="VLK192" s="152"/>
      <c r="VLL192" s="379"/>
      <c r="VLM192" s="380"/>
      <c r="VLN192" s="326"/>
      <c r="VLO192" s="152"/>
      <c r="VLP192" s="152"/>
      <c r="VLQ192" s="152"/>
      <c r="VLR192" s="152"/>
      <c r="VLS192" s="379"/>
      <c r="VLT192" s="380"/>
      <c r="VLU192" s="326"/>
      <c r="VLV192" s="152"/>
      <c r="VLW192" s="152"/>
      <c r="VLX192" s="152"/>
      <c r="VLY192" s="152"/>
      <c r="VLZ192" s="379"/>
      <c r="VMA192" s="380"/>
      <c r="VMB192" s="326"/>
      <c r="VMC192" s="152"/>
      <c r="VMD192" s="152"/>
      <c r="VME192" s="152"/>
      <c r="VMF192" s="152"/>
      <c r="VMG192" s="379"/>
      <c r="VMH192" s="380"/>
      <c r="VMI192" s="326"/>
      <c r="VMJ192" s="152"/>
      <c r="VMK192" s="152"/>
      <c r="VML192" s="152"/>
      <c r="VMM192" s="152"/>
      <c r="VMN192" s="379"/>
      <c r="VMO192" s="380"/>
      <c r="VMP192" s="326"/>
      <c r="VMQ192" s="152"/>
      <c r="VMR192" s="152"/>
      <c r="VMS192" s="152"/>
      <c r="VMT192" s="152"/>
      <c r="VMU192" s="379"/>
      <c r="VMV192" s="380"/>
      <c r="VMW192" s="326"/>
      <c r="VMX192" s="152"/>
      <c r="VMY192" s="152"/>
      <c r="VMZ192" s="152"/>
      <c r="VNA192" s="152"/>
      <c r="VNB192" s="379"/>
      <c r="VNC192" s="380"/>
      <c r="VND192" s="326"/>
      <c r="VNE192" s="152"/>
      <c r="VNF192" s="152"/>
      <c r="VNG192" s="152"/>
      <c r="VNH192" s="152"/>
      <c r="VNI192" s="379"/>
      <c r="VNJ192" s="380"/>
      <c r="VNK192" s="326"/>
      <c r="VNL192" s="152"/>
      <c r="VNM192" s="152"/>
      <c r="VNN192" s="152"/>
      <c r="VNO192" s="152"/>
      <c r="VNP192" s="379"/>
      <c r="VNQ192" s="380"/>
      <c r="VNR192" s="326"/>
      <c r="VNS192" s="152"/>
      <c r="VNT192" s="152"/>
      <c r="VNU192" s="152"/>
      <c r="VNV192" s="152"/>
      <c r="VNW192" s="379"/>
      <c r="VNX192" s="380"/>
      <c r="VNY192" s="326"/>
      <c r="VNZ192" s="152"/>
      <c r="VOA192" s="152"/>
      <c r="VOB192" s="152"/>
      <c r="VOC192" s="152"/>
      <c r="VOD192" s="379"/>
      <c r="VOE192" s="380"/>
      <c r="VOF192" s="326"/>
      <c r="VOG192" s="152"/>
      <c r="VOH192" s="152"/>
      <c r="VOI192" s="152"/>
      <c r="VOJ192" s="152"/>
      <c r="VOK192" s="379"/>
      <c r="VOL192" s="380"/>
      <c r="VOM192" s="326"/>
      <c r="VON192" s="152"/>
      <c r="VOO192" s="152"/>
      <c r="VOP192" s="152"/>
      <c r="VOQ192" s="152"/>
      <c r="VOR192" s="379"/>
      <c r="VOS192" s="380"/>
      <c r="VOT192" s="326"/>
      <c r="VOU192" s="152"/>
      <c r="VOV192" s="152"/>
      <c r="VOW192" s="152"/>
      <c r="VOX192" s="152"/>
      <c r="VOY192" s="379"/>
      <c r="VOZ192" s="380"/>
      <c r="VPA192" s="326"/>
      <c r="VPB192" s="152"/>
      <c r="VPC192" s="152"/>
      <c r="VPD192" s="152"/>
      <c r="VPE192" s="152"/>
      <c r="VPF192" s="379"/>
      <c r="VPG192" s="380"/>
      <c r="VPH192" s="326"/>
      <c r="VPI192" s="152"/>
      <c r="VPJ192" s="152"/>
      <c r="VPK192" s="152"/>
      <c r="VPL192" s="152"/>
      <c r="VPM192" s="379"/>
      <c r="VPN192" s="380"/>
      <c r="VPO192" s="326"/>
      <c r="VPP192" s="152"/>
      <c r="VPQ192" s="152"/>
      <c r="VPR192" s="152"/>
      <c r="VPS192" s="152"/>
      <c r="VPT192" s="379"/>
      <c r="VPU192" s="380"/>
      <c r="VPV192" s="326"/>
      <c r="VPW192" s="152"/>
      <c r="VPX192" s="152"/>
      <c r="VPY192" s="152"/>
      <c r="VPZ192" s="152"/>
      <c r="VQA192" s="379"/>
      <c r="VQB192" s="380"/>
      <c r="VQC192" s="326"/>
      <c r="VQD192" s="152"/>
      <c r="VQE192" s="152"/>
      <c r="VQF192" s="152"/>
      <c r="VQG192" s="152"/>
      <c r="VQH192" s="379"/>
      <c r="VQI192" s="380"/>
      <c r="VQJ192" s="326"/>
      <c r="VQK192" s="152"/>
      <c r="VQL192" s="152"/>
      <c r="VQM192" s="152"/>
      <c r="VQN192" s="152"/>
      <c r="VQO192" s="379"/>
      <c r="VQP192" s="380"/>
      <c r="VQQ192" s="326"/>
      <c r="VQR192" s="152"/>
      <c r="VQS192" s="152"/>
      <c r="VQT192" s="152"/>
      <c r="VQU192" s="152"/>
      <c r="VQV192" s="379"/>
      <c r="VQW192" s="380"/>
      <c r="VQX192" s="326"/>
      <c r="VQY192" s="152"/>
      <c r="VQZ192" s="152"/>
      <c r="VRA192" s="152"/>
      <c r="VRB192" s="152"/>
      <c r="VRC192" s="379"/>
      <c r="VRD192" s="380"/>
      <c r="VRE192" s="326"/>
      <c r="VRF192" s="152"/>
      <c r="VRG192" s="152"/>
      <c r="VRH192" s="152"/>
      <c r="VRI192" s="152"/>
      <c r="VRJ192" s="379"/>
      <c r="VRK192" s="380"/>
      <c r="VRL192" s="326"/>
      <c r="VRM192" s="152"/>
      <c r="VRN192" s="152"/>
      <c r="VRO192" s="152"/>
      <c r="VRP192" s="152"/>
      <c r="VRQ192" s="379"/>
      <c r="VRR192" s="380"/>
      <c r="VRS192" s="326"/>
      <c r="VRT192" s="152"/>
      <c r="VRU192" s="152"/>
      <c r="VRV192" s="152"/>
      <c r="VRW192" s="152"/>
      <c r="VRX192" s="379"/>
      <c r="VRY192" s="380"/>
      <c r="VRZ192" s="326"/>
      <c r="VSA192" s="152"/>
      <c r="VSB192" s="152"/>
      <c r="VSC192" s="152"/>
      <c r="VSD192" s="152"/>
      <c r="VSE192" s="379"/>
      <c r="VSF192" s="380"/>
      <c r="VSG192" s="326"/>
      <c r="VSH192" s="152"/>
      <c r="VSI192" s="152"/>
      <c r="VSJ192" s="152"/>
      <c r="VSK192" s="152"/>
      <c r="VSL192" s="379"/>
      <c r="VSM192" s="380"/>
      <c r="VSN192" s="326"/>
      <c r="VSO192" s="152"/>
      <c r="VSP192" s="152"/>
      <c r="VSQ192" s="152"/>
      <c r="VSR192" s="152"/>
      <c r="VSS192" s="379"/>
      <c r="VST192" s="380"/>
      <c r="VSU192" s="326"/>
      <c r="VSV192" s="152"/>
      <c r="VSW192" s="152"/>
      <c r="VSX192" s="152"/>
      <c r="VSY192" s="152"/>
      <c r="VSZ192" s="379"/>
      <c r="VTA192" s="380"/>
      <c r="VTB192" s="326"/>
      <c r="VTC192" s="152"/>
      <c r="VTD192" s="152"/>
      <c r="VTE192" s="152"/>
      <c r="VTF192" s="152"/>
      <c r="VTG192" s="379"/>
      <c r="VTH192" s="380"/>
      <c r="VTI192" s="326"/>
      <c r="VTJ192" s="152"/>
      <c r="VTK192" s="152"/>
      <c r="VTL192" s="152"/>
      <c r="VTM192" s="152"/>
      <c r="VTN192" s="379"/>
      <c r="VTO192" s="380"/>
      <c r="VTP192" s="326"/>
      <c r="VTQ192" s="152"/>
      <c r="VTR192" s="152"/>
      <c r="VTS192" s="152"/>
      <c r="VTT192" s="152"/>
      <c r="VTU192" s="379"/>
      <c r="VTV192" s="380"/>
      <c r="VTW192" s="326"/>
      <c r="VTX192" s="152"/>
      <c r="VTY192" s="152"/>
      <c r="VTZ192" s="152"/>
      <c r="VUA192" s="152"/>
      <c r="VUB192" s="379"/>
      <c r="VUC192" s="380"/>
      <c r="VUD192" s="326"/>
      <c r="VUE192" s="152"/>
      <c r="VUF192" s="152"/>
      <c r="VUG192" s="152"/>
      <c r="VUH192" s="152"/>
      <c r="VUI192" s="379"/>
      <c r="VUJ192" s="380"/>
      <c r="VUK192" s="326"/>
      <c r="VUL192" s="152"/>
      <c r="VUM192" s="152"/>
      <c r="VUN192" s="152"/>
      <c r="VUO192" s="152"/>
      <c r="VUP192" s="379"/>
      <c r="VUQ192" s="380"/>
      <c r="VUR192" s="326"/>
      <c r="VUS192" s="152"/>
      <c r="VUT192" s="152"/>
      <c r="VUU192" s="152"/>
      <c r="VUV192" s="152"/>
      <c r="VUW192" s="379"/>
      <c r="VUX192" s="380"/>
      <c r="VUY192" s="326"/>
      <c r="VUZ192" s="152"/>
      <c r="VVA192" s="152"/>
      <c r="VVB192" s="152"/>
      <c r="VVC192" s="152"/>
      <c r="VVD192" s="379"/>
      <c r="VVE192" s="380"/>
      <c r="VVF192" s="326"/>
      <c r="VVG192" s="152"/>
      <c r="VVH192" s="152"/>
      <c r="VVI192" s="152"/>
      <c r="VVJ192" s="152"/>
      <c r="VVK192" s="379"/>
      <c r="VVL192" s="380"/>
      <c r="VVM192" s="326"/>
      <c r="VVN192" s="152"/>
      <c r="VVO192" s="152"/>
      <c r="VVP192" s="152"/>
      <c r="VVQ192" s="152"/>
      <c r="VVR192" s="379"/>
      <c r="VVS192" s="380"/>
      <c r="VVT192" s="326"/>
      <c r="VVU192" s="152"/>
      <c r="VVV192" s="152"/>
      <c r="VVW192" s="152"/>
      <c r="VVX192" s="152"/>
      <c r="VVY192" s="379"/>
      <c r="VVZ192" s="380"/>
      <c r="VWA192" s="326"/>
      <c r="VWB192" s="152"/>
      <c r="VWC192" s="152"/>
      <c r="VWD192" s="152"/>
      <c r="VWE192" s="152"/>
      <c r="VWF192" s="379"/>
      <c r="VWG192" s="380"/>
      <c r="VWH192" s="326"/>
      <c r="VWI192" s="152"/>
      <c r="VWJ192" s="152"/>
      <c r="VWK192" s="152"/>
      <c r="VWL192" s="152"/>
      <c r="VWM192" s="379"/>
      <c r="VWN192" s="380"/>
      <c r="VWO192" s="326"/>
      <c r="VWP192" s="152"/>
      <c r="VWQ192" s="152"/>
      <c r="VWR192" s="152"/>
      <c r="VWS192" s="152"/>
      <c r="VWT192" s="379"/>
      <c r="VWU192" s="380"/>
      <c r="VWV192" s="326"/>
      <c r="VWW192" s="152"/>
      <c r="VWX192" s="152"/>
      <c r="VWY192" s="152"/>
      <c r="VWZ192" s="152"/>
      <c r="VXA192" s="379"/>
      <c r="VXB192" s="380"/>
      <c r="VXC192" s="326"/>
      <c r="VXD192" s="152"/>
      <c r="VXE192" s="152"/>
      <c r="VXF192" s="152"/>
      <c r="VXG192" s="152"/>
      <c r="VXH192" s="379"/>
      <c r="VXI192" s="380"/>
      <c r="VXJ192" s="326"/>
      <c r="VXK192" s="152"/>
      <c r="VXL192" s="152"/>
      <c r="VXM192" s="152"/>
      <c r="VXN192" s="152"/>
      <c r="VXO192" s="379"/>
      <c r="VXP192" s="380"/>
      <c r="VXQ192" s="326"/>
      <c r="VXR192" s="152"/>
      <c r="VXS192" s="152"/>
      <c r="VXT192" s="152"/>
      <c r="VXU192" s="152"/>
      <c r="VXV192" s="379"/>
      <c r="VXW192" s="380"/>
      <c r="VXX192" s="326"/>
      <c r="VXY192" s="152"/>
      <c r="VXZ192" s="152"/>
      <c r="VYA192" s="152"/>
      <c r="VYB192" s="152"/>
      <c r="VYC192" s="379"/>
      <c r="VYD192" s="380"/>
      <c r="VYE192" s="326"/>
      <c r="VYF192" s="152"/>
      <c r="VYG192" s="152"/>
      <c r="VYH192" s="152"/>
      <c r="VYI192" s="152"/>
      <c r="VYJ192" s="379"/>
      <c r="VYK192" s="380"/>
      <c r="VYL192" s="326"/>
      <c r="VYM192" s="152"/>
      <c r="VYN192" s="152"/>
      <c r="VYO192" s="152"/>
      <c r="VYP192" s="152"/>
      <c r="VYQ192" s="379"/>
      <c r="VYR192" s="380"/>
      <c r="VYS192" s="326"/>
      <c r="VYT192" s="152"/>
      <c r="VYU192" s="152"/>
      <c r="VYV192" s="152"/>
      <c r="VYW192" s="152"/>
      <c r="VYX192" s="379"/>
      <c r="VYY192" s="380"/>
      <c r="VYZ192" s="326"/>
      <c r="VZA192" s="152"/>
      <c r="VZB192" s="152"/>
      <c r="VZC192" s="152"/>
      <c r="VZD192" s="152"/>
      <c r="VZE192" s="379"/>
      <c r="VZF192" s="380"/>
      <c r="VZG192" s="326"/>
      <c r="VZH192" s="152"/>
      <c r="VZI192" s="152"/>
      <c r="VZJ192" s="152"/>
      <c r="VZK192" s="152"/>
      <c r="VZL192" s="379"/>
      <c r="VZM192" s="380"/>
      <c r="VZN192" s="326"/>
      <c r="VZO192" s="152"/>
      <c r="VZP192" s="152"/>
      <c r="VZQ192" s="152"/>
      <c r="VZR192" s="152"/>
      <c r="VZS192" s="379"/>
      <c r="VZT192" s="380"/>
      <c r="VZU192" s="326"/>
      <c r="VZV192" s="152"/>
      <c r="VZW192" s="152"/>
      <c r="VZX192" s="152"/>
      <c r="VZY192" s="152"/>
      <c r="VZZ192" s="379"/>
      <c r="WAA192" s="380"/>
      <c r="WAB192" s="326"/>
      <c r="WAC192" s="152"/>
      <c r="WAD192" s="152"/>
      <c r="WAE192" s="152"/>
      <c r="WAF192" s="152"/>
      <c r="WAG192" s="379"/>
      <c r="WAH192" s="380"/>
      <c r="WAI192" s="326"/>
      <c r="WAJ192" s="152"/>
      <c r="WAK192" s="152"/>
      <c r="WAL192" s="152"/>
      <c r="WAM192" s="152"/>
      <c r="WAN192" s="379"/>
      <c r="WAO192" s="380"/>
      <c r="WAP192" s="326"/>
      <c r="WAQ192" s="152"/>
      <c r="WAR192" s="152"/>
      <c r="WAS192" s="152"/>
      <c r="WAT192" s="152"/>
      <c r="WAU192" s="379"/>
      <c r="WAV192" s="380"/>
      <c r="WAW192" s="326"/>
      <c r="WAX192" s="152"/>
      <c r="WAY192" s="152"/>
      <c r="WAZ192" s="152"/>
      <c r="WBA192" s="152"/>
      <c r="WBB192" s="379"/>
      <c r="WBC192" s="380"/>
      <c r="WBD192" s="326"/>
      <c r="WBE192" s="152"/>
      <c r="WBF192" s="152"/>
      <c r="WBG192" s="152"/>
      <c r="WBH192" s="152"/>
      <c r="WBI192" s="379"/>
      <c r="WBJ192" s="380"/>
      <c r="WBK192" s="326"/>
      <c r="WBL192" s="152"/>
      <c r="WBM192" s="152"/>
      <c r="WBN192" s="152"/>
      <c r="WBO192" s="152"/>
      <c r="WBP192" s="379"/>
      <c r="WBQ192" s="380"/>
      <c r="WBR192" s="326"/>
      <c r="WBS192" s="152"/>
      <c r="WBT192" s="152"/>
      <c r="WBU192" s="152"/>
      <c r="WBV192" s="152"/>
      <c r="WBW192" s="379"/>
      <c r="WBX192" s="380"/>
      <c r="WBY192" s="326"/>
      <c r="WBZ192" s="152"/>
      <c r="WCA192" s="152"/>
      <c r="WCB192" s="152"/>
      <c r="WCC192" s="152"/>
      <c r="WCD192" s="379"/>
      <c r="WCE192" s="380"/>
      <c r="WCF192" s="326"/>
      <c r="WCG192" s="152"/>
      <c r="WCH192" s="152"/>
      <c r="WCI192" s="152"/>
      <c r="WCJ192" s="152"/>
      <c r="WCK192" s="379"/>
      <c r="WCL192" s="380"/>
      <c r="WCM192" s="326"/>
      <c r="WCN192" s="152"/>
      <c r="WCO192" s="152"/>
      <c r="WCP192" s="152"/>
      <c r="WCQ192" s="152"/>
      <c r="WCR192" s="379"/>
      <c r="WCS192" s="380"/>
      <c r="WCT192" s="326"/>
      <c r="WCU192" s="152"/>
      <c r="WCV192" s="152"/>
      <c r="WCW192" s="152"/>
      <c r="WCX192" s="152"/>
      <c r="WCY192" s="379"/>
      <c r="WCZ192" s="380"/>
      <c r="WDA192" s="326"/>
      <c r="WDB192" s="152"/>
      <c r="WDC192" s="152"/>
      <c r="WDD192" s="152"/>
      <c r="WDE192" s="152"/>
      <c r="WDF192" s="379"/>
      <c r="WDG192" s="380"/>
      <c r="WDH192" s="326"/>
      <c r="WDI192" s="152"/>
      <c r="WDJ192" s="152"/>
      <c r="WDK192" s="152"/>
      <c r="WDL192" s="152"/>
      <c r="WDM192" s="379"/>
      <c r="WDN192" s="380"/>
      <c r="WDO192" s="326"/>
      <c r="WDP192" s="152"/>
      <c r="WDQ192" s="152"/>
      <c r="WDR192" s="152"/>
      <c r="WDS192" s="152"/>
      <c r="WDT192" s="379"/>
      <c r="WDU192" s="380"/>
      <c r="WDV192" s="326"/>
      <c r="WDW192" s="152"/>
      <c r="WDX192" s="152"/>
      <c r="WDY192" s="152"/>
      <c r="WDZ192" s="152"/>
      <c r="WEA192" s="379"/>
      <c r="WEB192" s="380"/>
      <c r="WEC192" s="326"/>
      <c r="WED192" s="152"/>
      <c r="WEE192" s="152"/>
      <c r="WEF192" s="152"/>
      <c r="WEG192" s="152"/>
      <c r="WEH192" s="379"/>
      <c r="WEI192" s="380"/>
      <c r="WEJ192" s="326"/>
      <c r="WEK192" s="152"/>
      <c r="WEL192" s="152"/>
      <c r="WEM192" s="152"/>
      <c r="WEN192" s="152"/>
      <c r="WEO192" s="379"/>
      <c r="WEP192" s="380"/>
      <c r="WEQ192" s="326"/>
      <c r="WER192" s="152"/>
      <c r="WES192" s="152"/>
      <c r="WET192" s="152"/>
      <c r="WEU192" s="152"/>
      <c r="WEV192" s="379"/>
      <c r="WEW192" s="380"/>
      <c r="WEX192" s="326"/>
      <c r="WEY192" s="152"/>
      <c r="WEZ192" s="152"/>
      <c r="WFA192" s="152"/>
      <c r="WFB192" s="152"/>
      <c r="WFC192" s="379"/>
      <c r="WFD192" s="380"/>
      <c r="WFE192" s="326"/>
      <c r="WFF192" s="152"/>
      <c r="WFG192" s="152"/>
      <c r="WFH192" s="152"/>
      <c r="WFI192" s="152"/>
      <c r="WFJ192" s="379"/>
      <c r="WFK192" s="380"/>
      <c r="WFL192" s="326"/>
      <c r="WFM192" s="152"/>
      <c r="WFN192" s="152"/>
      <c r="WFO192" s="152"/>
      <c r="WFP192" s="152"/>
      <c r="WFQ192" s="379"/>
      <c r="WFR192" s="380"/>
      <c r="WFS192" s="326"/>
      <c r="WFT192" s="152"/>
      <c r="WFU192" s="152"/>
      <c r="WFV192" s="152"/>
      <c r="WFW192" s="152"/>
      <c r="WFX192" s="379"/>
      <c r="WFY192" s="380"/>
      <c r="WFZ192" s="326"/>
      <c r="WGA192" s="152"/>
      <c r="WGB192" s="152"/>
      <c r="WGC192" s="152"/>
      <c r="WGD192" s="152"/>
      <c r="WGE192" s="379"/>
      <c r="WGF192" s="380"/>
      <c r="WGG192" s="326"/>
      <c r="WGH192" s="152"/>
      <c r="WGI192" s="152"/>
      <c r="WGJ192" s="152"/>
      <c r="WGK192" s="152"/>
      <c r="WGL192" s="379"/>
      <c r="WGM192" s="380"/>
      <c r="WGN192" s="326"/>
      <c r="WGO192" s="152"/>
      <c r="WGP192" s="152"/>
      <c r="WGQ192" s="152"/>
      <c r="WGR192" s="152"/>
      <c r="WGS192" s="379"/>
      <c r="WGT192" s="380"/>
      <c r="WGU192" s="326"/>
      <c r="WGV192" s="152"/>
      <c r="WGW192" s="152"/>
      <c r="WGX192" s="152"/>
      <c r="WGY192" s="152"/>
      <c r="WGZ192" s="379"/>
      <c r="WHA192" s="380"/>
      <c r="WHB192" s="326"/>
      <c r="WHC192" s="152"/>
      <c r="WHD192" s="152"/>
      <c r="WHE192" s="152"/>
      <c r="WHF192" s="152"/>
      <c r="WHG192" s="379"/>
      <c r="WHH192" s="380"/>
      <c r="WHI192" s="326"/>
      <c r="WHJ192" s="152"/>
      <c r="WHK192" s="152"/>
      <c r="WHL192" s="152"/>
      <c r="WHM192" s="152"/>
      <c r="WHN192" s="379"/>
      <c r="WHO192" s="380"/>
      <c r="WHP192" s="326"/>
      <c r="WHQ192" s="152"/>
      <c r="WHR192" s="152"/>
      <c r="WHS192" s="152"/>
      <c r="WHT192" s="152"/>
      <c r="WHU192" s="379"/>
      <c r="WHV192" s="380"/>
      <c r="WHW192" s="326"/>
      <c r="WHX192" s="152"/>
      <c r="WHY192" s="152"/>
      <c r="WHZ192" s="152"/>
      <c r="WIA192" s="152"/>
      <c r="WIB192" s="379"/>
      <c r="WIC192" s="380"/>
      <c r="WID192" s="326"/>
      <c r="WIE192" s="152"/>
      <c r="WIF192" s="152"/>
      <c r="WIG192" s="152"/>
      <c r="WIH192" s="152"/>
      <c r="WII192" s="379"/>
      <c r="WIJ192" s="380"/>
      <c r="WIK192" s="326"/>
      <c r="WIL192" s="152"/>
      <c r="WIM192" s="152"/>
      <c r="WIN192" s="152"/>
      <c r="WIO192" s="152"/>
      <c r="WIP192" s="379"/>
      <c r="WIQ192" s="380"/>
      <c r="WIR192" s="326"/>
      <c r="WIS192" s="152"/>
      <c r="WIT192" s="152"/>
      <c r="WIU192" s="152"/>
      <c r="WIV192" s="152"/>
      <c r="WIW192" s="379"/>
      <c r="WIX192" s="380"/>
      <c r="WIY192" s="326"/>
      <c r="WIZ192" s="152"/>
      <c r="WJA192" s="152"/>
      <c r="WJB192" s="152"/>
      <c r="WJC192" s="152"/>
      <c r="WJD192" s="379"/>
      <c r="WJE192" s="380"/>
      <c r="WJF192" s="326"/>
      <c r="WJG192" s="152"/>
      <c r="WJH192" s="152"/>
      <c r="WJI192" s="152"/>
      <c r="WJJ192" s="152"/>
      <c r="WJK192" s="379"/>
      <c r="WJL192" s="380"/>
      <c r="WJM192" s="326"/>
      <c r="WJN192" s="152"/>
      <c r="WJO192" s="152"/>
      <c r="WJP192" s="152"/>
      <c r="WJQ192" s="152"/>
      <c r="WJR192" s="379"/>
      <c r="WJS192" s="380"/>
      <c r="WJT192" s="326"/>
      <c r="WJU192" s="152"/>
      <c r="WJV192" s="152"/>
      <c r="WJW192" s="152"/>
      <c r="WJX192" s="152"/>
      <c r="WJY192" s="379"/>
      <c r="WJZ192" s="380"/>
      <c r="WKA192" s="326"/>
      <c r="WKB192" s="152"/>
      <c r="WKC192" s="152"/>
      <c r="WKD192" s="152"/>
      <c r="WKE192" s="152"/>
      <c r="WKF192" s="379"/>
      <c r="WKG192" s="380"/>
      <c r="WKH192" s="326"/>
      <c r="WKI192" s="152"/>
      <c r="WKJ192" s="152"/>
      <c r="WKK192" s="152"/>
      <c r="WKL192" s="152"/>
      <c r="WKM192" s="379"/>
      <c r="WKN192" s="380"/>
      <c r="WKO192" s="326"/>
      <c r="WKP192" s="152"/>
      <c r="WKQ192" s="152"/>
      <c r="WKR192" s="152"/>
      <c r="WKS192" s="152"/>
      <c r="WKT192" s="379"/>
      <c r="WKU192" s="380"/>
      <c r="WKV192" s="326"/>
      <c r="WKW192" s="152"/>
      <c r="WKX192" s="152"/>
      <c r="WKY192" s="152"/>
      <c r="WKZ192" s="152"/>
      <c r="WLA192" s="379"/>
      <c r="WLB192" s="380"/>
      <c r="WLC192" s="326"/>
      <c r="WLD192" s="152"/>
      <c r="WLE192" s="152"/>
      <c r="WLF192" s="152"/>
      <c r="WLG192" s="152"/>
      <c r="WLH192" s="379"/>
      <c r="WLI192" s="380"/>
      <c r="WLJ192" s="326"/>
      <c r="WLK192" s="152"/>
      <c r="WLL192" s="152"/>
      <c r="WLM192" s="152"/>
      <c r="WLN192" s="152"/>
      <c r="WLO192" s="379"/>
      <c r="WLP192" s="380"/>
      <c r="WLQ192" s="326"/>
      <c r="WLR192" s="152"/>
      <c r="WLS192" s="152"/>
      <c r="WLT192" s="152"/>
      <c r="WLU192" s="152"/>
      <c r="WLV192" s="379"/>
      <c r="WLW192" s="380"/>
      <c r="WLX192" s="326"/>
      <c r="WLY192" s="152"/>
      <c r="WLZ192" s="152"/>
      <c r="WMA192" s="152"/>
      <c r="WMB192" s="152"/>
      <c r="WMC192" s="379"/>
      <c r="WMD192" s="380"/>
      <c r="WME192" s="326"/>
      <c r="WMF192" s="152"/>
      <c r="WMG192" s="152"/>
      <c r="WMH192" s="152"/>
      <c r="WMI192" s="152"/>
      <c r="WMJ192" s="379"/>
      <c r="WMK192" s="380"/>
      <c r="WML192" s="326"/>
      <c r="WMM192" s="152"/>
      <c r="WMN192" s="152"/>
      <c r="WMO192" s="152"/>
      <c r="WMP192" s="152"/>
      <c r="WMQ192" s="379"/>
      <c r="WMR192" s="380"/>
      <c r="WMS192" s="326"/>
      <c r="WMT192" s="152"/>
      <c r="WMU192" s="152"/>
      <c r="WMV192" s="152"/>
      <c r="WMW192" s="152"/>
      <c r="WMX192" s="379"/>
      <c r="WMY192" s="380"/>
      <c r="WMZ192" s="326"/>
      <c r="WNA192" s="152"/>
      <c r="WNB192" s="152"/>
      <c r="WNC192" s="152"/>
      <c r="WND192" s="152"/>
      <c r="WNE192" s="379"/>
      <c r="WNF192" s="380"/>
      <c r="WNG192" s="326"/>
      <c r="WNH192" s="152"/>
      <c r="WNI192" s="152"/>
      <c r="WNJ192" s="152"/>
      <c r="WNK192" s="152"/>
      <c r="WNL192" s="379"/>
      <c r="WNM192" s="380"/>
      <c r="WNN192" s="326"/>
      <c r="WNO192" s="152"/>
      <c r="WNP192" s="152"/>
      <c r="WNQ192" s="152"/>
      <c r="WNR192" s="152"/>
      <c r="WNS192" s="379"/>
      <c r="WNT192" s="380"/>
      <c r="WNU192" s="326"/>
      <c r="WNV192" s="152"/>
      <c r="WNW192" s="152"/>
      <c r="WNX192" s="152"/>
      <c r="WNY192" s="152"/>
      <c r="WNZ192" s="379"/>
      <c r="WOA192" s="380"/>
      <c r="WOB192" s="326"/>
      <c r="WOC192" s="152"/>
      <c r="WOD192" s="152"/>
      <c r="WOE192" s="152"/>
      <c r="WOF192" s="152"/>
      <c r="WOG192" s="379"/>
      <c r="WOH192" s="380"/>
      <c r="WOI192" s="326"/>
      <c r="WOJ192" s="152"/>
      <c r="WOK192" s="152"/>
      <c r="WOL192" s="152"/>
      <c r="WOM192" s="152"/>
      <c r="WON192" s="379"/>
      <c r="WOO192" s="380"/>
      <c r="WOP192" s="326"/>
      <c r="WOQ192" s="152"/>
      <c r="WOR192" s="152"/>
      <c r="WOS192" s="152"/>
      <c r="WOT192" s="152"/>
      <c r="WOU192" s="379"/>
      <c r="WOV192" s="380"/>
      <c r="WOW192" s="326"/>
      <c r="WOX192" s="152"/>
      <c r="WOY192" s="152"/>
      <c r="WOZ192" s="152"/>
      <c r="WPA192" s="152"/>
      <c r="WPB192" s="379"/>
      <c r="WPC192" s="380"/>
      <c r="WPD192" s="326"/>
      <c r="WPE192" s="152"/>
      <c r="WPF192" s="152"/>
      <c r="WPG192" s="152"/>
      <c r="WPH192" s="152"/>
      <c r="WPI192" s="379"/>
      <c r="WPJ192" s="380"/>
      <c r="WPK192" s="326"/>
      <c r="WPL192" s="152"/>
      <c r="WPM192" s="152"/>
      <c r="WPN192" s="152"/>
      <c r="WPO192" s="152"/>
      <c r="WPP192" s="379"/>
      <c r="WPQ192" s="380"/>
      <c r="WPR192" s="326"/>
      <c r="WPS192" s="152"/>
      <c r="WPT192" s="152"/>
      <c r="WPU192" s="152"/>
      <c r="WPV192" s="152"/>
      <c r="WPW192" s="379"/>
      <c r="WPX192" s="380"/>
      <c r="WPY192" s="326"/>
      <c r="WPZ192" s="152"/>
      <c r="WQA192" s="152"/>
      <c r="WQB192" s="152"/>
      <c r="WQC192" s="152"/>
      <c r="WQD192" s="379"/>
      <c r="WQE192" s="380"/>
      <c r="WQF192" s="326"/>
      <c r="WQG192" s="152"/>
      <c r="WQH192" s="152"/>
      <c r="WQI192" s="152"/>
      <c r="WQJ192" s="152"/>
      <c r="WQK192" s="379"/>
      <c r="WQL192" s="380"/>
      <c r="WQM192" s="326"/>
      <c r="WQN192" s="152"/>
      <c r="WQO192" s="152"/>
      <c r="WQP192" s="152"/>
      <c r="WQQ192" s="152"/>
      <c r="WQR192" s="379"/>
      <c r="WQS192" s="380"/>
      <c r="WQT192" s="326"/>
      <c r="WQU192" s="152"/>
      <c r="WQV192" s="152"/>
      <c r="WQW192" s="152"/>
      <c r="WQX192" s="152"/>
      <c r="WQY192" s="379"/>
      <c r="WQZ192" s="380"/>
      <c r="WRA192" s="326"/>
      <c r="WRB192" s="152"/>
      <c r="WRC192" s="152"/>
      <c r="WRD192" s="152"/>
      <c r="WRE192" s="152"/>
      <c r="WRF192" s="379"/>
      <c r="WRG192" s="380"/>
      <c r="WRH192" s="326"/>
      <c r="WRI192" s="152"/>
      <c r="WRJ192" s="152"/>
      <c r="WRK192" s="152"/>
      <c r="WRL192" s="152"/>
      <c r="WRM192" s="379"/>
      <c r="WRN192" s="380"/>
      <c r="WRO192" s="326"/>
      <c r="WRP192" s="152"/>
      <c r="WRQ192" s="152"/>
      <c r="WRR192" s="152"/>
      <c r="WRS192" s="152"/>
      <c r="WRT192" s="379"/>
      <c r="WRU192" s="380"/>
      <c r="WRV192" s="326"/>
      <c r="WRW192" s="152"/>
      <c r="WRX192" s="152"/>
      <c r="WRY192" s="152"/>
      <c r="WRZ192" s="152"/>
      <c r="WSA192" s="379"/>
      <c r="WSB192" s="380"/>
      <c r="WSC192" s="326"/>
      <c r="WSD192" s="152"/>
      <c r="WSE192" s="152"/>
      <c r="WSF192" s="152"/>
      <c r="WSG192" s="152"/>
      <c r="WSH192" s="379"/>
      <c r="WSI192" s="380"/>
      <c r="WSJ192" s="326"/>
      <c r="WSK192" s="152"/>
      <c r="WSL192" s="152"/>
      <c r="WSM192" s="152"/>
      <c r="WSN192" s="152"/>
      <c r="WSO192" s="379"/>
      <c r="WSP192" s="380"/>
      <c r="WSQ192" s="326"/>
      <c r="WSR192" s="152"/>
      <c r="WSS192" s="152"/>
      <c r="WST192" s="152"/>
      <c r="WSU192" s="152"/>
      <c r="WSV192" s="379"/>
      <c r="WSW192" s="380"/>
      <c r="WSX192" s="326"/>
      <c r="WSY192" s="152"/>
      <c r="WSZ192" s="152"/>
      <c r="WTA192" s="152"/>
      <c r="WTB192" s="152"/>
      <c r="WTC192" s="379"/>
      <c r="WTD192" s="380"/>
      <c r="WTE192" s="326"/>
      <c r="WTF192" s="152"/>
      <c r="WTG192" s="152"/>
      <c r="WTH192" s="152"/>
      <c r="WTI192" s="152"/>
      <c r="WTJ192" s="379"/>
      <c r="WTK192" s="380"/>
      <c r="WTL192" s="326"/>
      <c r="WTM192" s="152"/>
      <c r="WTN192" s="152"/>
      <c r="WTO192" s="152"/>
      <c r="WTP192" s="152"/>
      <c r="WTQ192" s="379"/>
      <c r="WTR192" s="380"/>
      <c r="WTS192" s="326"/>
      <c r="WTT192" s="152"/>
      <c r="WTU192" s="152"/>
      <c r="WTV192" s="152"/>
      <c r="WTW192" s="152"/>
      <c r="WTX192" s="379"/>
      <c r="WTY192" s="380"/>
      <c r="WTZ192" s="326"/>
      <c r="WUA192" s="152"/>
      <c r="WUB192" s="152"/>
      <c r="WUC192" s="152"/>
      <c r="WUD192" s="152"/>
      <c r="WUE192" s="379"/>
      <c r="WUF192" s="380"/>
      <c r="WUG192" s="326"/>
      <c r="WUH192" s="152"/>
      <c r="WUI192" s="152"/>
      <c r="WUJ192" s="152"/>
      <c r="WUK192" s="152"/>
      <c r="WUL192" s="379"/>
      <c r="WUM192" s="380"/>
      <c r="WUN192" s="326"/>
      <c r="WUO192" s="152"/>
      <c r="WUP192" s="152"/>
      <c r="WUQ192" s="152"/>
      <c r="WUR192" s="152"/>
      <c r="WUS192" s="379"/>
      <c r="WUT192" s="380"/>
      <c r="WUU192" s="326"/>
      <c r="WUV192" s="152"/>
      <c r="WUW192" s="152"/>
      <c r="WUX192" s="152"/>
      <c r="WUY192" s="152"/>
      <c r="WUZ192" s="379"/>
      <c r="WVA192" s="380"/>
      <c r="WVB192" s="326"/>
      <c r="WVC192" s="152"/>
      <c r="WVD192" s="152"/>
      <c r="WVE192" s="152"/>
      <c r="WVF192" s="152"/>
      <c r="WVG192" s="379"/>
      <c r="WVH192" s="380"/>
      <c r="WVI192" s="326"/>
      <c r="WVJ192" s="152"/>
      <c r="WVK192" s="152"/>
      <c r="WVL192" s="152"/>
      <c r="WVM192" s="152"/>
      <c r="WVN192" s="379"/>
      <c r="WVO192" s="380"/>
      <c r="WVP192" s="326"/>
      <c r="WVQ192" s="152"/>
      <c r="WVR192" s="152"/>
      <c r="WVS192" s="152"/>
      <c r="WVT192" s="152"/>
      <c r="WVU192" s="379"/>
      <c r="WVV192" s="380"/>
      <c r="WVW192" s="326"/>
      <c r="WVX192" s="152"/>
      <c r="WVY192" s="152"/>
      <c r="WVZ192" s="152"/>
      <c r="WWA192" s="152"/>
      <c r="WWB192" s="379"/>
      <c r="WWC192" s="380"/>
      <c r="WWD192" s="326"/>
      <c r="WWE192" s="152"/>
      <c r="WWF192" s="152"/>
      <c r="WWG192" s="152"/>
      <c r="WWH192" s="152"/>
      <c r="WWI192" s="379"/>
      <c r="WWJ192" s="380"/>
      <c r="WWK192" s="326"/>
      <c r="WWL192" s="152"/>
      <c r="WWM192" s="152"/>
      <c r="WWN192" s="152"/>
      <c r="WWO192" s="152"/>
      <c r="WWP192" s="379"/>
      <c r="WWQ192" s="380"/>
      <c r="WWR192" s="326"/>
      <c r="WWS192" s="152"/>
      <c r="WWT192" s="152"/>
      <c r="WWU192" s="152"/>
      <c r="WWV192" s="152"/>
      <c r="WWW192" s="379"/>
      <c r="WWX192" s="380"/>
      <c r="WWY192" s="326"/>
      <c r="WWZ192" s="152"/>
      <c r="WXA192" s="152"/>
      <c r="WXB192" s="152"/>
      <c r="WXC192" s="152"/>
      <c r="WXD192" s="379"/>
      <c r="WXE192" s="380"/>
      <c r="WXF192" s="326"/>
      <c r="WXG192" s="152"/>
      <c r="WXH192" s="152"/>
      <c r="WXI192" s="152"/>
      <c r="WXJ192" s="152"/>
      <c r="WXK192" s="379"/>
      <c r="WXL192" s="380"/>
      <c r="WXM192" s="326"/>
      <c r="WXN192" s="152"/>
      <c r="WXO192" s="152"/>
      <c r="WXP192" s="152"/>
      <c r="WXQ192" s="152"/>
      <c r="WXR192" s="379"/>
      <c r="WXS192" s="380"/>
      <c r="WXT192" s="326"/>
      <c r="WXU192" s="152"/>
      <c r="WXV192" s="152"/>
      <c r="WXW192" s="152"/>
      <c r="WXX192" s="152"/>
      <c r="WXY192" s="379"/>
      <c r="WXZ192" s="380"/>
      <c r="WYA192" s="326"/>
      <c r="WYB192" s="152"/>
      <c r="WYC192" s="152"/>
      <c r="WYD192" s="152"/>
      <c r="WYE192" s="152"/>
      <c r="WYF192" s="379"/>
      <c r="WYG192" s="380"/>
      <c r="WYH192" s="326"/>
      <c r="WYI192" s="152"/>
      <c r="WYJ192" s="152"/>
      <c r="WYK192" s="152"/>
      <c r="WYL192" s="152"/>
      <c r="WYM192" s="379"/>
      <c r="WYN192" s="380"/>
      <c r="WYO192" s="326"/>
      <c r="WYP192" s="152"/>
      <c r="WYQ192" s="152"/>
      <c r="WYR192" s="152"/>
      <c r="WYS192" s="152"/>
      <c r="WYT192" s="379"/>
      <c r="WYU192" s="380"/>
      <c r="WYV192" s="326"/>
      <c r="WYW192" s="152"/>
      <c r="WYX192" s="152"/>
      <c r="WYY192" s="152"/>
      <c r="WYZ192" s="152"/>
      <c r="WZA192" s="379"/>
      <c r="WZB192" s="380"/>
      <c r="WZC192" s="326"/>
      <c r="WZD192" s="152"/>
      <c r="WZE192" s="152"/>
      <c r="WZF192" s="152"/>
      <c r="WZG192" s="152"/>
      <c r="WZH192" s="379"/>
      <c r="WZI192" s="380"/>
      <c r="WZJ192" s="326"/>
      <c r="WZK192" s="152"/>
      <c r="WZL192" s="152"/>
      <c r="WZM192" s="152"/>
      <c r="WZN192" s="152"/>
      <c r="WZO192" s="379"/>
      <c r="WZP192" s="380"/>
      <c r="WZQ192" s="326"/>
      <c r="WZR192" s="152"/>
      <c r="WZS192" s="152"/>
      <c r="WZT192" s="152"/>
      <c r="WZU192" s="152"/>
      <c r="WZV192" s="379"/>
      <c r="WZW192" s="380"/>
      <c r="WZX192" s="326"/>
      <c r="WZY192" s="152"/>
      <c r="WZZ192" s="152"/>
      <c r="XAA192" s="152"/>
      <c r="XAB192" s="152"/>
      <c r="XAC192" s="379"/>
      <c r="XAD192" s="380"/>
      <c r="XAE192" s="326"/>
      <c r="XAF192" s="152"/>
      <c r="XAG192" s="152"/>
      <c r="XAH192" s="152"/>
      <c r="XAI192" s="152"/>
      <c r="XAJ192" s="379"/>
      <c r="XAK192" s="380"/>
      <c r="XAL192" s="326"/>
      <c r="XAM192" s="152"/>
      <c r="XAN192" s="152"/>
      <c r="XAO192" s="152"/>
      <c r="XAP192" s="152"/>
      <c r="XAQ192" s="379"/>
      <c r="XAR192" s="380"/>
      <c r="XAS192" s="326"/>
      <c r="XAT192" s="152"/>
      <c r="XAU192" s="152"/>
      <c r="XAV192" s="152"/>
      <c r="XAW192" s="152"/>
      <c r="XAX192" s="379"/>
      <c r="XAY192" s="380"/>
      <c r="XAZ192" s="326"/>
      <c r="XBA192" s="152"/>
      <c r="XBB192" s="152"/>
      <c r="XBC192" s="152"/>
      <c r="XBD192" s="152"/>
      <c r="XBE192" s="379"/>
      <c r="XBF192" s="380"/>
      <c r="XBG192" s="326"/>
      <c r="XBH192" s="152"/>
      <c r="XBI192" s="152"/>
      <c r="XBJ192" s="152"/>
      <c r="XBK192" s="152"/>
      <c r="XBL192" s="379"/>
      <c r="XBM192" s="380"/>
      <c r="XBN192" s="326"/>
      <c r="XBO192" s="152"/>
      <c r="XBP192" s="152"/>
      <c r="XBQ192" s="152"/>
      <c r="XBR192" s="152"/>
      <c r="XBS192" s="379"/>
      <c r="XBT192" s="380"/>
      <c r="XBU192" s="326"/>
      <c r="XBV192" s="152"/>
      <c r="XBW192" s="152"/>
      <c r="XBX192" s="152"/>
      <c r="XBY192" s="152"/>
      <c r="XBZ192" s="379"/>
      <c r="XCA192" s="380"/>
      <c r="XCB192" s="326"/>
      <c r="XCC192" s="152"/>
      <c r="XCD192" s="152"/>
      <c r="XCE192" s="152"/>
      <c r="XCF192" s="152"/>
      <c r="XCG192" s="379"/>
      <c r="XCH192" s="380"/>
      <c r="XCI192" s="326"/>
      <c r="XCJ192" s="152"/>
      <c r="XCK192" s="152"/>
      <c r="XCL192" s="152"/>
      <c r="XCM192" s="152"/>
      <c r="XCN192" s="379"/>
      <c r="XCO192" s="380"/>
      <c r="XCP192" s="326"/>
      <c r="XCQ192" s="152"/>
      <c r="XCR192" s="152"/>
      <c r="XCS192" s="152"/>
      <c r="XCT192" s="152"/>
      <c r="XCU192" s="379"/>
      <c r="XCV192" s="380"/>
      <c r="XCW192" s="326"/>
      <c r="XCX192" s="152"/>
      <c r="XCY192" s="152"/>
      <c r="XCZ192" s="152"/>
      <c r="XDA192" s="152"/>
      <c r="XDB192" s="379"/>
      <c r="XDC192" s="380"/>
      <c r="XDD192" s="326"/>
      <c r="XDE192" s="152"/>
      <c r="XDF192" s="152"/>
      <c r="XDG192" s="152"/>
      <c r="XDH192" s="152"/>
      <c r="XDI192" s="379"/>
      <c r="XDJ192" s="380"/>
      <c r="XDK192" s="326"/>
      <c r="XDL192" s="152"/>
      <c r="XDM192" s="152"/>
      <c r="XDN192" s="152"/>
      <c r="XDO192" s="152"/>
      <c r="XDP192" s="379"/>
      <c r="XDQ192" s="380"/>
      <c r="XDR192" s="326"/>
      <c r="XDS192" s="152"/>
      <c r="XDT192" s="152"/>
      <c r="XDU192" s="152"/>
      <c r="XDV192" s="152"/>
      <c r="XDW192" s="379"/>
      <c r="XDX192" s="380"/>
      <c r="XDY192" s="326"/>
      <c r="XDZ192" s="152"/>
      <c r="XEA192" s="152"/>
      <c r="XEB192" s="152"/>
      <c r="XEC192" s="152"/>
      <c r="XED192" s="379"/>
      <c r="XEE192" s="380"/>
      <c r="XEF192" s="326"/>
      <c r="XEG192" s="152"/>
      <c r="XEH192" s="152"/>
      <c r="XEI192" s="152"/>
      <c r="XEJ192" s="152"/>
      <c r="XEK192" s="379"/>
      <c r="XEL192" s="380"/>
      <c r="XEM192" s="326"/>
      <c r="XEN192" s="152"/>
      <c r="XEO192" s="152"/>
      <c r="XEP192" s="152"/>
      <c r="XEQ192" s="152"/>
      <c r="XER192" s="379"/>
      <c r="XES192" s="380"/>
      <c r="XET192" s="326"/>
      <c r="XEU192" s="152"/>
      <c r="XEV192" s="152"/>
      <c r="XEW192" s="152"/>
      <c r="XEX192" s="152"/>
      <c r="XEY192" s="379"/>
      <c r="XEZ192" s="380"/>
      <c r="XFA192" s="326"/>
      <c r="XFB192" s="152"/>
      <c r="XFC192" s="152"/>
      <c r="XFD192" s="152"/>
    </row>
    <row r="193" spans="1:16384" s="164" customFormat="1" ht="17.25" thickTop="1" thickBot="1" x14ac:dyDescent="0.3">
      <c r="A193" s="377"/>
      <c r="B193" s="378"/>
      <c r="C193" s="378"/>
      <c r="D193" s="378"/>
      <c r="E193" s="378"/>
      <c r="F193" s="381"/>
      <c r="G193" s="381"/>
      <c r="H193" s="501"/>
      <c r="I193" s="501"/>
      <c r="J193" s="152"/>
      <c r="K193" s="152"/>
      <c r="L193" s="152"/>
      <c r="M193" s="379"/>
      <c r="N193" s="380"/>
      <c r="O193" s="326"/>
      <c r="P193" s="152"/>
      <c r="Q193" s="152"/>
      <c r="R193" s="152"/>
      <c r="S193" s="152"/>
      <c r="T193" s="379"/>
      <c r="U193" s="380"/>
      <c r="V193" s="326"/>
      <c r="W193" s="152"/>
      <c r="X193" s="152"/>
      <c r="Y193" s="152"/>
      <c r="Z193" s="152"/>
      <c r="AA193" s="379"/>
      <c r="AB193" s="380"/>
      <c r="AC193" s="326"/>
      <c r="AD193" s="152"/>
      <c r="AE193" s="152"/>
      <c r="AF193" s="152"/>
      <c r="AG193" s="152"/>
      <c r="AH193" s="379"/>
      <c r="AI193" s="380"/>
      <c r="AJ193" s="326"/>
      <c r="AK193" s="152"/>
      <c r="AL193" s="152"/>
      <c r="AM193" s="152"/>
      <c r="AN193" s="152"/>
      <c r="AO193" s="379"/>
      <c r="AP193" s="380"/>
      <c r="AQ193" s="326"/>
      <c r="AR193" s="152"/>
      <c r="AS193" s="152"/>
      <c r="AT193" s="152"/>
      <c r="AU193" s="152"/>
      <c r="AV193" s="379"/>
      <c r="AW193" s="380"/>
      <c r="AX193" s="326"/>
      <c r="AY193" s="152"/>
      <c r="AZ193" s="152"/>
      <c r="BA193" s="152"/>
      <c r="BB193" s="152"/>
      <c r="BC193" s="379"/>
      <c r="BD193" s="380"/>
      <c r="BE193" s="326"/>
      <c r="BF193" s="152"/>
      <c r="BG193" s="152"/>
      <c r="BH193" s="152"/>
      <c r="BI193" s="152"/>
      <c r="BJ193" s="379"/>
      <c r="BK193" s="380"/>
      <c r="BL193" s="326"/>
      <c r="BM193" s="152"/>
      <c r="BN193" s="152"/>
      <c r="BO193" s="152"/>
      <c r="BP193" s="152"/>
      <c r="BQ193" s="379"/>
      <c r="BR193" s="380"/>
      <c r="BS193" s="326"/>
      <c r="BT193" s="152"/>
      <c r="BU193" s="152"/>
      <c r="BV193" s="152"/>
      <c r="BW193" s="152"/>
      <c r="BX193" s="379"/>
      <c r="BY193" s="380"/>
      <c r="BZ193" s="326"/>
      <c r="CA193" s="152"/>
      <c r="CB193" s="152"/>
      <c r="CC193" s="152"/>
      <c r="CD193" s="152"/>
      <c r="CE193" s="379"/>
      <c r="CF193" s="380"/>
      <c r="CG193" s="326"/>
      <c r="CH193" s="152"/>
      <c r="CI193" s="152"/>
      <c r="CJ193" s="152"/>
      <c r="CK193" s="152"/>
      <c r="CL193" s="379"/>
      <c r="CM193" s="380"/>
      <c r="CN193" s="326"/>
      <c r="CO193" s="152"/>
      <c r="CP193" s="152"/>
      <c r="CQ193" s="152"/>
      <c r="CR193" s="152"/>
      <c r="CS193" s="379"/>
      <c r="CT193" s="380"/>
      <c r="CU193" s="326"/>
      <c r="CV193" s="152"/>
      <c r="CW193" s="152"/>
      <c r="CX193" s="152"/>
      <c r="CY193" s="152"/>
      <c r="CZ193" s="379"/>
      <c r="DA193" s="380"/>
      <c r="DB193" s="326"/>
      <c r="DC193" s="152"/>
      <c r="DD193" s="152"/>
      <c r="DE193" s="152"/>
      <c r="DF193" s="152"/>
      <c r="DG193" s="379"/>
      <c r="DH193" s="380"/>
      <c r="DI193" s="326"/>
      <c r="DJ193" s="152"/>
      <c r="DK193" s="152"/>
      <c r="DL193" s="152"/>
      <c r="DM193" s="152"/>
      <c r="DN193" s="379"/>
      <c r="DO193" s="380"/>
      <c r="DP193" s="326"/>
      <c r="DQ193" s="152"/>
      <c r="DR193" s="152"/>
      <c r="DS193" s="152"/>
      <c r="DT193" s="152"/>
      <c r="DU193" s="379"/>
      <c r="DV193" s="380"/>
      <c r="DW193" s="326"/>
      <c r="DX193" s="152"/>
      <c r="DY193" s="152"/>
      <c r="DZ193" s="152"/>
      <c r="EA193" s="152"/>
      <c r="EB193" s="379"/>
      <c r="EC193" s="380"/>
      <c r="ED193" s="326"/>
      <c r="EE193" s="152"/>
      <c r="EF193" s="152"/>
      <c r="EG193" s="152"/>
      <c r="EH193" s="152"/>
      <c r="EI193" s="379"/>
      <c r="EJ193" s="380"/>
      <c r="EK193" s="326"/>
      <c r="EL193" s="152"/>
      <c r="EM193" s="152"/>
      <c r="EN193" s="152"/>
      <c r="EO193" s="152"/>
      <c r="EP193" s="379"/>
      <c r="EQ193" s="380"/>
      <c r="ER193" s="326"/>
      <c r="ES193" s="152"/>
      <c r="ET193" s="152"/>
      <c r="EU193" s="152"/>
      <c r="EV193" s="152"/>
      <c r="EW193" s="379"/>
      <c r="EX193" s="380"/>
      <c r="EY193" s="326"/>
      <c r="EZ193" s="152"/>
      <c r="FA193" s="152"/>
      <c r="FB193" s="152"/>
      <c r="FC193" s="152"/>
      <c r="FD193" s="379"/>
      <c r="FE193" s="380"/>
      <c r="FF193" s="326"/>
      <c r="FG193" s="152"/>
      <c r="FH193" s="152"/>
      <c r="FI193" s="152"/>
      <c r="FJ193" s="152"/>
      <c r="FK193" s="379"/>
      <c r="FL193" s="380"/>
      <c r="FM193" s="326"/>
      <c r="FN193" s="152"/>
      <c r="FO193" s="152"/>
      <c r="FP193" s="152"/>
      <c r="FQ193" s="152"/>
      <c r="FR193" s="379"/>
      <c r="FS193" s="380"/>
      <c r="FT193" s="326"/>
      <c r="FU193" s="152"/>
      <c r="FV193" s="152"/>
      <c r="FW193" s="152"/>
      <c r="FX193" s="152"/>
      <c r="FY193" s="379"/>
      <c r="FZ193" s="380"/>
      <c r="GA193" s="326"/>
      <c r="GB193" s="152"/>
      <c r="GC193" s="152"/>
      <c r="GD193" s="152"/>
      <c r="GE193" s="152"/>
      <c r="GF193" s="379"/>
      <c r="GG193" s="380"/>
      <c r="GH193" s="326"/>
      <c r="GI193" s="152"/>
      <c r="GJ193" s="152"/>
      <c r="GK193" s="152"/>
      <c r="GL193" s="152"/>
      <c r="GM193" s="379"/>
      <c r="GN193" s="380"/>
      <c r="GO193" s="326"/>
      <c r="GP193" s="152"/>
      <c r="GQ193" s="152"/>
      <c r="GR193" s="152"/>
      <c r="GS193" s="152"/>
      <c r="GT193" s="379"/>
      <c r="GU193" s="380"/>
      <c r="GV193" s="326"/>
      <c r="GW193" s="152"/>
      <c r="GX193" s="152"/>
      <c r="GY193" s="152"/>
      <c r="GZ193" s="152"/>
      <c r="HA193" s="379"/>
      <c r="HB193" s="380"/>
      <c r="HC193" s="326"/>
      <c r="HD193" s="152"/>
      <c r="HE193" s="152"/>
      <c r="HF193" s="152"/>
      <c r="HG193" s="152"/>
      <c r="HH193" s="379"/>
      <c r="HI193" s="380"/>
      <c r="HJ193" s="326"/>
      <c r="HK193" s="152"/>
      <c r="HL193" s="152"/>
      <c r="HM193" s="152"/>
      <c r="HN193" s="152"/>
      <c r="HO193" s="379"/>
      <c r="HP193" s="380"/>
      <c r="HQ193" s="326"/>
      <c r="HR193" s="152"/>
      <c r="HS193" s="152"/>
      <c r="HT193" s="152"/>
      <c r="HU193" s="152"/>
      <c r="HV193" s="379"/>
      <c r="HW193" s="380"/>
      <c r="HX193" s="326"/>
      <c r="HY193" s="152"/>
      <c r="HZ193" s="152"/>
      <c r="IA193" s="152"/>
      <c r="IB193" s="152"/>
      <c r="IC193" s="379"/>
      <c r="ID193" s="380"/>
      <c r="IE193" s="326"/>
      <c r="IF193" s="152"/>
      <c r="IG193" s="152"/>
      <c r="IH193" s="152"/>
      <c r="II193" s="152"/>
      <c r="IJ193" s="379"/>
      <c r="IK193" s="380"/>
      <c r="IL193" s="326"/>
      <c r="IM193" s="152"/>
      <c r="IN193" s="152"/>
      <c r="IO193" s="152"/>
      <c r="IP193" s="152"/>
      <c r="IQ193" s="379"/>
      <c r="IR193" s="380"/>
      <c r="IS193" s="326"/>
      <c r="IT193" s="152"/>
      <c r="IU193" s="152"/>
      <c r="IV193" s="152"/>
      <c r="IW193" s="152"/>
      <c r="IX193" s="379"/>
      <c r="IY193" s="380"/>
      <c r="IZ193" s="326"/>
      <c r="JA193" s="152"/>
      <c r="JB193" s="152"/>
      <c r="JC193" s="152"/>
      <c r="JD193" s="152"/>
      <c r="JE193" s="379"/>
      <c r="JF193" s="380"/>
      <c r="JG193" s="326"/>
      <c r="JH193" s="152"/>
      <c r="JI193" s="152"/>
      <c r="JJ193" s="152"/>
      <c r="JK193" s="152"/>
      <c r="JL193" s="379"/>
      <c r="JM193" s="380"/>
      <c r="JN193" s="326"/>
      <c r="JO193" s="152"/>
      <c r="JP193" s="152"/>
      <c r="JQ193" s="152"/>
      <c r="JR193" s="152"/>
      <c r="JS193" s="379"/>
      <c r="JT193" s="380"/>
      <c r="JU193" s="326"/>
      <c r="JV193" s="152"/>
      <c r="JW193" s="152"/>
      <c r="JX193" s="152"/>
      <c r="JY193" s="152"/>
      <c r="JZ193" s="379"/>
      <c r="KA193" s="380"/>
      <c r="KB193" s="326"/>
      <c r="KC193" s="152"/>
      <c r="KD193" s="152"/>
      <c r="KE193" s="152"/>
      <c r="KF193" s="152"/>
      <c r="KG193" s="379"/>
      <c r="KH193" s="380"/>
      <c r="KI193" s="326"/>
      <c r="KJ193" s="152"/>
      <c r="KK193" s="152"/>
      <c r="KL193" s="152"/>
      <c r="KM193" s="152"/>
      <c r="KN193" s="379"/>
      <c r="KO193" s="380"/>
      <c r="KP193" s="326"/>
      <c r="KQ193" s="152"/>
      <c r="KR193" s="152"/>
      <c r="KS193" s="152"/>
      <c r="KT193" s="152"/>
      <c r="KU193" s="379"/>
      <c r="KV193" s="380"/>
      <c r="KW193" s="326"/>
      <c r="KX193" s="152"/>
      <c r="KY193" s="152"/>
      <c r="KZ193" s="152"/>
      <c r="LA193" s="152"/>
      <c r="LB193" s="379"/>
      <c r="LC193" s="380"/>
      <c r="LD193" s="326"/>
      <c r="LE193" s="152"/>
      <c r="LF193" s="152"/>
      <c r="LG193" s="152"/>
      <c r="LH193" s="152"/>
      <c r="LI193" s="379"/>
      <c r="LJ193" s="380"/>
      <c r="LK193" s="326"/>
      <c r="LL193" s="152"/>
      <c r="LM193" s="152"/>
      <c r="LN193" s="152"/>
      <c r="LO193" s="152"/>
      <c r="LP193" s="379"/>
      <c r="LQ193" s="380"/>
      <c r="LR193" s="326"/>
      <c r="LS193" s="152"/>
      <c r="LT193" s="152"/>
      <c r="LU193" s="152"/>
      <c r="LV193" s="152"/>
      <c r="LW193" s="379"/>
      <c r="LX193" s="380"/>
      <c r="LY193" s="326"/>
      <c r="LZ193" s="152"/>
      <c r="MA193" s="152"/>
      <c r="MB193" s="152"/>
      <c r="MC193" s="152"/>
      <c r="MD193" s="379"/>
      <c r="ME193" s="380"/>
      <c r="MF193" s="326"/>
      <c r="MG193" s="152"/>
      <c r="MH193" s="152"/>
      <c r="MI193" s="152"/>
      <c r="MJ193" s="152"/>
      <c r="MK193" s="379"/>
      <c r="ML193" s="380"/>
      <c r="MM193" s="326"/>
      <c r="MN193" s="152"/>
      <c r="MO193" s="152"/>
      <c r="MP193" s="152"/>
      <c r="MQ193" s="152"/>
      <c r="MR193" s="379"/>
      <c r="MS193" s="380"/>
      <c r="MT193" s="326"/>
      <c r="MU193" s="152"/>
      <c r="MV193" s="152"/>
      <c r="MW193" s="152"/>
      <c r="MX193" s="152"/>
      <c r="MY193" s="379"/>
      <c r="MZ193" s="380"/>
      <c r="NA193" s="326"/>
      <c r="NB193" s="152"/>
      <c r="NC193" s="152"/>
      <c r="ND193" s="152"/>
      <c r="NE193" s="152"/>
      <c r="NF193" s="379"/>
      <c r="NG193" s="380"/>
      <c r="NH193" s="326"/>
      <c r="NI193" s="152"/>
      <c r="NJ193" s="152"/>
      <c r="NK193" s="152"/>
      <c r="NL193" s="152"/>
      <c r="NM193" s="379"/>
      <c r="NN193" s="380"/>
      <c r="NO193" s="326"/>
      <c r="NP193" s="152"/>
      <c r="NQ193" s="152"/>
      <c r="NR193" s="152"/>
      <c r="NS193" s="152"/>
      <c r="NT193" s="379"/>
      <c r="NU193" s="380"/>
      <c r="NV193" s="326"/>
      <c r="NW193" s="152"/>
      <c r="NX193" s="152"/>
      <c r="NY193" s="152"/>
      <c r="NZ193" s="152"/>
      <c r="OA193" s="379"/>
      <c r="OB193" s="380"/>
      <c r="OC193" s="326"/>
      <c r="OD193" s="152"/>
      <c r="OE193" s="152"/>
      <c r="OF193" s="152"/>
      <c r="OG193" s="152"/>
      <c r="OH193" s="379"/>
      <c r="OI193" s="380"/>
      <c r="OJ193" s="326"/>
      <c r="OK193" s="152"/>
      <c r="OL193" s="152"/>
      <c r="OM193" s="152"/>
      <c r="ON193" s="152"/>
      <c r="OO193" s="379"/>
      <c r="OP193" s="380"/>
      <c r="OQ193" s="326"/>
      <c r="OR193" s="152"/>
      <c r="OS193" s="152"/>
      <c r="OT193" s="152"/>
      <c r="OU193" s="152"/>
      <c r="OV193" s="379"/>
      <c r="OW193" s="380"/>
      <c r="OX193" s="326"/>
      <c r="OY193" s="152"/>
      <c r="OZ193" s="152"/>
      <c r="PA193" s="152"/>
      <c r="PB193" s="152"/>
      <c r="PC193" s="379"/>
      <c r="PD193" s="380"/>
      <c r="PE193" s="326"/>
      <c r="PF193" s="152"/>
      <c r="PG193" s="152"/>
      <c r="PH193" s="152"/>
      <c r="PI193" s="152"/>
      <c r="PJ193" s="379"/>
      <c r="PK193" s="380"/>
      <c r="PL193" s="326"/>
      <c r="PM193" s="152"/>
      <c r="PN193" s="152"/>
      <c r="PO193" s="152"/>
      <c r="PP193" s="152"/>
      <c r="PQ193" s="379"/>
      <c r="PR193" s="380"/>
      <c r="PS193" s="326"/>
      <c r="PT193" s="152"/>
      <c r="PU193" s="152"/>
      <c r="PV193" s="152"/>
      <c r="PW193" s="152"/>
      <c r="PX193" s="379"/>
      <c r="PY193" s="380"/>
      <c r="PZ193" s="326"/>
      <c r="QA193" s="152"/>
      <c r="QB193" s="152"/>
      <c r="QC193" s="152"/>
      <c r="QD193" s="152"/>
      <c r="QE193" s="379"/>
      <c r="QF193" s="380"/>
      <c r="QG193" s="326"/>
      <c r="QH193" s="152"/>
      <c r="QI193" s="152"/>
      <c r="QJ193" s="152"/>
      <c r="QK193" s="152"/>
      <c r="QL193" s="379"/>
      <c r="QM193" s="380"/>
      <c r="QN193" s="326"/>
      <c r="QO193" s="152"/>
      <c r="QP193" s="152"/>
      <c r="QQ193" s="152"/>
      <c r="QR193" s="152"/>
      <c r="QS193" s="379"/>
      <c r="QT193" s="380"/>
      <c r="QU193" s="326"/>
      <c r="QV193" s="152"/>
      <c r="QW193" s="152"/>
      <c r="QX193" s="152"/>
      <c r="QY193" s="152"/>
      <c r="QZ193" s="379"/>
      <c r="RA193" s="380"/>
      <c r="RB193" s="326"/>
      <c r="RC193" s="152"/>
      <c r="RD193" s="152"/>
      <c r="RE193" s="152"/>
      <c r="RF193" s="152"/>
      <c r="RG193" s="379"/>
      <c r="RH193" s="380"/>
      <c r="RI193" s="326"/>
      <c r="RJ193" s="152"/>
      <c r="RK193" s="152"/>
      <c r="RL193" s="152"/>
      <c r="RM193" s="152"/>
      <c r="RN193" s="379"/>
      <c r="RO193" s="380"/>
      <c r="RP193" s="326"/>
      <c r="RQ193" s="152"/>
      <c r="RR193" s="152"/>
      <c r="RS193" s="152"/>
      <c r="RT193" s="152"/>
      <c r="RU193" s="379"/>
      <c r="RV193" s="380"/>
      <c r="RW193" s="326"/>
      <c r="RX193" s="152"/>
      <c r="RY193" s="152"/>
      <c r="RZ193" s="152"/>
      <c r="SA193" s="152"/>
      <c r="SB193" s="379"/>
      <c r="SC193" s="380"/>
      <c r="SD193" s="326"/>
      <c r="SE193" s="152"/>
      <c r="SF193" s="152"/>
      <c r="SG193" s="152"/>
      <c r="SH193" s="152"/>
      <c r="SI193" s="379"/>
      <c r="SJ193" s="380"/>
      <c r="SK193" s="326"/>
      <c r="SL193" s="152"/>
      <c r="SM193" s="152"/>
      <c r="SN193" s="152"/>
      <c r="SO193" s="152"/>
      <c r="SP193" s="379"/>
      <c r="SQ193" s="380"/>
      <c r="SR193" s="326"/>
      <c r="SS193" s="152"/>
      <c r="ST193" s="152"/>
      <c r="SU193" s="152"/>
      <c r="SV193" s="152"/>
      <c r="SW193" s="379"/>
      <c r="SX193" s="380"/>
      <c r="SY193" s="326"/>
      <c r="SZ193" s="152"/>
      <c r="TA193" s="152"/>
      <c r="TB193" s="152"/>
      <c r="TC193" s="152"/>
      <c r="TD193" s="379"/>
      <c r="TE193" s="380"/>
      <c r="TF193" s="326"/>
      <c r="TG193" s="152"/>
      <c r="TH193" s="152"/>
      <c r="TI193" s="152"/>
      <c r="TJ193" s="152"/>
      <c r="TK193" s="379"/>
      <c r="TL193" s="380"/>
      <c r="TM193" s="326"/>
      <c r="TN193" s="152"/>
      <c r="TO193" s="152"/>
      <c r="TP193" s="152"/>
      <c r="TQ193" s="152"/>
      <c r="TR193" s="379"/>
      <c r="TS193" s="380"/>
      <c r="TT193" s="326"/>
      <c r="TU193" s="152"/>
      <c r="TV193" s="152"/>
      <c r="TW193" s="152"/>
      <c r="TX193" s="152"/>
      <c r="TY193" s="379"/>
      <c r="TZ193" s="380"/>
      <c r="UA193" s="326"/>
      <c r="UB193" s="152"/>
      <c r="UC193" s="152"/>
      <c r="UD193" s="152"/>
      <c r="UE193" s="152"/>
      <c r="UF193" s="379"/>
      <c r="UG193" s="380"/>
      <c r="UH193" s="326"/>
      <c r="UI193" s="152"/>
      <c r="UJ193" s="152"/>
      <c r="UK193" s="152"/>
      <c r="UL193" s="152"/>
      <c r="UM193" s="379"/>
      <c r="UN193" s="380"/>
      <c r="UO193" s="326"/>
      <c r="UP193" s="152"/>
      <c r="UQ193" s="152"/>
      <c r="UR193" s="152"/>
      <c r="US193" s="152"/>
      <c r="UT193" s="379"/>
      <c r="UU193" s="380"/>
      <c r="UV193" s="326"/>
      <c r="UW193" s="152"/>
      <c r="UX193" s="152"/>
      <c r="UY193" s="152"/>
      <c r="UZ193" s="152"/>
      <c r="VA193" s="379"/>
      <c r="VB193" s="380"/>
      <c r="VC193" s="326"/>
      <c r="VD193" s="152"/>
      <c r="VE193" s="152"/>
      <c r="VF193" s="152"/>
      <c r="VG193" s="152"/>
      <c r="VH193" s="379"/>
      <c r="VI193" s="380"/>
      <c r="VJ193" s="326"/>
      <c r="VK193" s="152"/>
      <c r="VL193" s="152"/>
      <c r="VM193" s="152"/>
      <c r="VN193" s="152"/>
      <c r="VO193" s="379"/>
      <c r="VP193" s="380"/>
      <c r="VQ193" s="326"/>
      <c r="VR193" s="152"/>
      <c r="VS193" s="152"/>
      <c r="VT193" s="152"/>
      <c r="VU193" s="152"/>
      <c r="VV193" s="379"/>
      <c r="VW193" s="380"/>
      <c r="VX193" s="326"/>
      <c r="VY193" s="152"/>
      <c r="VZ193" s="152"/>
      <c r="WA193" s="152"/>
      <c r="WB193" s="152"/>
      <c r="WC193" s="379"/>
      <c r="WD193" s="380"/>
      <c r="WE193" s="326"/>
      <c r="WF193" s="152"/>
      <c r="WG193" s="152"/>
      <c r="WH193" s="152"/>
      <c r="WI193" s="152"/>
      <c r="WJ193" s="379"/>
      <c r="WK193" s="380"/>
      <c r="WL193" s="326"/>
      <c r="WM193" s="152"/>
      <c r="WN193" s="152"/>
      <c r="WO193" s="152"/>
      <c r="WP193" s="152"/>
      <c r="WQ193" s="379"/>
      <c r="WR193" s="380"/>
      <c r="WS193" s="326"/>
      <c r="WT193" s="152"/>
      <c r="WU193" s="152"/>
      <c r="WV193" s="152"/>
      <c r="WW193" s="152"/>
      <c r="WX193" s="379"/>
      <c r="WY193" s="380"/>
      <c r="WZ193" s="326"/>
      <c r="XA193" s="152"/>
      <c r="XB193" s="152"/>
      <c r="XC193" s="152"/>
      <c r="XD193" s="152"/>
      <c r="XE193" s="379"/>
      <c r="XF193" s="380"/>
      <c r="XG193" s="326"/>
      <c r="XH193" s="152"/>
      <c r="XI193" s="152"/>
      <c r="XJ193" s="152"/>
      <c r="XK193" s="152"/>
      <c r="XL193" s="379"/>
      <c r="XM193" s="380"/>
      <c r="XN193" s="326"/>
      <c r="XO193" s="152"/>
      <c r="XP193" s="152"/>
      <c r="XQ193" s="152"/>
      <c r="XR193" s="152"/>
      <c r="XS193" s="379"/>
      <c r="XT193" s="380"/>
      <c r="XU193" s="326"/>
      <c r="XV193" s="152"/>
      <c r="XW193" s="152"/>
      <c r="XX193" s="152"/>
      <c r="XY193" s="152"/>
      <c r="XZ193" s="379"/>
      <c r="YA193" s="380"/>
      <c r="YB193" s="326"/>
      <c r="YC193" s="152"/>
      <c r="YD193" s="152"/>
      <c r="YE193" s="152"/>
      <c r="YF193" s="152"/>
      <c r="YG193" s="379"/>
      <c r="YH193" s="380"/>
      <c r="YI193" s="326"/>
      <c r="YJ193" s="152"/>
      <c r="YK193" s="152"/>
      <c r="YL193" s="152"/>
      <c r="YM193" s="152"/>
      <c r="YN193" s="379"/>
      <c r="YO193" s="380"/>
      <c r="YP193" s="326"/>
      <c r="YQ193" s="152"/>
      <c r="YR193" s="152"/>
      <c r="YS193" s="152"/>
      <c r="YT193" s="152"/>
      <c r="YU193" s="379"/>
      <c r="YV193" s="380"/>
      <c r="YW193" s="326"/>
      <c r="YX193" s="152"/>
      <c r="YY193" s="152"/>
      <c r="YZ193" s="152"/>
      <c r="ZA193" s="152"/>
      <c r="ZB193" s="379"/>
      <c r="ZC193" s="380"/>
      <c r="ZD193" s="326"/>
      <c r="ZE193" s="152"/>
      <c r="ZF193" s="152"/>
      <c r="ZG193" s="152"/>
      <c r="ZH193" s="152"/>
      <c r="ZI193" s="379"/>
      <c r="ZJ193" s="380"/>
      <c r="ZK193" s="326"/>
      <c r="ZL193" s="152"/>
      <c r="ZM193" s="152"/>
      <c r="ZN193" s="152"/>
      <c r="ZO193" s="152"/>
      <c r="ZP193" s="379"/>
      <c r="ZQ193" s="380"/>
      <c r="ZR193" s="326"/>
      <c r="ZS193" s="152"/>
      <c r="ZT193" s="152"/>
      <c r="ZU193" s="152"/>
      <c r="ZV193" s="152"/>
      <c r="ZW193" s="379"/>
      <c r="ZX193" s="380"/>
      <c r="ZY193" s="326"/>
      <c r="ZZ193" s="152"/>
      <c r="AAA193" s="152"/>
      <c r="AAB193" s="152"/>
      <c r="AAC193" s="152"/>
      <c r="AAD193" s="379"/>
      <c r="AAE193" s="380"/>
      <c r="AAF193" s="326"/>
      <c r="AAG193" s="152"/>
      <c r="AAH193" s="152"/>
      <c r="AAI193" s="152"/>
      <c r="AAJ193" s="152"/>
      <c r="AAK193" s="379"/>
      <c r="AAL193" s="380"/>
      <c r="AAM193" s="326"/>
      <c r="AAN193" s="152"/>
      <c r="AAO193" s="152"/>
      <c r="AAP193" s="152"/>
      <c r="AAQ193" s="152"/>
      <c r="AAR193" s="379"/>
      <c r="AAS193" s="380"/>
      <c r="AAT193" s="326"/>
      <c r="AAU193" s="152"/>
      <c r="AAV193" s="152"/>
      <c r="AAW193" s="152"/>
      <c r="AAX193" s="152"/>
      <c r="AAY193" s="379"/>
      <c r="AAZ193" s="380"/>
      <c r="ABA193" s="326"/>
      <c r="ABB193" s="152"/>
      <c r="ABC193" s="152"/>
      <c r="ABD193" s="152"/>
      <c r="ABE193" s="152"/>
      <c r="ABF193" s="379"/>
      <c r="ABG193" s="380"/>
      <c r="ABH193" s="326"/>
      <c r="ABI193" s="152"/>
      <c r="ABJ193" s="152"/>
      <c r="ABK193" s="152"/>
      <c r="ABL193" s="152"/>
      <c r="ABM193" s="379"/>
      <c r="ABN193" s="380"/>
      <c r="ABO193" s="326"/>
      <c r="ABP193" s="152"/>
      <c r="ABQ193" s="152"/>
      <c r="ABR193" s="152"/>
      <c r="ABS193" s="152"/>
      <c r="ABT193" s="379"/>
      <c r="ABU193" s="380"/>
      <c r="ABV193" s="326"/>
      <c r="ABW193" s="152"/>
      <c r="ABX193" s="152"/>
      <c r="ABY193" s="152"/>
      <c r="ABZ193" s="152"/>
      <c r="ACA193" s="379"/>
      <c r="ACB193" s="380"/>
      <c r="ACC193" s="326"/>
      <c r="ACD193" s="152"/>
      <c r="ACE193" s="152"/>
      <c r="ACF193" s="152"/>
      <c r="ACG193" s="152"/>
      <c r="ACH193" s="379"/>
      <c r="ACI193" s="380"/>
      <c r="ACJ193" s="326"/>
      <c r="ACK193" s="152"/>
      <c r="ACL193" s="152"/>
      <c r="ACM193" s="152"/>
      <c r="ACN193" s="152"/>
      <c r="ACO193" s="379"/>
      <c r="ACP193" s="380"/>
      <c r="ACQ193" s="326"/>
      <c r="ACR193" s="152"/>
      <c r="ACS193" s="152"/>
      <c r="ACT193" s="152"/>
      <c r="ACU193" s="152"/>
      <c r="ACV193" s="379"/>
      <c r="ACW193" s="380"/>
      <c r="ACX193" s="326"/>
      <c r="ACY193" s="152"/>
      <c r="ACZ193" s="152"/>
      <c r="ADA193" s="152"/>
      <c r="ADB193" s="152"/>
      <c r="ADC193" s="379"/>
      <c r="ADD193" s="380"/>
      <c r="ADE193" s="326"/>
      <c r="ADF193" s="152"/>
      <c r="ADG193" s="152"/>
      <c r="ADH193" s="152"/>
      <c r="ADI193" s="152"/>
      <c r="ADJ193" s="379"/>
      <c r="ADK193" s="380"/>
      <c r="ADL193" s="326"/>
      <c r="ADM193" s="152"/>
      <c r="ADN193" s="152"/>
      <c r="ADO193" s="152"/>
      <c r="ADP193" s="152"/>
      <c r="ADQ193" s="379"/>
      <c r="ADR193" s="380"/>
      <c r="ADS193" s="326"/>
      <c r="ADT193" s="152"/>
      <c r="ADU193" s="152"/>
      <c r="ADV193" s="152"/>
      <c r="ADW193" s="152"/>
      <c r="ADX193" s="379"/>
      <c r="ADY193" s="380"/>
      <c r="ADZ193" s="326"/>
      <c r="AEA193" s="152"/>
      <c r="AEB193" s="152"/>
      <c r="AEC193" s="152"/>
      <c r="AED193" s="152"/>
      <c r="AEE193" s="379"/>
      <c r="AEF193" s="380"/>
      <c r="AEG193" s="326"/>
      <c r="AEH193" s="152"/>
      <c r="AEI193" s="152"/>
      <c r="AEJ193" s="152"/>
      <c r="AEK193" s="152"/>
      <c r="AEL193" s="379"/>
      <c r="AEM193" s="380"/>
      <c r="AEN193" s="326"/>
      <c r="AEO193" s="152"/>
      <c r="AEP193" s="152"/>
      <c r="AEQ193" s="152"/>
      <c r="AER193" s="152"/>
      <c r="AES193" s="379"/>
      <c r="AET193" s="380"/>
      <c r="AEU193" s="326"/>
      <c r="AEV193" s="152"/>
      <c r="AEW193" s="152"/>
      <c r="AEX193" s="152"/>
      <c r="AEY193" s="152"/>
      <c r="AEZ193" s="379"/>
      <c r="AFA193" s="380"/>
      <c r="AFB193" s="326"/>
      <c r="AFC193" s="152"/>
      <c r="AFD193" s="152"/>
      <c r="AFE193" s="152"/>
      <c r="AFF193" s="152"/>
      <c r="AFG193" s="379"/>
      <c r="AFH193" s="380"/>
      <c r="AFI193" s="326"/>
      <c r="AFJ193" s="152"/>
      <c r="AFK193" s="152"/>
      <c r="AFL193" s="152"/>
      <c r="AFM193" s="152"/>
      <c r="AFN193" s="379"/>
      <c r="AFO193" s="380"/>
      <c r="AFP193" s="326"/>
      <c r="AFQ193" s="152"/>
      <c r="AFR193" s="152"/>
      <c r="AFS193" s="152"/>
      <c r="AFT193" s="152"/>
      <c r="AFU193" s="379"/>
      <c r="AFV193" s="380"/>
      <c r="AFW193" s="326"/>
      <c r="AFX193" s="152"/>
      <c r="AFY193" s="152"/>
      <c r="AFZ193" s="152"/>
      <c r="AGA193" s="152"/>
      <c r="AGB193" s="379"/>
      <c r="AGC193" s="380"/>
      <c r="AGD193" s="326"/>
      <c r="AGE193" s="152"/>
      <c r="AGF193" s="152"/>
      <c r="AGG193" s="152"/>
      <c r="AGH193" s="152"/>
      <c r="AGI193" s="379"/>
      <c r="AGJ193" s="380"/>
      <c r="AGK193" s="326"/>
      <c r="AGL193" s="152"/>
      <c r="AGM193" s="152"/>
      <c r="AGN193" s="152"/>
      <c r="AGO193" s="152"/>
      <c r="AGP193" s="379"/>
      <c r="AGQ193" s="380"/>
      <c r="AGR193" s="326"/>
      <c r="AGS193" s="152"/>
      <c r="AGT193" s="152"/>
      <c r="AGU193" s="152"/>
      <c r="AGV193" s="152"/>
      <c r="AGW193" s="379"/>
      <c r="AGX193" s="380"/>
      <c r="AGY193" s="326"/>
      <c r="AGZ193" s="152"/>
      <c r="AHA193" s="152"/>
      <c r="AHB193" s="152"/>
      <c r="AHC193" s="152"/>
      <c r="AHD193" s="379"/>
      <c r="AHE193" s="380"/>
      <c r="AHF193" s="326"/>
      <c r="AHG193" s="152"/>
      <c r="AHH193" s="152"/>
      <c r="AHI193" s="152"/>
      <c r="AHJ193" s="152"/>
      <c r="AHK193" s="379"/>
      <c r="AHL193" s="380"/>
      <c r="AHM193" s="326"/>
      <c r="AHN193" s="152"/>
      <c r="AHO193" s="152"/>
      <c r="AHP193" s="152"/>
      <c r="AHQ193" s="152"/>
      <c r="AHR193" s="379"/>
      <c r="AHS193" s="380"/>
      <c r="AHT193" s="326"/>
      <c r="AHU193" s="152"/>
      <c r="AHV193" s="152"/>
      <c r="AHW193" s="152"/>
      <c r="AHX193" s="152"/>
      <c r="AHY193" s="379"/>
      <c r="AHZ193" s="380"/>
      <c r="AIA193" s="326"/>
      <c r="AIB193" s="152"/>
      <c r="AIC193" s="152"/>
      <c r="AID193" s="152"/>
      <c r="AIE193" s="152"/>
      <c r="AIF193" s="379"/>
      <c r="AIG193" s="380"/>
      <c r="AIH193" s="326"/>
      <c r="AII193" s="152"/>
      <c r="AIJ193" s="152"/>
      <c r="AIK193" s="152"/>
      <c r="AIL193" s="152"/>
      <c r="AIM193" s="379"/>
      <c r="AIN193" s="380"/>
      <c r="AIO193" s="326"/>
      <c r="AIP193" s="152"/>
      <c r="AIQ193" s="152"/>
      <c r="AIR193" s="152"/>
      <c r="AIS193" s="152"/>
      <c r="AIT193" s="379"/>
      <c r="AIU193" s="380"/>
      <c r="AIV193" s="326"/>
      <c r="AIW193" s="152"/>
      <c r="AIX193" s="152"/>
      <c r="AIY193" s="152"/>
      <c r="AIZ193" s="152"/>
      <c r="AJA193" s="379"/>
      <c r="AJB193" s="380"/>
      <c r="AJC193" s="326"/>
      <c r="AJD193" s="152"/>
      <c r="AJE193" s="152"/>
      <c r="AJF193" s="152"/>
      <c r="AJG193" s="152"/>
      <c r="AJH193" s="379"/>
      <c r="AJI193" s="380"/>
      <c r="AJJ193" s="326"/>
      <c r="AJK193" s="152"/>
      <c r="AJL193" s="152"/>
      <c r="AJM193" s="152"/>
      <c r="AJN193" s="152"/>
      <c r="AJO193" s="379"/>
      <c r="AJP193" s="380"/>
      <c r="AJQ193" s="326"/>
      <c r="AJR193" s="152"/>
      <c r="AJS193" s="152"/>
      <c r="AJT193" s="152"/>
      <c r="AJU193" s="152"/>
      <c r="AJV193" s="379"/>
      <c r="AJW193" s="380"/>
      <c r="AJX193" s="326"/>
      <c r="AJY193" s="152"/>
      <c r="AJZ193" s="152"/>
      <c r="AKA193" s="152"/>
      <c r="AKB193" s="152"/>
      <c r="AKC193" s="379"/>
      <c r="AKD193" s="380"/>
      <c r="AKE193" s="326"/>
      <c r="AKF193" s="152"/>
      <c r="AKG193" s="152"/>
      <c r="AKH193" s="152"/>
      <c r="AKI193" s="152"/>
      <c r="AKJ193" s="379"/>
      <c r="AKK193" s="380"/>
      <c r="AKL193" s="326"/>
      <c r="AKM193" s="152"/>
      <c r="AKN193" s="152"/>
      <c r="AKO193" s="152"/>
      <c r="AKP193" s="152"/>
      <c r="AKQ193" s="379"/>
      <c r="AKR193" s="380"/>
      <c r="AKS193" s="326"/>
      <c r="AKT193" s="152"/>
      <c r="AKU193" s="152"/>
      <c r="AKV193" s="152"/>
      <c r="AKW193" s="152"/>
      <c r="AKX193" s="379"/>
      <c r="AKY193" s="380"/>
      <c r="AKZ193" s="326"/>
      <c r="ALA193" s="152"/>
      <c r="ALB193" s="152"/>
      <c r="ALC193" s="152"/>
      <c r="ALD193" s="152"/>
      <c r="ALE193" s="379"/>
      <c r="ALF193" s="380"/>
      <c r="ALG193" s="326"/>
      <c r="ALH193" s="152"/>
      <c r="ALI193" s="152"/>
      <c r="ALJ193" s="152"/>
      <c r="ALK193" s="152"/>
      <c r="ALL193" s="379"/>
      <c r="ALM193" s="380"/>
      <c r="ALN193" s="326"/>
      <c r="ALO193" s="152"/>
      <c r="ALP193" s="152"/>
      <c r="ALQ193" s="152"/>
      <c r="ALR193" s="152"/>
      <c r="ALS193" s="379"/>
      <c r="ALT193" s="380"/>
      <c r="ALU193" s="326"/>
      <c r="ALV193" s="152"/>
      <c r="ALW193" s="152"/>
      <c r="ALX193" s="152"/>
      <c r="ALY193" s="152"/>
      <c r="ALZ193" s="379"/>
      <c r="AMA193" s="380"/>
      <c r="AMB193" s="326"/>
      <c r="AMC193" s="152"/>
      <c r="AMD193" s="152"/>
      <c r="AME193" s="152"/>
      <c r="AMF193" s="152"/>
      <c r="AMG193" s="379"/>
      <c r="AMH193" s="380"/>
      <c r="AMI193" s="326"/>
      <c r="AMJ193" s="152"/>
      <c r="AMK193" s="152"/>
      <c r="AML193" s="152"/>
      <c r="AMM193" s="152"/>
      <c r="AMN193" s="379"/>
      <c r="AMO193" s="380"/>
      <c r="AMP193" s="326"/>
      <c r="AMQ193" s="152"/>
      <c r="AMR193" s="152"/>
      <c r="AMS193" s="152"/>
      <c r="AMT193" s="152"/>
      <c r="AMU193" s="379"/>
      <c r="AMV193" s="380"/>
      <c r="AMW193" s="326"/>
      <c r="AMX193" s="152"/>
      <c r="AMY193" s="152"/>
      <c r="AMZ193" s="152"/>
      <c r="ANA193" s="152"/>
      <c r="ANB193" s="379"/>
      <c r="ANC193" s="380"/>
      <c r="AND193" s="326"/>
      <c r="ANE193" s="152"/>
      <c r="ANF193" s="152"/>
      <c r="ANG193" s="152"/>
      <c r="ANH193" s="152"/>
      <c r="ANI193" s="379"/>
      <c r="ANJ193" s="380"/>
      <c r="ANK193" s="326"/>
      <c r="ANL193" s="152"/>
      <c r="ANM193" s="152"/>
      <c r="ANN193" s="152"/>
      <c r="ANO193" s="152"/>
      <c r="ANP193" s="379"/>
      <c r="ANQ193" s="380"/>
      <c r="ANR193" s="326"/>
      <c r="ANS193" s="152"/>
      <c r="ANT193" s="152"/>
      <c r="ANU193" s="152"/>
      <c r="ANV193" s="152"/>
      <c r="ANW193" s="379"/>
      <c r="ANX193" s="380"/>
      <c r="ANY193" s="326"/>
      <c r="ANZ193" s="152"/>
      <c r="AOA193" s="152"/>
      <c r="AOB193" s="152"/>
      <c r="AOC193" s="152"/>
      <c r="AOD193" s="379"/>
      <c r="AOE193" s="380"/>
      <c r="AOF193" s="326"/>
      <c r="AOG193" s="152"/>
      <c r="AOH193" s="152"/>
      <c r="AOI193" s="152"/>
      <c r="AOJ193" s="152"/>
      <c r="AOK193" s="379"/>
      <c r="AOL193" s="380"/>
      <c r="AOM193" s="326"/>
      <c r="AON193" s="152"/>
      <c r="AOO193" s="152"/>
      <c r="AOP193" s="152"/>
      <c r="AOQ193" s="152"/>
      <c r="AOR193" s="379"/>
      <c r="AOS193" s="380"/>
      <c r="AOT193" s="326"/>
      <c r="AOU193" s="152"/>
      <c r="AOV193" s="152"/>
      <c r="AOW193" s="152"/>
      <c r="AOX193" s="152"/>
      <c r="AOY193" s="379"/>
      <c r="AOZ193" s="380"/>
      <c r="APA193" s="326"/>
      <c r="APB193" s="152"/>
      <c r="APC193" s="152"/>
      <c r="APD193" s="152"/>
      <c r="APE193" s="152"/>
      <c r="APF193" s="379"/>
      <c r="APG193" s="380"/>
      <c r="APH193" s="326"/>
      <c r="API193" s="152"/>
      <c r="APJ193" s="152"/>
      <c r="APK193" s="152"/>
      <c r="APL193" s="152"/>
      <c r="APM193" s="379"/>
      <c r="APN193" s="380"/>
      <c r="APO193" s="326"/>
      <c r="APP193" s="152"/>
      <c r="APQ193" s="152"/>
      <c r="APR193" s="152"/>
      <c r="APS193" s="152"/>
      <c r="APT193" s="379"/>
      <c r="APU193" s="380"/>
      <c r="APV193" s="326"/>
      <c r="APW193" s="152"/>
      <c r="APX193" s="152"/>
      <c r="APY193" s="152"/>
      <c r="APZ193" s="152"/>
      <c r="AQA193" s="379"/>
      <c r="AQB193" s="380"/>
      <c r="AQC193" s="326"/>
      <c r="AQD193" s="152"/>
      <c r="AQE193" s="152"/>
      <c r="AQF193" s="152"/>
      <c r="AQG193" s="152"/>
      <c r="AQH193" s="379"/>
      <c r="AQI193" s="380"/>
      <c r="AQJ193" s="326"/>
      <c r="AQK193" s="152"/>
      <c r="AQL193" s="152"/>
      <c r="AQM193" s="152"/>
      <c r="AQN193" s="152"/>
      <c r="AQO193" s="379"/>
      <c r="AQP193" s="380"/>
      <c r="AQQ193" s="326"/>
      <c r="AQR193" s="152"/>
      <c r="AQS193" s="152"/>
      <c r="AQT193" s="152"/>
      <c r="AQU193" s="152"/>
      <c r="AQV193" s="379"/>
      <c r="AQW193" s="380"/>
      <c r="AQX193" s="326"/>
      <c r="AQY193" s="152"/>
      <c r="AQZ193" s="152"/>
      <c r="ARA193" s="152"/>
      <c r="ARB193" s="152"/>
      <c r="ARC193" s="379"/>
      <c r="ARD193" s="380"/>
      <c r="ARE193" s="326"/>
      <c r="ARF193" s="152"/>
      <c r="ARG193" s="152"/>
      <c r="ARH193" s="152"/>
      <c r="ARI193" s="152"/>
      <c r="ARJ193" s="379"/>
      <c r="ARK193" s="380"/>
      <c r="ARL193" s="326"/>
      <c r="ARM193" s="152"/>
      <c r="ARN193" s="152"/>
      <c r="ARO193" s="152"/>
      <c r="ARP193" s="152"/>
      <c r="ARQ193" s="379"/>
      <c r="ARR193" s="380"/>
      <c r="ARS193" s="326"/>
      <c r="ART193" s="152"/>
      <c r="ARU193" s="152"/>
      <c r="ARV193" s="152"/>
      <c r="ARW193" s="152"/>
      <c r="ARX193" s="379"/>
      <c r="ARY193" s="380"/>
      <c r="ARZ193" s="326"/>
      <c r="ASA193" s="152"/>
      <c r="ASB193" s="152"/>
      <c r="ASC193" s="152"/>
      <c r="ASD193" s="152"/>
      <c r="ASE193" s="379"/>
      <c r="ASF193" s="380"/>
      <c r="ASG193" s="326"/>
      <c r="ASH193" s="152"/>
      <c r="ASI193" s="152"/>
      <c r="ASJ193" s="152"/>
      <c r="ASK193" s="152"/>
      <c r="ASL193" s="379"/>
      <c r="ASM193" s="380"/>
      <c r="ASN193" s="326"/>
      <c r="ASO193" s="152"/>
      <c r="ASP193" s="152"/>
      <c r="ASQ193" s="152"/>
      <c r="ASR193" s="152"/>
      <c r="ASS193" s="379"/>
      <c r="AST193" s="380"/>
      <c r="ASU193" s="326"/>
      <c r="ASV193" s="152"/>
      <c r="ASW193" s="152"/>
      <c r="ASX193" s="152"/>
      <c r="ASY193" s="152"/>
      <c r="ASZ193" s="379"/>
      <c r="ATA193" s="380"/>
      <c r="ATB193" s="326"/>
      <c r="ATC193" s="152"/>
      <c r="ATD193" s="152"/>
      <c r="ATE193" s="152"/>
      <c r="ATF193" s="152"/>
      <c r="ATG193" s="379"/>
      <c r="ATH193" s="380"/>
      <c r="ATI193" s="326"/>
      <c r="ATJ193" s="152"/>
      <c r="ATK193" s="152"/>
      <c r="ATL193" s="152"/>
      <c r="ATM193" s="152"/>
      <c r="ATN193" s="379"/>
      <c r="ATO193" s="380"/>
      <c r="ATP193" s="326"/>
      <c r="ATQ193" s="152"/>
      <c r="ATR193" s="152"/>
      <c r="ATS193" s="152"/>
      <c r="ATT193" s="152"/>
      <c r="ATU193" s="379"/>
      <c r="ATV193" s="380"/>
      <c r="ATW193" s="326"/>
      <c r="ATX193" s="152"/>
      <c r="ATY193" s="152"/>
      <c r="ATZ193" s="152"/>
      <c r="AUA193" s="152"/>
      <c r="AUB193" s="379"/>
      <c r="AUC193" s="380"/>
      <c r="AUD193" s="326"/>
      <c r="AUE193" s="152"/>
      <c r="AUF193" s="152"/>
      <c r="AUG193" s="152"/>
      <c r="AUH193" s="152"/>
      <c r="AUI193" s="379"/>
      <c r="AUJ193" s="380"/>
      <c r="AUK193" s="326"/>
      <c r="AUL193" s="152"/>
      <c r="AUM193" s="152"/>
      <c r="AUN193" s="152"/>
      <c r="AUO193" s="152"/>
      <c r="AUP193" s="379"/>
      <c r="AUQ193" s="380"/>
      <c r="AUR193" s="326"/>
      <c r="AUS193" s="152"/>
      <c r="AUT193" s="152"/>
      <c r="AUU193" s="152"/>
      <c r="AUV193" s="152"/>
      <c r="AUW193" s="379"/>
      <c r="AUX193" s="380"/>
      <c r="AUY193" s="326"/>
      <c r="AUZ193" s="152"/>
      <c r="AVA193" s="152"/>
      <c r="AVB193" s="152"/>
      <c r="AVC193" s="152"/>
      <c r="AVD193" s="379"/>
      <c r="AVE193" s="380"/>
      <c r="AVF193" s="326"/>
      <c r="AVG193" s="152"/>
      <c r="AVH193" s="152"/>
      <c r="AVI193" s="152"/>
      <c r="AVJ193" s="152"/>
      <c r="AVK193" s="379"/>
      <c r="AVL193" s="380"/>
      <c r="AVM193" s="326"/>
      <c r="AVN193" s="152"/>
      <c r="AVO193" s="152"/>
      <c r="AVP193" s="152"/>
      <c r="AVQ193" s="152"/>
      <c r="AVR193" s="379"/>
      <c r="AVS193" s="380"/>
      <c r="AVT193" s="326"/>
      <c r="AVU193" s="152"/>
      <c r="AVV193" s="152"/>
      <c r="AVW193" s="152"/>
      <c r="AVX193" s="152"/>
      <c r="AVY193" s="379"/>
      <c r="AVZ193" s="380"/>
      <c r="AWA193" s="326"/>
      <c r="AWB193" s="152"/>
      <c r="AWC193" s="152"/>
      <c r="AWD193" s="152"/>
      <c r="AWE193" s="152"/>
      <c r="AWF193" s="379"/>
      <c r="AWG193" s="380"/>
      <c r="AWH193" s="326"/>
      <c r="AWI193" s="152"/>
      <c r="AWJ193" s="152"/>
      <c r="AWK193" s="152"/>
      <c r="AWL193" s="152"/>
      <c r="AWM193" s="379"/>
      <c r="AWN193" s="380"/>
      <c r="AWO193" s="326"/>
      <c r="AWP193" s="152"/>
      <c r="AWQ193" s="152"/>
      <c r="AWR193" s="152"/>
      <c r="AWS193" s="152"/>
      <c r="AWT193" s="379"/>
      <c r="AWU193" s="380"/>
      <c r="AWV193" s="326"/>
      <c r="AWW193" s="152"/>
      <c r="AWX193" s="152"/>
      <c r="AWY193" s="152"/>
      <c r="AWZ193" s="152"/>
      <c r="AXA193" s="379"/>
      <c r="AXB193" s="380"/>
      <c r="AXC193" s="326"/>
      <c r="AXD193" s="152"/>
      <c r="AXE193" s="152"/>
      <c r="AXF193" s="152"/>
      <c r="AXG193" s="152"/>
      <c r="AXH193" s="379"/>
      <c r="AXI193" s="380"/>
      <c r="AXJ193" s="326"/>
      <c r="AXK193" s="152"/>
      <c r="AXL193" s="152"/>
      <c r="AXM193" s="152"/>
      <c r="AXN193" s="152"/>
      <c r="AXO193" s="379"/>
      <c r="AXP193" s="380"/>
      <c r="AXQ193" s="326"/>
      <c r="AXR193" s="152"/>
      <c r="AXS193" s="152"/>
      <c r="AXT193" s="152"/>
      <c r="AXU193" s="152"/>
      <c r="AXV193" s="379"/>
      <c r="AXW193" s="380"/>
      <c r="AXX193" s="326"/>
      <c r="AXY193" s="152"/>
      <c r="AXZ193" s="152"/>
      <c r="AYA193" s="152"/>
      <c r="AYB193" s="152"/>
      <c r="AYC193" s="379"/>
      <c r="AYD193" s="380"/>
      <c r="AYE193" s="326"/>
      <c r="AYF193" s="152"/>
      <c r="AYG193" s="152"/>
      <c r="AYH193" s="152"/>
      <c r="AYI193" s="152"/>
      <c r="AYJ193" s="379"/>
      <c r="AYK193" s="380"/>
      <c r="AYL193" s="326"/>
      <c r="AYM193" s="152"/>
      <c r="AYN193" s="152"/>
      <c r="AYO193" s="152"/>
      <c r="AYP193" s="152"/>
      <c r="AYQ193" s="379"/>
      <c r="AYR193" s="380"/>
      <c r="AYS193" s="326"/>
      <c r="AYT193" s="152"/>
      <c r="AYU193" s="152"/>
      <c r="AYV193" s="152"/>
      <c r="AYW193" s="152"/>
      <c r="AYX193" s="379"/>
      <c r="AYY193" s="380"/>
      <c r="AYZ193" s="326"/>
      <c r="AZA193" s="152"/>
      <c r="AZB193" s="152"/>
      <c r="AZC193" s="152"/>
      <c r="AZD193" s="152"/>
      <c r="AZE193" s="379"/>
      <c r="AZF193" s="380"/>
      <c r="AZG193" s="326"/>
      <c r="AZH193" s="152"/>
      <c r="AZI193" s="152"/>
      <c r="AZJ193" s="152"/>
      <c r="AZK193" s="152"/>
      <c r="AZL193" s="379"/>
      <c r="AZM193" s="380"/>
      <c r="AZN193" s="326"/>
      <c r="AZO193" s="152"/>
      <c r="AZP193" s="152"/>
      <c r="AZQ193" s="152"/>
      <c r="AZR193" s="152"/>
      <c r="AZS193" s="379"/>
      <c r="AZT193" s="380"/>
      <c r="AZU193" s="326"/>
      <c r="AZV193" s="152"/>
      <c r="AZW193" s="152"/>
      <c r="AZX193" s="152"/>
      <c r="AZY193" s="152"/>
      <c r="AZZ193" s="379"/>
      <c r="BAA193" s="380"/>
      <c r="BAB193" s="326"/>
      <c r="BAC193" s="152"/>
      <c r="BAD193" s="152"/>
      <c r="BAE193" s="152"/>
      <c r="BAF193" s="152"/>
      <c r="BAG193" s="379"/>
      <c r="BAH193" s="380"/>
      <c r="BAI193" s="326"/>
      <c r="BAJ193" s="152"/>
      <c r="BAK193" s="152"/>
      <c r="BAL193" s="152"/>
      <c r="BAM193" s="152"/>
      <c r="BAN193" s="379"/>
      <c r="BAO193" s="380"/>
      <c r="BAP193" s="326"/>
      <c r="BAQ193" s="152"/>
      <c r="BAR193" s="152"/>
      <c r="BAS193" s="152"/>
      <c r="BAT193" s="152"/>
      <c r="BAU193" s="379"/>
      <c r="BAV193" s="380"/>
      <c r="BAW193" s="326"/>
      <c r="BAX193" s="152"/>
      <c r="BAY193" s="152"/>
      <c r="BAZ193" s="152"/>
      <c r="BBA193" s="152"/>
      <c r="BBB193" s="379"/>
      <c r="BBC193" s="380"/>
      <c r="BBD193" s="326"/>
      <c r="BBE193" s="152"/>
      <c r="BBF193" s="152"/>
      <c r="BBG193" s="152"/>
      <c r="BBH193" s="152"/>
      <c r="BBI193" s="379"/>
      <c r="BBJ193" s="380"/>
      <c r="BBK193" s="326"/>
      <c r="BBL193" s="152"/>
      <c r="BBM193" s="152"/>
      <c r="BBN193" s="152"/>
      <c r="BBO193" s="152"/>
      <c r="BBP193" s="379"/>
      <c r="BBQ193" s="380"/>
      <c r="BBR193" s="326"/>
      <c r="BBS193" s="152"/>
      <c r="BBT193" s="152"/>
      <c r="BBU193" s="152"/>
      <c r="BBV193" s="152"/>
      <c r="BBW193" s="379"/>
      <c r="BBX193" s="380"/>
      <c r="BBY193" s="326"/>
      <c r="BBZ193" s="152"/>
      <c r="BCA193" s="152"/>
      <c r="BCB193" s="152"/>
      <c r="BCC193" s="152"/>
      <c r="BCD193" s="379"/>
      <c r="BCE193" s="380"/>
      <c r="BCF193" s="326"/>
      <c r="BCG193" s="152"/>
      <c r="BCH193" s="152"/>
      <c r="BCI193" s="152"/>
      <c r="BCJ193" s="152"/>
      <c r="BCK193" s="379"/>
      <c r="BCL193" s="380"/>
      <c r="BCM193" s="326"/>
      <c r="BCN193" s="152"/>
      <c r="BCO193" s="152"/>
      <c r="BCP193" s="152"/>
      <c r="BCQ193" s="152"/>
      <c r="BCR193" s="379"/>
      <c r="BCS193" s="380"/>
      <c r="BCT193" s="326"/>
      <c r="BCU193" s="152"/>
      <c r="BCV193" s="152"/>
      <c r="BCW193" s="152"/>
      <c r="BCX193" s="152"/>
      <c r="BCY193" s="379"/>
      <c r="BCZ193" s="380"/>
      <c r="BDA193" s="326"/>
      <c r="BDB193" s="152"/>
      <c r="BDC193" s="152"/>
      <c r="BDD193" s="152"/>
      <c r="BDE193" s="152"/>
      <c r="BDF193" s="379"/>
      <c r="BDG193" s="380"/>
      <c r="BDH193" s="326"/>
      <c r="BDI193" s="152"/>
      <c r="BDJ193" s="152"/>
      <c r="BDK193" s="152"/>
      <c r="BDL193" s="152"/>
      <c r="BDM193" s="379"/>
      <c r="BDN193" s="380"/>
      <c r="BDO193" s="326"/>
      <c r="BDP193" s="152"/>
      <c r="BDQ193" s="152"/>
      <c r="BDR193" s="152"/>
      <c r="BDS193" s="152"/>
      <c r="BDT193" s="379"/>
      <c r="BDU193" s="380"/>
      <c r="BDV193" s="326"/>
      <c r="BDW193" s="152"/>
      <c r="BDX193" s="152"/>
      <c r="BDY193" s="152"/>
      <c r="BDZ193" s="152"/>
      <c r="BEA193" s="379"/>
      <c r="BEB193" s="380"/>
      <c r="BEC193" s="326"/>
      <c r="BED193" s="152"/>
      <c r="BEE193" s="152"/>
      <c r="BEF193" s="152"/>
      <c r="BEG193" s="152"/>
      <c r="BEH193" s="379"/>
      <c r="BEI193" s="380"/>
      <c r="BEJ193" s="326"/>
      <c r="BEK193" s="152"/>
      <c r="BEL193" s="152"/>
      <c r="BEM193" s="152"/>
      <c r="BEN193" s="152"/>
      <c r="BEO193" s="379"/>
      <c r="BEP193" s="380"/>
      <c r="BEQ193" s="326"/>
      <c r="BER193" s="152"/>
      <c r="BES193" s="152"/>
      <c r="BET193" s="152"/>
      <c r="BEU193" s="152"/>
      <c r="BEV193" s="379"/>
      <c r="BEW193" s="380"/>
      <c r="BEX193" s="326"/>
      <c r="BEY193" s="152"/>
      <c r="BEZ193" s="152"/>
      <c r="BFA193" s="152"/>
      <c r="BFB193" s="152"/>
      <c r="BFC193" s="379"/>
      <c r="BFD193" s="380"/>
      <c r="BFE193" s="326"/>
      <c r="BFF193" s="152"/>
      <c r="BFG193" s="152"/>
      <c r="BFH193" s="152"/>
      <c r="BFI193" s="152"/>
      <c r="BFJ193" s="379"/>
      <c r="BFK193" s="380"/>
      <c r="BFL193" s="326"/>
      <c r="BFM193" s="152"/>
      <c r="BFN193" s="152"/>
      <c r="BFO193" s="152"/>
      <c r="BFP193" s="152"/>
      <c r="BFQ193" s="379"/>
      <c r="BFR193" s="380"/>
      <c r="BFS193" s="326"/>
      <c r="BFT193" s="152"/>
      <c r="BFU193" s="152"/>
      <c r="BFV193" s="152"/>
      <c r="BFW193" s="152"/>
      <c r="BFX193" s="379"/>
      <c r="BFY193" s="380"/>
      <c r="BFZ193" s="326"/>
      <c r="BGA193" s="152"/>
      <c r="BGB193" s="152"/>
      <c r="BGC193" s="152"/>
      <c r="BGD193" s="152"/>
      <c r="BGE193" s="379"/>
      <c r="BGF193" s="380"/>
      <c r="BGG193" s="326"/>
      <c r="BGH193" s="152"/>
      <c r="BGI193" s="152"/>
      <c r="BGJ193" s="152"/>
      <c r="BGK193" s="152"/>
      <c r="BGL193" s="379"/>
      <c r="BGM193" s="380"/>
      <c r="BGN193" s="326"/>
      <c r="BGO193" s="152"/>
      <c r="BGP193" s="152"/>
      <c r="BGQ193" s="152"/>
      <c r="BGR193" s="152"/>
      <c r="BGS193" s="379"/>
      <c r="BGT193" s="380"/>
      <c r="BGU193" s="326"/>
      <c r="BGV193" s="152"/>
      <c r="BGW193" s="152"/>
      <c r="BGX193" s="152"/>
      <c r="BGY193" s="152"/>
      <c r="BGZ193" s="379"/>
      <c r="BHA193" s="380"/>
      <c r="BHB193" s="326"/>
      <c r="BHC193" s="152"/>
      <c r="BHD193" s="152"/>
      <c r="BHE193" s="152"/>
      <c r="BHF193" s="152"/>
      <c r="BHG193" s="379"/>
      <c r="BHH193" s="380"/>
      <c r="BHI193" s="326"/>
      <c r="BHJ193" s="152"/>
      <c r="BHK193" s="152"/>
      <c r="BHL193" s="152"/>
      <c r="BHM193" s="152"/>
      <c r="BHN193" s="379"/>
      <c r="BHO193" s="380"/>
      <c r="BHP193" s="326"/>
      <c r="BHQ193" s="152"/>
      <c r="BHR193" s="152"/>
      <c r="BHS193" s="152"/>
      <c r="BHT193" s="152"/>
      <c r="BHU193" s="379"/>
      <c r="BHV193" s="380"/>
      <c r="BHW193" s="326"/>
      <c r="BHX193" s="152"/>
      <c r="BHY193" s="152"/>
      <c r="BHZ193" s="152"/>
      <c r="BIA193" s="152"/>
      <c r="BIB193" s="379"/>
      <c r="BIC193" s="380"/>
      <c r="BID193" s="326"/>
      <c r="BIE193" s="152"/>
      <c r="BIF193" s="152"/>
      <c r="BIG193" s="152"/>
      <c r="BIH193" s="152"/>
      <c r="BII193" s="379"/>
      <c r="BIJ193" s="380"/>
      <c r="BIK193" s="326"/>
      <c r="BIL193" s="152"/>
      <c r="BIM193" s="152"/>
      <c r="BIN193" s="152"/>
      <c r="BIO193" s="152"/>
      <c r="BIP193" s="379"/>
      <c r="BIQ193" s="380"/>
      <c r="BIR193" s="326"/>
      <c r="BIS193" s="152"/>
      <c r="BIT193" s="152"/>
      <c r="BIU193" s="152"/>
      <c r="BIV193" s="152"/>
      <c r="BIW193" s="379"/>
      <c r="BIX193" s="380"/>
      <c r="BIY193" s="326"/>
      <c r="BIZ193" s="152"/>
      <c r="BJA193" s="152"/>
      <c r="BJB193" s="152"/>
      <c r="BJC193" s="152"/>
      <c r="BJD193" s="379"/>
      <c r="BJE193" s="380"/>
      <c r="BJF193" s="326"/>
      <c r="BJG193" s="152"/>
      <c r="BJH193" s="152"/>
      <c r="BJI193" s="152"/>
      <c r="BJJ193" s="152"/>
      <c r="BJK193" s="379"/>
      <c r="BJL193" s="380"/>
      <c r="BJM193" s="326"/>
      <c r="BJN193" s="152"/>
      <c r="BJO193" s="152"/>
      <c r="BJP193" s="152"/>
      <c r="BJQ193" s="152"/>
      <c r="BJR193" s="379"/>
      <c r="BJS193" s="380"/>
      <c r="BJT193" s="326"/>
      <c r="BJU193" s="152"/>
      <c r="BJV193" s="152"/>
      <c r="BJW193" s="152"/>
      <c r="BJX193" s="152"/>
      <c r="BJY193" s="379"/>
      <c r="BJZ193" s="380"/>
      <c r="BKA193" s="326"/>
      <c r="BKB193" s="152"/>
      <c r="BKC193" s="152"/>
      <c r="BKD193" s="152"/>
      <c r="BKE193" s="152"/>
      <c r="BKF193" s="379"/>
      <c r="BKG193" s="380"/>
      <c r="BKH193" s="326"/>
      <c r="BKI193" s="152"/>
      <c r="BKJ193" s="152"/>
      <c r="BKK193" s="152"/>
      <c r="BKL193" s="152"/>
      <c r="BKM193" s="379"/>
      <c r="BKN193" s="380"/>
      <c r="BKO193" s="326"/>
      <c r="BKP193" s="152"/>
      <c r="BKQ193" s="152"/>
      <c r="BKR193" s="152"/>
      <c r="BKS193" s="152"/>
      <c r="BKT193" s="379"/>
      <c r="BKU193" s="380"/>
      <c r="BKV193" s="326"/>
      <c r="BKW193" s="152"/>
      <c r="BKX193" s="152"/>
      <c r="BKY193" s="152"/>
      <c r="BKZ193" s="152"/>
      <c r="BLA193" s="379"/>
      <c r="BLB193" s="380"/>
      <c r="BLC193" s="326"/>
      <c r="BLD193" s="152"/>
      <c r="BLE193" s="152"/>
      <c r="BLF193" s="152"/>
      <c r="BLG193" s="152"/>
      <c r="BLH193" s="379"/>
      <c r="BLI193" s="380"/>
      <c r="BLJ193" s="326"/>
      <c r="BLK193" s="152"/>
      <c r="BLL193" s="152"/>
      <c r="BLM193" s="152"/>
      <c r="BLN193" s="152"/>
      <c r="BLO193" s="379"/>
      <c r="BLP193" s="380"/>
      <c r="BLQ193" s="326"/>
      <c r="BLR193" s="152"/>
      <c r="BLS193" s="152"/>
      <c r="BLT193" s="152"/>
      <c r="BLU193" s="152"/>
      <c r="BLV193" s="379"/>
      <c r="BLW193" s="380"/>
      <c r="BLX193" s="326"/>
      <c r="BLY193" s="152"/>
      <c r="BLZ193" s="152"/>
      <c r="BMA193" s="152"/>
      <c r="BMB193" s="152"/>
      <c r="BMC193" s="379"/>
      <c r="BMD193" s="380"/>
      <c r="BME193" s="326"/>
      <c r="BMF193" s="152"/>
      <c r="BMG193" s="152"/>
      <c r="BMH193" s="152"/>
      <c r="BMI193" s="152"/>
      <c r="BMJ193" s="379"/>
      <c r="BMK193" s="380"/>
      <c r="BML193" s="326"/>
      <c r="BMM193" s="152"/>
      <c r="BMN193" s="152"/>
      <c r="BMO193" s="152"/>
      <c r="BMP193" s="152"/>
      <c r="BMQ193" s="379"/>
      <c r="BMR193" s="380"/>
      <c r="BMS193" s="326"/>
      <c r="BMT193" s="152"/>
      <c r="BMU193" s="152"/>
      <c r="BMV193" s="152"/>
      <c r="BMW193" s="152"/>
      <c r="BMX193" s="379"/>
      <c r="BMY193" s="380"/>
      <c r="BMZ193" s="326"/>
      <c r="BNA193" s="152"/>
      <c r="BNB193" s="152"/>
      <c r="BNC193" s="152"/>
      <c r="BND193" s="152"/>
      <c r="BNE193" s="379"/>
      <c r="BNF193" s="380"/>
      <c r="BNG193" s="326"/>
      <c r="BNH193" s="152"/>
      <c r="BNI193" s="152"/>
      <c r="BNJ193" s="152"/>
      <c r="BNK193" s="152"/>
      <c r="BNL193" s="379"/>
      <c r="BNM193" s="380"/>
      <c r="BNN193" s="326"/>
      <c r="BNO193" s="152"/>
      <c r="BNP193" s="152"/>
      <c r="BNQ193" s="152"/>
      <c r="BNR193" s="152"/>
      <c r="BNS193" s="379"/>
      <c r="BNT193" s="380"/>
      <c r="BNU193" s="326"/>
      <c r="BNV193" s="152"/>
      <c r="BNW193" s="152"/>
      <c r="BNX193" s="152"/>
      <c r="BNY193" s="152"/>
      <c r="BNZ193" s="379"/>
      <c r="BOA193" s="380"/>
      <c r="BOB193" s="326"/>
      <c r="BOC193" s="152"/>
      <c r="BOD193" s="152"/>
      <c r="BOE193" s="152"/>
      <c r="BOF193" s="152"/>
      <c r="BOG193" s="379"/>
      <c r="BOH193" s="380"/>
      <c r="BOI193" s="326"/>
      <c r="BOJ193" s="152"/>
      <c r="BOK193" s="152"/>
      <c r="BOL193" s="152"/>
      <c r="BOM193" s="152"/>
      <c r="BON193" s="379"/>
      <c r="BOO193" s="380"/>
      <c r="BOP193" s="326"/>
      <c r="BOQ193" s="152"/>
      <c r="BOR193" s="152"/>
      <c r="BOS193" s="152"/>
      <c r="BOT193" s="152"/>
      <c r="BOU193" s="379"/>
      <c r="BOV193" s="380"/>
      <c r="BOW193" s="326"/>
      <c r="BOX193" s="152"/>
      <c r="BOY193" s="152"/>
      <c r="BOZ193" s="152"/>
      <c r="BPA193" s="152"/>
      <c r="BPB193" s="379"/>
      <c r="BPC193" s="380"/>
      <c r="BPD193" s="326"/>
      <c r="BPE193" s="152"/>
      <c r="BPF193" s="152"/>
      <c r="BPG193" s="152"/>
      <c r="BPH193" s="152"/>
      <c r="BPI193" s="379"/>
      <c r="BPJ193" s="380"/>
      <c r="BPK193" s="326"/>
      <c r="BPL193" s="152"/>
      <c r="BPM193" s="152"/>
      <c r="BPN193" s="152"/>
      <c r="BPO193" s="152"/>
      <c r="BPP193" s="379"/>
      <c r="BPQ193" s="380"/>
      <c r="BPR193" s="326"/>
      <c r="BPS193" s="152"/>
      <c r="BPT193" s="152"/>
      <c r="BPU193" s="152"/>
      <c r="BPV193" s="152"/>
      <c r="BPW193" s="379"/>
      <c r="BPX193" s="380"/>
      <c r="BPY193" s="326"/>
      <c r="BPZ193" s="152"/>
      <c r="BQA193" s="152"/>
      <c r="BQB193" s="152"/>
      <c r="BQC193" s="152"/>
      <c r="BQD193" s="379"/>
      <c r="BQE193" s="380"/>
      <c r="BQF193" s="326"/>
      <c r="BQG193" s="152"/>
      <c r="BQH193" s="152"/>
      <c r="BQI193" s="152"/>
      <c r="BQJ193" s="152"/>
      <c r="BQK193" s="379"/>
      <c r="BQL193" s="380"/>
      <c r="BQM193" s="326"/>
      <c r="BQN193" s="152"/>
      <c r="BQO193" s="152"/>
      <c r="BQP193" s="152"/>
      <c r="BQQ193" s="152"/>
      <c r="BQR193" s="379"/>
      <c r="BQS193" s="380"/>
      <c r="BQT193" s="326"/>
      <c r="BQU193" s="152"/>
      <c r="BQV193" s="152"/>
      <c r="BQW193" s="152"/>
      <c r="BQX193" s="152"/>
      <c r="BQY193" s="379"/>
      <c r="BQZ193" s="380"/>
      <c r="BRA193" s="326"/>
      <c r="BRB193" s="152"/>
      <c r="BRC193" s="152"/>
      <c r="BRD193" s="152"/>
      <c r="BRE193" s="152"/>
      <c r="BRF193" s="379"/>
      <c r="BRG193" s="380"/>
      <c r="BRH193" s="326"/>
      <c r="BRI193" s="152"/>
      <c r="BRJ193" s="152"/>
      <c r="BRK193" s="152"/>
      <c r="BRL193" s="152"/>
      <c r="BRM193" s="379"/>
      <c r="BRN193" s="380"/>
      <c r="BRO193" s="326"/>
      <c r="BRP193" s="152"/>
      <c r="BRQ193" s="152"/>
      <c r="BRR193" s="152"/>
      <c r="BRS193" s="152"/>
      <c r="BRT193" s="379"/>
      <c r="BRU193" s="380"/>
      <c r="BRV193" s="326"/>
      <c r="BRW193" s="152"/>
      <c r="BRX193" s="152"/>
      <c r="BRY193" s="152"/>
      <c r="BRZ193" s="152"/>
      <c r="BSA193" s="379"/>
      <c r="BSB193" s="380"/>
      <c r="BSC193" s="326"/>
      <c r="BSD193" s="152"/>
      <c r="BSE193" s="152"/>
      <c r="BSF193" s="152"/>
      <c r="BSG193" s="152"/>
      <c r="BSH193" s="379"/>
      <c r="BSI193" s="380"/>
      <c r="BSJ193" s="326"/>
      <c r="BSK193" s="152"/>
      <c r="BSL193" s="152"/>
      <c r="BSM193" s="152"/>
      <c r="BSN193" s="152"/>
      <c r="BSO193" s="379"/>
      <c r="BSP193" s="380"/>
      <c r="BSQ193" s="326"/>
      <c r="BSR193" s="152"/>
      <c r="BSS193" s="152"/>
      <c r="BST193" s="152"/>
      <c r="BSU193" s="152"/>
      <c r="BSV193" s="379"/>
      <c r="BSW193" s="380"/>
      <c r="BSX193" s="326"/>
      <c r="BSY193" s="152"/>
      <c r="BSZ193" s="152"/>
      <c r="BTA193" s="152"/>
      <c r="BTB193" s="152"/>
      <c r="BTC193" s="379"/>
      <c r="BTD193" s="380"/>
      <c r="BTE193" s="326"/>
      <c r="BTF193" s="152"/>
      <c r="BTG193" s="152"/>
      <c r="BTH193" s="152"/>
      <c r="BTI193" s="152"/>
      <c r="BTJ193" s="379"/>
      <c r="BTK193" s="380"/>
      <c r="BTL193" s="326"/>
      <c r="BTM193" s="152"/>
      <c r="BTN193" s="152"/>
      <c r="BTO193" s="152"/>
      <c r="BTP193" s="152"/>
      <c r="BTQ193" s="379"/>
      <c r="BTR193" s="380"/>
      <c r="BTS193" s="326"/>
      <c r="BTT193" s="152"/>
      <c r="BTU193" s="152"/>
      <c r="BTV193" s="152"/>
      <c r="BTW193" s="152"/>
      <c r="BTX193" s="379"/>
      <c r="BTY193" s="380"/>
      <c r="BTZ193" s="326"/>
      <c r="BUA193" s="152"/>
      <c r="BUB193" s="152"/>
      <c r="BUC193" s="152"/>
      <c r="BUD193" s="152"/>
      <c r="BUE193" s="379"/>
      <c r="BUF193" s="380"/>
      <c r="BUG193" s="326"/>
      <c r="BUH193" s="152"/>
      <c r="BUI193" s="152"/>
      <c r="BUJ193" s="152"/>
      <c r="BUK193" s="152"/>
      <c r="BUL193" s="379"/>
      <c r="BUM193" s="380"/>
      <c r="BUN193" s="326"/>
      <c r="BUO193" s="152"/>
      <c r="BUP193" s="152"/>
      <c r="BUQ193" s="152"/>
      <c r="BUR193" s="152"/>
      <c r="BUS193" s="379"/>
      <c r="BUT193" s="380"/>
      <c r="BUU193" s="326"/>
      <c r="BUV193" s="152"/>
      <c r="BUW193" s="152"/>
      <c r="BUX193" s="152"/>
      <c r="BUY193" s="152"/>
      <c r="BUZ193" s="379"/>
      <c r="BVA193" s="380"/>
      <c r="BVB193" s="326"/>
      <c r="BVC193" s="152"/>
      <c r="BVD193" s="152"/>
      <c r="BVE193" s="152"/>
      <c r="BVF193" s="152"/>
      <c r="BVG193" s="379"/>
      <c r="BVH193" s="380"/>
      <c r="BVI193" s="326"/>
      <c r="BVJ193" s="152"/>
      <c r="BVK193" s="152"/>
      <c r="BVL193" s="152"/>
      <c r="BVM193" s="152"/>
      <c r="BVN193" s="379"/>
      <c r="BVO193" s="380"/>
      <c r="BVP193" s="326"/>
      <c r="BVQ193" s="152"/>
      <c r="BVR193" s="152"/>
      <c r="BVS193" s="152"/>
      <c r="BVT193" s="152"/>
      <c r="BVU193" s="379"/>
      <c r="BVV193" s="380"/>
      <c r="BVW193" s="326"/>
      <c r="BVX193" s="152"/>
      <c r="BVY193" s="152"/>
      <c r="BVZ193" s="152"/>
      <c r="BWA193" s="152"/>
      <c r="BWB193" s="379"/>
      <c r="BWC193" s="380"/>
      <c r="BWD193" s="326"/>
      <c r="BWE193" s="152"/>
      <c r="BWF193" s="152"/>
      <c r="BWG193" s="152"/>
      <c r="BWH193" s="152"/>
      <c r="BWI193" s="379"/>
      <c r="BWJ193" s="380"/>
      <c r="BWK193" s="326"/>
      <c r="BWL193" s="152"/>
      <c r="BWM193" s="152"/>
      <c r="BWN193" s="152"/>
      <c r="BWO193" s="152"/>
      <c r="BWP193" s="379"/>
      <c r="BWQ193" s="380"/>
      <c r="BWR193" s="326"/>
      <c r="BWS193" s="152"/>
      <c r="BWT193" s="152"/>
      <c r="BWU193" s="152"/>
      <c r="BWV193" s="152"/>
      <c r="BWW193" s="379"/>
      <c r="BWX193" s="380"/>
      <c r="BWY193" s="326"/>
      <c r="BWZ193" s="152"/>
      <c r="BXA193" s="152"/>
      <c r="BXB193" s="152"/>
      <c r="BXC193" s="152"/>
      <c r="BXD193" s="379"/>
      <c r="BXE193" s="380"/>
      <c r="BXF193" s="326"/>
      <c r="BXG193" s="152"/>
      <c r="BXH193" s="152"/>
      <c r="BXI193" s="152"/>
      <c r="BXJ193" s="152"/>
      <c r="BXK193" s="379"/>
      <c r="BXL193" s="380"/>
      <c r="BXM193" s="326"/>
      <c r="BXN193" s="152"/>
      <c r="BXO193" s="152"/>
      <c r="BXP193" s="152"/>
      <c r="BXQ193" s="152"/>
      <c r="BXR193" s="379"/>
      <c r="BXS193" s="380"/>
      <c r="BXT193" s="326"/>
      <c r="BXU193" s="152"/>
      <c r="BXV193" s="152"/>
      <c r="BXW193" s="152"/>
      <c r="BXX193" s="152"/>
      <c r="BXY193" s="379"/>
      <c r="BXZ193" s="380"/>
      <c r="BYA193" s="326"/>
      <c r="BYB193" s="152"/>
      <c r="BYC193" s="152"/>
      <c r="BYD193" s="152"/>
      <c r="BYE193" s="152"/>
      <c r="BYF193" s="379"/>
      <c r="BYG193" s="380"/>
      <c r="BYH193" s="326"/>
      <c r="BYI193" s="152"/>
      <c r="BYJ193" s="152"/>
      <c r="BYK193" s="152"/>
      <c r="BYL193" s="152"/>
      <c r="BYM193" s="379"/>
      <c r="BYN193" s="380"/>
      <c r="BYO193" s="326"/>
      <c r="BYP193" s="152"/>
      <c r="BYQ193" s="152"/>
      <c r="BYR193" s="152"/>
      <c r="BYS193" s="152"/>
      <c r="BYT193" s="379"/>
      <c r="BYU193" s="380"/>
      <c r="BYV193" s="326"/>
      <c r="BYW193" s="152"/>
      <c r="BYX193" s="152"/>
      <c r="BYY193" s="152"/>
      <c r="BYZ193" s="152"/>
      <c r="BZA193" s="379"/>
      <c r="BZB193" s="380"/>
      <c r="BZC193" s="326"/>
      <c r="BZD193" s="152"/>
      <c r="BZE193" s="152"/>
      <c r="BZF193" s="152"/>
      <c r="BZG193" s="152"/>
      <c r="BZH193" s="379"/>
      <c r="BZI193" s="380"/>
      <c r="BZJ193" s="326"/>
      <c r="BZK193" s="152"/>
      <c r="BZL193" s="152"/>
      <c r="BZM193" s="152"/>
      <c r="BZN193" s="152"/>
      <c r="BZO193" s="379"/>
      <c r="BZP193" s="380"/>
      <c r="BZQ193" s="326"/>
      <c r="BZR193" s="152"/>
      <c r="BZS193" s="152"/>
      <c r="BZT193" s="152"/>
      <c r="BZU193" s="152"/>
      <c r="BZV193" s="379"/>
      <c r="BZW193" s="380"/>
      <c r="BZX193" s="326"/>
      <c r="BZY193" s="152"/>
      <c r="BZZ193" s="152"/>
      <c r="CAA193" s="152"/>
      <c r="CAB193" s="152"/>
      <c r="CAC193" s="379"/>
      <c r="CAD193" s="380"/>
      <c r="CAE193" s="326"/>
      <c r="CAF193" s="152"/>
      <c r="CAG193" s="152"/>
      <c r="CAH193" s="152"/>
      <c r="CAI193" s="152"/>
      <c r="CAJ193" s="379"/>
      <c r="CAK193" s="380"/>
      <c r="CAL193" s="326"/>
      <c r="CAM193" s="152"/>
      <c r="CAN193" s="152"/>
      <c r="CAO193" s="152"/>
      <c r="CAP193" s="152"/>
      <c r="CAQ193" s="379"/>
      <c r="CAR193" s="380"/>
      <c r="CAS193" s="326"/>
      <c r="CAT193" s="152"/>
      <c r="CAU193" s="152"/>
      <c r="CAV193" s="152"/>
      <c r="CAW193" s="152"/>
      <c r="CAX193" s="379"/>
      <c r="CAY193" s="380"/>
      <c r="CAZ193" s="326"/>
      <c r="CBA193" s="152"/>
      <c r="CBB193" s="152"/>
      <c r="CBC193" s="152"/>
      <c r="CBD193" s="152"/>
      <c r="CBE193" s="379"/>
      <c r="CBF193" s="380"/>
      <c r="CBG193" s="326"/>
      <c r="CBH193" s="152"/>
      <c r="CBI193" s="152"/>
      <c r="CBJ193" s="152"/>
      <c r="CBK193" s="152"/>
      <c r="CBL193" s="379"/>
      <c r="CBM193" s="380"/>
      <c r="CBN193" s="326"/>
      <c r="CBO193" s="152"/>
      <c r="CBP193" s="152"/>
      <c r="CBQ193" s="152"/>
      <c r="CBR193" s="152"/>
      <c r="CBS193" s="379"/>
      <c r="CBT193" s="380"/>
      <c r="CBU193" s="326"/>
      <c r="CBV193" s="152"/>
      <c r="CBW193" s="152"/>
      <c r="CBX193" s="152"/>
      <c r="CBY193" s="152"/>
      <c r="CBZ193" s="379"/>
      <c r="CCA193" s="380"/>
      <c r="CCB193" s="326"/>
      <c r="CCC193" s="152"/>
      <c r="CCD193" s="152"/>
      <c r="CCE193" s="152"/>
      <c r="CCF193" s="152"/>
      <c r="CCG193" s="379"/>
      <c r="CCH193" s="380"/>
      <c r="CCI193" s="326"/>
      <c r="CCJ193" s="152"/>
      <c r="CCK193" s="152"/>
      <c r="CCL193" s="152"/>
      <c r="CCM193" s="152"/>
      <c r="CCN193" s="379"/>
      <c r="CCO193" s="380"/>
      <c r="CCP193" s="326"/>
      <c r="CCQ193" s="152"/>
      <c r="CCR193" s="152"/>
      <c r="CCS193" s="152"/>
      <c r="CCT193" s="152"/>
      <c r="CCU193" s="379"/>
      <c r="CCV193" s="380"/>
      <c r="CCW193" s="326"/>
      <c r="CCX193" s="152"/>
      <c r="CCY193" s="152"/>
      <c r="CCZ193" s="152"/>
      <c r="CDA193" s="152"/>
      <c r="CDB193" s="379"/>
      <c r="CDC193" s="380"/>
      <c r="CDD193" s="326"/>
      <c r="CDE193" s="152"/>
      <c r="CDF193" s="152"/>
      <c r="CDG193" s="152"/>
      <c r="CDH193" s="152"/>
      <c r="CDI193" s="379"/>
      <c r="CDJ193" s="380"/>
      <c r="CDK193" s="326"/>
      <c r="CDL193" s="152"/>
      <c r="CDM193" s="152"/>
      <c r="CDN193" s="152"/>
      <c r="CDO193" s="152"/>
      <c r="CDP193" s="379"/>
      <c r="CDQ193" s="380"/>
      <c r="CDR193" s="326"/>
      <c r="CDS193" s="152"/>
      <c r="CDT193" s="152"/>
      <c r="CDU193" s="152"/>
      <c r="CDV193" s="152"/>
      <c r="CDW193" s="379"/>
      <c r="CDX193" s="380"/>
      <c r="CDY193" s="326"/>
      <c r="CDZ193" s="152"/>
      <c r="CEA193" s="152"/>
      <c r="CEB193" s="152"/>
      <c r="CEC193" s="152"/>
      <c r="CED193" s="379"/>
      <c r="CEE193" s="380"/>
      <c r="CEF193" s="326"/>
      <c r="CEG193" s="152"/>
      <c r="CEH193" s="152"/>
      <c r="CEI193" s="152"/>
      <c r="CEJ193" s="152"/>
      <c r="CEK193" s="379"/>
      <c r="CEL193" s="380"/>
      <c r="CEM193" s="326"/>
      <c r="CEN193" s="152"/>
      <c r="CEO193" s="152"/>
      <c r="CEP193" s="152"/>
      <c r="CEQ193" s="152"/>
      <c r="CER193" s="379"/>
      <c r="CES193" s="380"/>
      <c r="CET193" s="326"/>
      <c r="CEU193" s="152"/>
      <c r="CEV193" s="152"/>
      <c r="CEW193" s="152"/>
      <c r="CEX193" s="152"/>
      <c r="CEY193" s="379"/>
      <c r="CEZ193" s="380"/>
      <c r="CFA193" s="326"/>
      <c r="CFB193" s="152"/>
      <c r="CFC193" s="152"/>
      <c r="CFD193" s="152"/>
      <c r="CFE193" s="152"/>
      <c r="CFF193" s="379"/>
      <c r="CFG193" s="380"/>
      <c r="CFH193" s="326"/>
      <c r="CFI193" s="152"/>
      <c r="CFJ193" s="152"/>
      <c r="CFK193" s="152"/>
      <c r="CFL193" s="152"/>
      <c r="CFM193" s="379"/>
      <c r="CFN193" s="380"/>
      <c r="CFO193" s="326"/>
      <c r="CFP193" s="152"/>
      <c r="CFQ193" s="152"/>
      <c r="CFR193" s="152"/>
      <c r="CFS193" s="152"/>
      <c r="CFT193" s="379"/>
      <c r="CFU193" s="380"/>
      <c r="CFV193" s="326"/>
      <c r="CFW193" s="152"/>
      <c r="CFX193" s="152"/>
      <c r="CFY193" s="152"/>
      <c r="CFZ193" s="152"/>
      <c r="CGA193" s="379"/>
      <c r="CGB193" s="380"/>
      <c r="CGC193" s="326"/>
      <c r="CGD193" s="152"/>
      <c r="CGE193" s="152"/>
      <c r="CGF193" s="152"/>
      <c r="CGG193" s="152"/>
      <c r="CGH193" s="379"/>
      <c r="CGI193" s="380"/>
      <c r="CGJ193" s="326"/>
      <c r="CGK193" s="152"/>
      <c r="CGL193" s="152"/>
      <c r="CGM193" s="152"/>
      <c r="CGN193" s="152"/>
      <c r="CGO193" s="379"/>
      <c r="CGP193" s="380"/>
      <c r="CGQ193" s="326"/>
      <c r="CGR193" s="152"/>
      <c r="CGS193" s="152"/>
      <c r="CGT193" s="152"/>
      <c r="CGU193" s="152"/>
      <c r="CGV193" s="379"/>
      <c r="CGW193" s="380"/>
      <c r="CGX193" s="326"/>
      <c r="CGY193" s="152"/>
      <c r="CGZ193" s="152"/>
      <c r="CHA193" s="152"/>
      <c r="CHB193" s="152"/>
      <c r="CHC193" s="379"/>
      <c r="CHD193" s="380"/>
      <c r="CHE193" s="326"/>
      <c r="CHF193" s="152"/>
      <c r="CHG193" s="152"/>
      <c r="CHH193" s="152"/>
      <c r="CHI193" s="152"/>
      <c r="CHJ193" s="379"/>
      <c r="CHK193" s="380"/>
      <c r="CHL193" s="326"/>
      <c r="CHM193" s="152"/>
      <c r="CHN193" s="152"/>
      <c r="CHO193" s="152"/>
      <c r="CHP193" s="152"/>
      <c r="CHQ193" s="379"/>
      <c r="CHR193" s="380"/>
      <c r="CHS193" s="326"/>
      <c r="CHT193" s="152"/>
      <c r="CHU193" s="152"/>
      <c r="CHV193" s="152"/>
      <c r="CHW193" s="152"/>
      <c r="CHX193" s="379"/>
      <c r="CHY193" s="380"/>
      <c r="CHZ193" s="326"/>
      <c r="CIA193" s="152"/>
      <c r="CIB193" s="152"/>
      <c r="CIC193" s="152"/>
      <c r="CID193" s="152"/>
      <c r="CIE193" s="379"/>
      <c r="CIF193" s="380"/>
      <c r="CIG193" s="326"/>
      <c r="CIH193" s="152"/>
      <c r="CII193" s="152"/>
      <c r="CIJ193" s="152"/>
      <c r="CIK193" s="152"/>
      <c r="CIL193" s="379"/>
      <c r="CIM193" s="380"/>
      <c r="CIN193" s="326"/>
      <c r="CIO193" s="152"/>
      <c r="CIP193" s="152"/>
      <c r="CIQ193" s="152"/>
      <c r="CIR193" s="152"/>
      <c r="CIS193" s="379"/>
      <c r="CIT193" s="380"/>
      <c r="CIU193" s="326"/>
      <c r="CIV193" s="152"/>
      <c r="CIW193" s="152"/>
      <c r="CIX193" s="152"/>
      <c r="CIY193" s="152"/>
      <c r="CIZ193" s="379"/>
      <c r="CJA193" s="380"/>
      <c r="CJB193" s="326"/>
      <c r="CJC193" s="152"/>
      <c r="CJD193" s="152"/>
      <c r="CJE193" s="152"/>
      <c r="CJF193" s="152"/>
      <c r="CJG193" s="379"/>
      <c r="CJH193" s="380"/>
      <c r="CJI193" s="326"/>
      <c r="CJJ193" s="152"/>
      <c r="CJK193" s="152"/>
      <c r="CJL193" s="152"/>
      <c r="CJM193" s="152"/>
      <c r="CJN193" s="379"/>
      <c r="CJO193" s="380"/>
      <c r="CJP193" s="326"/>
      <c r="CJQ193" s="152"/>
      <c r="CJR193" s="152"/>
      <c r="CJS193" s="152"/>
      <c r="CJT193" s="152"/>
      <c r="CJU193" s="379"/>
      <c r="CJV193" s="380"/>
      <c r="CJW193" s="326"/>
      <c r="CJX193" s="152"/>
      <c r="CJY193" s="152"/>
      <c r="CJZ193" s="152"/>
      <c r="CKA193" s="152"/>
      <c r="CKB193" s="379"/>
      <c r="CKC193" s="380"/>
      <c r="CKD193" s="326"/>
      <c r="CKE193" s="152"/>
      <c r="CKF193" s="152"/>
      <c r="CKG193" s="152"/>
      <c r="CKH193" s="152"/>
      <c r="CKI193" s="379"/>
      <c r="CKJ193" s="380"/>
      <c r="CKK193" s="326"/>
      <c r="CKL193" s="152"/>
      <c r="CKM193" s="152"/>
      <c r="CKN193" s="152"/>
      <c r="CKO193" s="152"/>
      <c r="CKP193" s="379"/>
      <c r="CKQ193" s="380"/>
      <c r="CKR193" s="326"/>
      <c r="CKS193" s="152"/>
      <c r="CKT193" s="152"/>
      <c r="CKU193" s="152"/>
      <c r="CKV193" s="152"/>
      <c r="CKW193" s="379"/>
      <c r="CKX193" s="380"/>
      <c r="CKY193" s="326"/>
      <c r="CKZ193" s="152"/>
      <c r="CLA193" s="152"/>
      <c r="CLB193" s="152"/>
      <c r="CLC193" s="152"/>
      <c r="CLD193" s="379"/>
      <c r="CLE193" s="380"/>
      <c r="CLF193" s="326"/>
      <c r="CLG193" s="152"/>
      <c r="CLH193" s="152"/>
      <c r="CLI193" s="152"/>
      <c r="CLJ193" s="152"/>
      <c r="CLK193" s="379"/>
      <c r="CLL193" s="380"/>
      <c r="CLM193" s="326"/>
      <c r="CLN193" s="152"/>
      <c r="CLO193" s="152"/>
      <c r="CLP193" s="152"/>
      <c r="CLQ193" s="152"/>
      <c r="CLR193" s="379"/>
      <c r="CLS193" s="380"/>
      <c r="CLT193" s="326"/>
      <c r="CLU193" s="152"/>
      <c r="CLV193" s="152"/>
      <c r="CLW193" s="152"/>
      <c r="CLX193" s="152"/>
      <c r="CLY193" s="379"/>
      <c r="CLZ193" s="380"/>
      <c r="CMA193" s="326"/>
      <c r="CMB193" s="152"/>
      <c r="CMC193" s="152"/>
      <c r="CMD193" s="152"/>
      <c r="CME193" s="152"/>
      <c r="CMF193" s="379"/>
      <c r="CMG193" s="380"/>
      <c r="CMH193" s="326"/>
      <c r="CMI193" s="152"/>
      <c r="CMJ193" s="152"/>
      <c r="CMK193" s="152"/>
      <c r="CML193" s="152"/>
      <c r="CMM193" s="379"/>
      <c r="CMN193" s="380"/>
      <c r="CMO193" s="326"/>
      <c r="CMP193" s="152"/>
      <c r="CMQ193" s="152"/>
      <c r="CMR193" s="152"/>
      <c r="CMS193" s="152"/>
      <c r="CMT193" s="379"/>
      <c r="CMU193" s="380"/>
      <c r="CMV193" s="326"/>
      <c r="CMW193" s="152"/>
      <c r="CMX193" s="152"/>
      <c r="CMY193" s="152"/>
      <c r="CMZ193" s="152"/>
      <c r="CNA193" s="379"/>
      <c r="CNB193" s="380"/>
      <c r="CNC193" s="326"/>
      <c r="CND193" s="152"/>
      <c r="CNE193" s="152"/>
      <c r="CNF193" s="152"/>
      <c r="CNG193" s="152"/>
      <c r="CNH193" s="379"/>
      <c r="CNI193" s="380"/>
      <c r="CNJ193" s="326"/>
      <c r="CNK193" s="152"/>
      <c r="CNL193" s="152"/>
      <c r="CNM193" s="152"/>
      <c r="CNN193" s="152"/>
      <c r="CNO193" s="379"/>
      <c r="CNP193" s="380"/>
      <c r="CNQ193" s="326"/>
      <c r="CNR193" s="152"/>
      <c r="CNS193" s="152"/>
      <c r="CNT193" s="152"/>
      <c r="CNU193" s="152"/>
      <c r="CNV193" s="379"/>
      <c r="CNW193" s="380"/>
      <c r="CNX193" s="326"/>
      <c r="CNY193" s="152"/>
      <c r="CNZ193" s="152"/>
      <c r="COA193" s="152"/>
      <c r="COB193" s="152"/>
      <c r="COC193" s="379"/>
      <c r="COD193" s="380"/>
      <c r="COE193" s="326"/>
      <c r="COF193" s="152"/>
      <c r="COG193" s="152"/>
      <c r="COH193" s="152"/>
      <c r="COI193" s="152"/>
      <c r="COJ193" s="379"/>
      <c r="COK193" s="380"/>
      <c r="COL193" s="326"/>
      <c r="COM193" s="152"/>
      <c r="CON193" s="152"/>
      <c r="COO193" s="152"/>
      <c r="COP193" s="152"/>
      <c r="COQ193" s="379"/>
      <c r="COR193" s="380"/>
      <c r="COS193" s="326"/>
      <c r="COT193" s="152"/>
      <c r="COU193" s="152"/>
      <c r="COV193" s="152"/>
      <c r="COW193" s="152"/>
      <c r="COX193" s="379"/>
      <c r="COY193" s="380"/>
      <c r="COZ193" s="326"/>
      <c r="CPA193" s="152"/>
      <c r="CPB193" s="152"/>
      <c r="CPC193" s="152"/>
      <c r="CPD193" s="152"/>
      <c r="CPE193" s="379"/>
      <c r="CPF193" s="380"/>
      <c r="CPG193" s="326"/>
      <c r="CPH193" s="152"/>
      <c r="CPI193" s="152"/>
      <c r="CPJ193" s="152"/>
      <c r="CPK193" s="152"/>
      <c r="CPL193" s="379"/>
      <c r="CPM193" s="380"/>
      <c r="CPN193" s="326"/>
      <c r="CPO193" s="152"/>
      <c r="CPP193" s="152"/>
      <c r="CPQ193" s="152"/>
      <c r="CPR193" s="152"/>
      <c r="CPS193" s="379"/>
      <c r="CPT193" s="380"/>
      <c r="CPU193" s="326"/>
      <c r="CPV193" s="152"/>
      <c r="CPW193" s="152"/>
      <c r="CPX193" s="152"/>
      <c r="CPY193" s="152"/>
      <c r="CPZ193" s="379"/>
      <c r="CQA193" s="380"/>
      <c r="CQB193" s="326"/>
      <c r="CQC193" s="152"/>
      <c r="CQD193" s="152"/>
      <c r="CQE193" s="152"/>
      <c r="CQF193" s="152"/>
      <c r="CQG193" s="379"/>
      <c r="CQH193" s="380"/>
      <c r="CQI193" s="326"/>
      <c r="CQJ193" s="152"/>
      <c r="CQK193" s="152"/>
      <c r="CQL193" s="152"/>
      <c r="CQM193" s="152"/>
      <c r="CQN193" s="379"/>
      <c r="CQO193" s="380"/>
      <c r="CQP193" s="326"/>
      <c r="CQQ193" s="152"/>
      <c r="CQR193" s="152"/>
      <c r="CQS193" s="152"/>
      <c r="CQT193" s="152"/>
      <c r="CQU193" s="379"/>
      <c r="CQV193" s="380"/>
      <c r="CQW193" s="326"/>
      <c r="CQX193" s="152"/>
      <c r="CQY193" s="152"/>
      <c r="CQZ193" s="152"/>
      <c r="CRA193" s="152"/>
      <c r="CRB193" s="379"/>
      <c r="CRC193" s="380"/>
      <c r="CRD193" s="326"/>
      <c r="CRE193" s="152"/>
      <c r="CRF193" s="152"/>
      <c r="CRG193" s="152"/>
      <c r="CRH193" s="152"/>
      <c r="CRI193" s="379"/>
      <c r="CRJ193" s="380"/>
      <c r="CRK193" s="326"/>
      <c r="CRL193" s="152"/>
      <c r="CRM193" s="152"/>
      <c r="CRN193" s="152"/>
      <c r="CRO193" s="152"/>
      <c r="CRP193" s="379"/>
      <c r="CRQ193" s="380"/>
      <c r="CRR193" s="326"/>
      <c r="CRS193" s="152"/>
      <c r="CRT193" s="152"/>
      <c r="CRU193" s="152"/>
      <c r="CRV193" s="152"/>
      <c r="CRW193" s="379"/>
      <c r="CRX193" s="380"/>
      <c r="CRY193" s="326"/>
      <c r="CRZ193" s="152"/>
      <c r="CSA193" s="152"/>
      <c r="CSB193" s="152"/>
      <c r="CSC193" s="152"/>
      <c r="CSD193" s="379"/>
      <c r="CSE193" s="380"/>
      <c r="CSF193" s="326"/>
      <c r="CSG193" s="152"/>
      <c r="CSH193" s="152"/>
      <c r="CSI193" s="152"/>
      <c r="CSJ193" s="152"/>
      <c r="CSK193" s="379"/>
      <c r="CSL193" s="380"/>
      <c r="CSM193" s="326"/>
      <c r="CSN193" s="152"/>
      <c r="CSO193" s="152"/>
      <c r="CSP193" s="152"/>
      <c r="CSQ193" s="152"/>
      <c r="CSR193" s="379"/>
      <c r="CSS193" s="380"/>
      <c r="CST193" s="326"/>
      <c r="CSU193" s="152"/>
      <c r="CSV193" s="152"/>
      <c r="CSW193" s="152"/>
      <c r="CSX193" s="152"/>
      <c r="CSY193" s="379"/>
      <c r="CSZ193" s="380"/>
      <c r="CTA193" s="326"/>
      <c r="CTB193" s="152"/>
      <c r="CTC193" s="152"/>
      <c r="CTD193" s="152"/>
      <c r="CTE193" s="152"/>
      <c r="CTF193" s="379"/>
      <c r="CTG193" s="380"/>
      <c r="CTH193" s="326"/>
      <c r="CTI193" s="152"/>
      <c r="CTJ193" s="152"/>
      <c r="CTK193" s="152"/>
      <c r="CTL193" s="152"/>
      <c r="CTM193" s="379"/>
      <c r="CTN193" s="380"/>
      <c r="CTO193" s="326"/>
      <c r="CTP193" s="152"/>
      <c r="CTQ193" s="152"/>
      <c r="CTR193" s="152"/>
      <c r="CTS193" s="152"/>
      <c r="CTT193" s="379"/>
      <c r="CTU193" s="380"/>
      <c r="CTV193" s="326"/>
      <c r="CTW193" s="152"/>
      <c r="CTX193" s="152"/>
      <c r="CTY193" s="152"/>
      <c r="CTZ193" s="152"/>
      <c r="CUA193" s="379"/>
      <c r="CUB193" s="380"/>
      <c r="CUC193" s="326"/>
      <c r="CUD193" s="152"/>
      <c r="CUE193" s="152"/>
      <c r="CUF193" s="152"/>
      <c r="CUG193" s="152"/>
      <c r="CUH193" s="379"/>
      <c r="CUI193" s="380"/>
      <c r="CUJ193" s="326"/>
      <c r="CUK193" s="152"/>
      <c r="CUL193" s="152"/>
      <c r="CUM193" s="152"/>
      <c r="CUN193" s="152"/>
      <c r="CUO193" s="379"/>
      <c r="CUP193" s="380"/>
      <c r="CUQ193" s="326"/>
      <c r="CUR193" s="152"/>
      <c r="CUS193" s="152"/>
      <c r="CUT193" s="152"/>
      <c r="CUU193" s="152"/>
      <c r="CUV193" s="379"/>
      <c r="CUW193" s="380"/>
      <c r="CUX193" s="326"/>
      <c r="CUY193" s="152"/>
      <c r="CUZ193" s="152"/>
      <c r="CVA193" s="152"/>
      <c r="CVB193" s="152"/>
      <c r="CVC193" s="379"/>
      <c r="CVD193" s="380"/>
      <c r="CVE193" s="326"/>
      <c r="CVF193" s="152"/>
      <c r="CVG193" s="152"/>
      <c r="CVH193" s="152"/>
      <c r="CVI193" s="152"/>
      <c r="CVJ193" s="379"/>
      <c r="CVK193" s="380"/>
      <c r="CVL193" s="326"/>
      <c r="CVM193" s="152"/>
      <c r="CVN193" s="152"/>
      <c r="CVO193" s="152"/>
      <c r="CVP193" s="152"/>
      <c r="CVQ193" s="379"/>
      <c r="CVR193" s="380"/>
      <c r="CVS193" s="326"/>
      <c r="CVT193" s="152"/>
      <c r="CVU193" s="152"/>
      <c r="CVV193" s="152"/>
      <c r="CVW193" s="152"/>
      <c r="CVX193" s="379"/>
      <c r="CVY193" s="380"/>
      <c r="CVZ193" s="326"/>
      <c r="CWA193" s="152"/>
      <c r="CWB193" s="152"/>
      <c r="CWC193" s="152"/>
      <c r="CWD193" s="152"/>
      <c r="CWE193" s="379"/>
      <c r="CWF193" s="380"/>
      <c r="CWG193" s="326"/>
      <c r="CWH193" s="152"/>
      <c r="CWI193" s="152"/>
      <c r="CWJ193" s="152"/>
      <c r="CWK193" s="152"/>
      <c r="CWL193" s="379"/>
      <c r="CWM193" s="380"/>
      <c r="CWN193" s="326"/>
      <c r="CWO193" s="152"/>
      <c r="CWP193" s="152"/>
      <c r="CWQ193" s="152"/>
      <c r="CWR193" s="152"/>
      <c r="CWS193" s="379"/>
      <c r="CWT193" s="380"/>
      <c r="CWU193" s="326"/>
      <c r="CWV193" s="152"/>
      <c r="CWW193" s="152"/>
      <c r="CWX193" s="152"/>
      <c r="CWY193" s="152"/>
      <c r="CWZ193" s="379"/>
      <c r="CXA193" s="380"/>
      <c r="CXB193" s="326"/>
      <c r="CXC193" s="152"/>
      <c r="CXD193" s="152"/>
      <c r="CXE193" s="152"/>
      <c r="CXF193" s="152"/>
      <c r="CXG193" s="379"/>
      <c r="CXH193" s="380"/>
      <c r="CXI193" s="326"/>
      <c r="CXJ193" s="152"/>
      <c r="CXK193" s="152"/>
      <c r="CXL193" s="152"/>
      <c r="CXM193" s="152"/>
      <c r="CXN193" s="379"/>
      <c r="CXO193" s="380"/>
      <c r="CXP193" s="326"/>
      <c r="CXQ193" s="152"/>
      <c r="CXR193" s="152"/>
      <c r="CXS193" s="152"/>
      <c r="CXT193" s="152"/>
      <c r="CXU193" s="379"/>
      <c r="CXV193" s="380"/>
      <c r="CXW193" s="326"/>
      <c r="CXX193" s="152"/>
      <c r="CXY193" s="152"/>
      <c r="CXZ193" s="152"/>
      <c r="CYA193" s="152"/>
      <c r="CYB193" s="379"/>
      <c r="CYC193" s="380"/>
      <c r="CYD193" s="326"/>
      <c r="CYE193" s="152"/>
      <c r="CYF193" s="152"/>
      <c r="CYG193" s="152"/>
      <c r="CYH193" s="152"/>
      <c r="CYI193" s="379"/>
      <c r="CYJ193" s="380"/>
      <c r="CYK193" s="326"/>
      <c r="CYL193" s="152"/>
      <c r="CYM193" s="152"/>
      <c r="CYN193" s="152"/>
      <c r="CYO193" s="152"/>
      <c r="CYP193" s="379"/>
      <c r="CYQ193" s="380"/>
      <c r="CYR193" s="326"/>
      <c r="CYS193" s="152"/>
      <c r="CYT193" s="152"/>
      <c r="CYU193" s="152"/>
      <c r="CYV193" s="152"/>
      <c r="CYW193" s="379"/>
      <c r="CYX193" s="380"/>
      <c r="CYY193" s="326"/>
      <c r="CYZ193" s="152"/>
      <c r="CZA193" s="152"/>
      <c r="CZB193" s="152"/>
      <c r="CZC193" s="152"/>
      <c r="CZD193" s="379"/>
      <c r="CZE193" s="380"/>
      <c r="CZF193" s="326"/>
      <c r="CZG193" s="152"/>
      <c r="CZH193" s="152"/>
      <c r="CZI193" s="152"/>
      <c r="CZJ193" s="152"/>
      <c r="CZK193" s="379"/>
      <c r="CZL193" s="380"/>
      <c r="CZM193" s="326"/>
      <c r="CZN193" s="152"/>
      <c r="CZO193" s="152"/>
      <c r="CZP193" s="152"/>
      <c r="CZQ193" s="152"/>
      <c r="CZR193" s="379"/>
      <c r="CZS193" s="380"/>
      <c r="CZT193" s="326"/>
      <c r="CZU193" s="152"/>
      <c r="CZV193" s="152"/>
      <c r="CZW193" s="152"/>
      <c r="CZX193" s="152"/>
      <c r="CZY193" s="379"/>
      <c r="CZZ193" s="380"/>
      <c r="DAA193" s="326"/>
      <c r="DAB193" s="152"/>
      <c r="DAC193" s="152"/>
      <c r="DAD193" s="152"/>
      <c r="DAE193" s="152"/>
      <c r="DAF193" s="379"/>
      <c r="DAG193" s="380"/>
      <c r="DAH193" s="326"/>
      <c r="DAI193" s="152"/>
      <c r="DAJ193" s="152"/>
      <c r="DAK193" s="152"/>
      <c r="DAL193" s="152"/>
      <c r="DAM193" s="379"/>
      <c r="DAN193" s="380"/>
      <c r="DAO193" s="326"/>
      <c r="DAP193" s="152"/>
      <c r="DAQ193" s="152"/>
      <c r="DAR193" s="152"/>
      <c r="DAS193" s="152"/>
      <c r="DAT193" s="379"/>
      <c r="DAU193" s="380"/>
      <c r="DAV193" s="326"/>
      <c r="DAW193" s="152"/>
      <c r="DAX193" s="152"/>
      <c r="DAY193" s="152"/>
      <c r="DAZ193" s="152"/>
      <c r="DBA193" s="379"/>
      <c r="DBB193" s="380"/>
      <c r="DBC193" s="326"/>
      <c r="DBD193" s="152"/>
      <c r="DBE193" s="152"/>
      <c r="DBF193" s="152"/>
      <c r="DBG193" s="152"/>
      <c r="DBH193" s="379"/>
      <c r="DBI193" s="380"/>
      <c r="DBJ193" s="326"/>
      <c r="DBK193" s="152"/>
      <c r="DBL193" s="152"/>
      <c r="DBM193" s="152"/>
      <c r="DBN193" s="152"/>
      <c r="DBO193" s="379"/>
      <c r="DBP193" s="380"/>
      <c r="DBQ193" s="326"/>
      <c r="DBR193" s="152"/>
      <c r="DBS193" s="152"/>
      <c r="DBT193" s="152"/>
      <c r="DBU193" s="152"/>
      <c r="DBV193" s="379"/>
      <c r="DBW193" s="380"/>
      <c r="DBX193" s="326"/>
      <c r="DBY193" s="152"/>
      <c r="DBZ193" s="152"/>
      <c r="DCA193" s="152"/>
      <c r="DCB193" s="152"/>
      <c r="DCC193" s="379"/>
      <c r="DCD193" s="380"/>
      <c r="DCE193" s="326"/>
      <c r="DCF193" s="152"/>
      <c r="DCG193" s="152"/>
      <c r="DCH193" s="152"/>
      <c r="DCI193" s="152"/>
      <c r="DCJ193" s="379"/>
      <c r="DCK193" s="380"/>
      <c r="DCL193" s="326"/>
      <c r="DCM193" s="152"/>
      <c r="DCN193" s="152"/>
      <c r="DCO193" s="152"/>
      <c r="DCP193" s="152"/>
      <c r="DCQ193" s="379"/>
      <c r="DCR193" s="380"/>
      <c r="DCS193" s="326"/>
      <c r="DCT193" s="152"/>
      <c r="DCU193" s="152"/>
      <c r="DCV193" s="152"/>
      <c r="DCW193" s="152"/>
      <c r="DCX193" s="379"/>
      <c r="DCY193" s="380"/>
      <c r="DCZ193" s="326"/>
      <c r="DDA193" s="152"/>
      <c r="DDB193" s="152"/>
      <c r="DDC193" s="152"/>
      <c r="DDD193" s="152"/>
      <c r="DDE193" s="379"/>
      <c r="DDF193" s="380"/>
      <c r="DDG193" s="326"/>
      <c r="DDH193" s="152"/>
      <c r="DDI193" s="152"/>
      <c r="DDJ193" s="152"/>
      <c r="DDK193" s="152"/>
      <c r="DDL193" s="379"/>
      <c r="DDM193" s="380"/>
      <c r="DDN193" s="326"/>
      <c r="DDO193" s="152"/>
      <c r="DDP193" s="152"/>
      <c r="DDQ193" s="152"/>
      <c r="DDR193" s="152"/>
      <c r="DDS193" s="379"/>
      <c r="DDT193" s="380"/>
      <c r="DDU193" s="326"/>
      <c r="DDV193" s="152"/>
      <c r="DDW193" s="152"/>
      <c r="DDX193" s="152"/>
      <c r="DDY193" s="152"/>
      <c r="DDZ193" s="379"/>
      <c r="DEA193" s="380"/>
      <c r="DEB193" s="326"/>
      <c r="DEC193" s="152"/>
      <c r="DED193" s="152"/>
      <c r="DEE193" s="152"/>
      <c r="DEF193" s="152"/>
      <c r="DEG193" s="379"/>
      <c r="DEH193" s="380"/>
      <c r="DEI193" s="326"/>
      <c r="DEJ193" s="152"/>
      <c r="DEK193" s="152"/>
      <c r="DEL193" s="152"/>
      <c r="DEM193" s="152"/>
      <c r="DEN193" s="379"/>
      <c r="DEO193" s="380"/>
      <c r="DEP193" s="326"/>
      <c r="DEQ193" s="152"/>
      <c r="DER193" s="152"/>
      <c r="DES193" s="152"/>
      <c r="DET193" s="152"/>
      <c r="DEU193" s="379"/>
      <c r="DEV193" s="380"/>
      <c r="DEW193" s="326"/>
      <c r="DEX193" s="152"/>
      <c r="DEY193" s="152"/>
      <c r="DEZ193" s="152"/>
      <c r="DFA193" s="152"/>
      <c r="DFB193" s="379"/>
      <c r="DFC193" s="380"/>
      <c r="DFD193" s="326"/>
      <c r="DFE193" s="152"/>
      <c r="DFF193" s="152"/>
      <c r="DFG193" s="152"/>
      <c r="DFH193" s="152"/>
      <c r="DFI193" s="379"/>
      <c r="DFJ193" s="380"/>
      <c r="DFK193" s="326"/>
      <c r="DFL193" s="152"/>
      <c r="DFM193" s="152"/>
      <c r="DFN193" s="152"/>
      <c r="DFO193" s="152"/>
      <c r="DFP193" s="379"/>
      <c r="DFQ193" s="380"/>
      <c r="DFR193" s="326"/>
      <c r="DFS193" s="152"/>
      <c r="DFT193" s="152"/>
      <c r="DFU193" s="152"/>
      <c r="DFV193" s="152"/>
      <c r="DFW193" s="379"/>
      <c r="DFX193" s="380"/>
      <c r="DFY193" s="326"/>
      <c r="DFZ193" s="152"/>
      <c r="DGA193" s="152"/>
      <c r="DGB193" s="152"/>
      <c r="DGC193" s="152"/>
      <c r="DGD193" s="379"/>
      <c r="DGE193" s="380"/>
      <c r="DGF193" s="326"/>
      <c r="DGG193" s="152"/>
      <c r="DGH193" s="152"/>
      <c r="DGI193" s="152"/>
      <c r="DGJ193" s="152"/>
      <c r="DGK193" s="379"/>
      <c r="DGL193" s="380"/>
      <c r="DGM193" s="326"/>
      <c r="DGN193" s="152"/>
      <c r="DGO193" s="152"/>
      <c r="DGP193" s="152"/>
      <c r="DGQ193" s="152"/>
      <c r="DGR193" s="379"/>
      <c r="DGS193" s="380"/>
      <c r="DGT193" s="326"/>
      <c r="DGU193" s="152"/>
      <c r="DGV193" s="152"/>
      <c r="DGW193" s="152"/>
      <c r="DGX193" s="152"/>
      <c r="DGY193" s="379"/>
      <c r="DGZ193" s="380"/>
      <c r="DHA193" s="326"/>
      <c r="DHB193" s="152"/>
      <c r="DHC193" s="152"/>
      <c r="DHD193" s="152"/>
      <c r="DHE193" s="152"/>
      <c r="DHF193" s="379"/>
      <c r="DHG193" s="380"/>
      <c r="DHH193" s="326"/>
      <c r="DHI193" s="152"/>
      <c r="DHJ193" s="152"/>
      <c r="DHK193" s="152"/>
      <c r="DHL193" s="152"/>
      <c r="DHM193" s="379"/>
      <c r="DHN193" s="380"/>
      <c r="DHO193" s="326"/>
      <c r="DHP193" s="152"/>
      <c r="DHQ193" s="152"/>
      <c r="DHR193" s="152"/>
      <c r="DHS193" s="152"/>
      <c r="DHT193" s="379"/>
      <c r="DHU193" s="380"/>
      <c r="DHV193" s="326"/>
      <c r="DHW193" s="152"/>
      <c r="DHX193" s="152"/>
      <c r="DHY193" s="152"/>
      <c r="DHZ193" s="152"/>
      <c r="DIA193" s="379"/>
      <c r="DIB193" s="380"/>
      <c r="DIC193" s="326"/>
      <c r="DID193" s="152"/>
      <c r="DIE193" s="152"/>
      <c r="DIF193" s="152"/>
      <c r="DIG193" s="152"/>
      <c r="DIH193" s="379"/>
      <c r="DII193" s="380"/>
      <c r="DIJ193" s="326"/>
      <c r="DIK193" s="152"/>
      <c r="DIL193" s="152"/>
      <c r="DIM193" s="152"/>
      <c r="DIN193" s="152"/>
      <c r="DIO193" s="379"/>
      <c r="DIP193" s="380"/>
      <c r="DIQ193" s="326"/>
      <c r="DIR193" s="152"/>
      <c r="DIS193" s="152"/>
      <c r="DIT193" s="152"/>
      <c r="DIU193" s="152"/>
      <c r="DIV193" s="379"/>
      <c r="DIW193" s="380"/>
      <c r="DIX193" s="326"/>
      <c r="DIY193" s="152"/>
      <c r="DIZ193" s="152"/>
      <c r="DJA193" s="152"/>
      <c r="DJB193" s="152"/>
      <c r="DJC193" s="379"/>
      <c r="DJD193" s="380"/>
      <c r="DJE193" s="326"/>
      <c r="DJF193" s="152"/>
      <c r="DJG193" s="152"/>
      <c r="DJH193" s="152"/>
      <c r="DJI193" s="152"/>
      <c r="DJJ193" s="379"/>
      <c r="DJK193" s="380"/>
      <c r="DJL193" s="326"/>
      <c r="DJM193" s="152"/>
      <c r="DJN193" s="152"/>
      <c r="DJO193" s="152"/>
      <c r="DJP193" s="152"/>
      <c r="DJQ193" s="379"/>
      <c r="DJR193" s="380"/>
      <c r="DJS193" s="326"/>
      <c r="DJT193" s="152"/>
      <c r="DJU193" s="152"/>
      <c r="DJV193" s="152"/>
      <c r="DJW193" s="152"/>
      <c r="DJX193" s="379"/>
      <c r="DJY193" s="380"/>
      <c r="DJZ193" s="326"/>
      <c r="DKA193" s="152"/>
      <c r="DKB193" s="152"/>
      <c r="DKC193" s="152"/>
      <c r="DKD193" s="152"/>
      <c r="DKE193" s="379"/>
      <c r="DKF193" s="380"/>
      <c r="DKG193" s="326"/>
      <c r="DKH193" s="152"/>
      <c r="DKI193" s="152"/>
      <c r="DKJ193" s="152"/>
      <c r="DKK193" s="152"/>
      <c r="DKL193" s="379"/>
      <c r="DKM193" s="380"/>
      <c r="DKN193" s="326"/>
      <c r="DKO193" s="152"/>
      <c r="DKP193" s="152"/>
      <c r="DKQ193" s="152"/>
      <c r="DKR193" s="152"/>
      <c r="DKS193" s="379"/>
      <c r="DKT193" s="380"/>
      <c r="DKU193" s="326"/>
      <c r="DKV193" s="152"/>
      <c r="DKW193" s="152"/>
      <c r="DKX193" s="152"/>
      <c r="DKY193" s="152"/>
      <c r="DKZ193" s="379"/>
      <c r="DLA193" s="380"/>
      <c r="DLB193" s="326"/>
      <c r="DLC193" s="152"/>
      <c r="DLD193" s="152"/>
      <c r="DLE193" s="152"/>
      <c r="DLF193" s="152"/>
      <c r="DLG193" s="379"/>
      <c r="DLH193" s="380"/>
      <c r="DLI193" s="326"/>
      <c r="DLJ193" s="152"/>
      <c r="DLK193" s="152"/>
      <c r="DLL193" s="152"/>
      <c r="DLM193" s="152"/>
      <c r="DLN193" s="379"/>
      <c r="DLO193" s="380"/>
      <c r="DLP193" s="326"/>
      <c r="DLQ193" s="152"/>
      <c r="DLR193" s="152"/>
      <c r="DLS193" s="152"/>
      <c r="DLT193" s="152"/>
      <c r="DLU193" s="379"/>
      <c r="DLV193" s="380"/>
      <c r="DLW193" s="326"/>
      <c r="DLX193" s="152"/>
      <c r="DLY193" s="152"/>
      <c r="DLZ193" s="152"/>
      <c r="DMA193" s="152"/>
      <c r="DMB193" s="379"/>
      <c r="DMC193" s="380"/>
      <c r="DMD193" s="326"/>
      <c r="DME193" s="152"/>
      <c r="DMF193" s="152"/>
      <c r="DMG193" s="152"/>
      <c r="DMH193" s="152"/>
      <c r="DMI193" s="379"/>
      <c r="DMJ193" s="380"/>
      <c r="DMK193" s="326"/>
      <c r="DML193" s="152"/>
      <c r="DMM193" s="152"/>
      <c r="DMN193" s="152"/>
      <c r="DMO193" s="152"/>
      <c r="DMP193" s="379"/>
      <c r="DMQ193" s="380"/>
      <c r="DMR193" s="326"/>
      <c r="DMS193" s="152"/>
      <c r="DMT193" s="152"/>
      <c r="DMU193" s="152"/>
      <c r="DMV193" s="152"/>
      <c r="DMW193" s="379"/>
      <c r="DMX193" s="380"/>
      <c r="DMY193" s="326"/>
      <c r="DMZ193" s="152"/>
      <c r="DNA193" s="152"/>
      <c r="DNB193" s="152"/>
      <c r="DNC193" s="152"/>
      <c r="DND193" s="379"/>
      <c r="DNE193" s="380"/>
      <c r="DNF193" s="326"/>
      <c r="DNG193" s="152"/>
      <c r="DNH193" s="152"/>
      <c r="DNI193" s="152"/>
      <c r="DNJ193" s="152"/>
      <c r="DNK193" s="379"/>
      <c r="DNL193" s="380"/>
      <c r="DNM193" s="326"/>
      <c r="DNN193" s="152"/>
      <c r="DNO193" s="152"/>
      <c r="DNP193" s="152"/>
      <c r="DNQ193" s="152"/>
      <c r="DNR193" s="379"/>
      <c r="DNS193" s="380"/>
      <c r="DNT193" s="326"/>
      <c r="DNU193" s="152"/>
      <c r="DNV193" s="152"/>
      <c r="DNW193" s="152"/>
      <c r="DNX193" s="152"/>
      <c r="DNY193" s="379"/>
      <c r="DNZ193" s="380"/>
      <c r="DOA193" s="326"/>
      <c r="DOB193" s="152"/>
      <c r="DOC193" s="152"/>
      <c r="DOD193" s="152"/>
      <c r="DOE193" s="152"/>
      <c r="DOF193" s="379"/>
      <c r="DOG193" s="380"/>
      <c r="DOH193" s="326"/>
      <c r="DOI193" s="152"/>
      <c r="DOJ193" s="152"/>
      <c r="DOK193" s="152"/>
      <c r="DOL193" s="152"/>
      <c r="DOM193" s="379"/>
      <c r="DON193" s="380"/>
      <c r="DOO193" s="326"/>
      <c r="DOP193" s="152"/>
      <c r="DOQ193" s="152"/>
      <c r="DOR193" s="152"/>
      <c r="DOS193" s="152"/>
      <c r="DOT193" s="379"/>
      <c r="DOU193" s="380"/>
      <c r="DOV193" s="326"/>
      <c r="DOW193" s="152"/>
      <c r="DOX193" s="152"/>
      <c r="DOY193" s="152"/>
      <c r="DOZ193" s="152"/>
      <c r="DPA193" s="379"/>
      <c r="DPB193" s="380"/>
      <c r="DPC193" s="326"/>
      <c r="DPD193" s="152"/>
      <c r="DPE193" s="152"/>
      <c r="DPF193" s="152"/>
      <c r="DPG193" s="152"/>
      <c r="DPH193" s="379"/>
      <c r="DPI193" s="380"/>
      <c r="DPJ193" s="326"/>
      <c r="DPK193" s="152"/>
      <c r="DPL193" s="152"/>
      <c r="DPM193" s="152"/>
      <c r="DPN193" s="152"/>
      <c r="DPO193" s="379"/>
      <c r="DPP193" s="380"/>
      <c r="DPQ193" s="326"/>
      <c r="DPR193" s="152"/>
      <c r="DPS193" s="152"/>
      <c r="DPT193" s="152"/>
      <c r="DPU193" s="152"/>
      <c r="DPV193" s="379"/>
      <c r="DPW193" s="380"/>
      <c r="DPX193" s="326"/>
      <c r="DPY193" s="152"/>
      <c r="DPZ193" s="152"/>
      <c r="DQA193" s="152"/>
      <c r="DQB193" s="152"/>
      <c r="DQC193" s="379"/>
      <c r="DQD193" s="380"/>
      <c r="DQE193" s="326"/>
      <c r="DQF193" s="152"/>
      <c r="DQG193" s="152"/>
      <c r="DQH193" s="152"/>
      <c r="DQI193" s="152"/>
      <c r="DQJ193" s="379"/>
      <c r="DQK193" s="380"/>
      <c r="DQL193" s="326"/>
      <c r="DQM193" s="152"/>
      <c r="DQN193" s="152"/>
      <c r="DQO193" s="152"/>
      <c r="DQP193" s="152"/>
      <c r="DQQ193" s="379"/>
      <c r="DQR193" s="380"/>
      <c r="DQS193" s="326"/>
      <c r="DQT193" s="152"/>
      <c r="DQU193" s="152"/>
      <c r="DQV193" s="152"/>
      <c r="DQW193" s="152"/>
      <c r="DQX193" s="379"/>
      <c r="DQY193" s="380"/>
      <c r="DQZ193" s="326"/>
      <c r="DRA193" s="152"/>
      <c r="DRB193" s="152"/>
      <c r="DRC193" s="152"/>
      <c r="DRD193" s="152"/>
      <c r="DRE193" s="379"/>
      <c r="DRF193" s="380"/>
      <c r="DRG193" s="326"/>
      <c r="DRH193" s="152"/>
      <c r="DRI193" s="152"/>
      <c r="DRJ193" s="152"/>
      <c r="DRK193" s="152"/>
      <c r="DRL193" s="379"/>
      <c r="DRM193" s="380"/>
      <c r="DRN193" s="326"/>
      <c r="DRO193" s="152"/>
      <c r="DRP193" s="152"/>
      <c r="DRQ193" s="152"/>
      <c r="DRR193" s="152"/>
      <c r="DRS193" s="379"/>
      <c r="DRT193" s="380"/>
      <c r="DRU193" s="326"/>
      <c r="DRV193" s="152"/>
      <c r="DRW193" s="152"/>
      <c r="DRX193" s="152"/>
      <c r="DRY193" s="152"/>
      <c r="DRZ193" s="379"/>
      <c r="DSA193" s="380"/>
      <c r="DSB193" s="326"/>
      <c r="DSC193" s="152"/>
      <c r="DSD193" s="152"/>
      <c r="DSE193" s="152"/>
      <c r="DSF193" s="152"/>
      <c r="DSG193" s="379"/>
      <c r="DSH193" s="380"/>
      <c r="DSI193" s="326"/>
      <c r="DSJ193" s="152"/>
      <c r="DSK193" s="152"/>
      <c r="DSL193" s="152"/>
      <c r="DSM193" s="152"/>
      <c r="DSN193" s="379"/>
      <c r="DSO193" s="380"/>
      <c r="DSP193" s="326"/>
      <c r="DSQ193" s="152"/>
      <c r="DSR193" s="152"/>
      <c r="DSS193" s="152"/>
      <c r="DST193" s="152"/>
      <c r="DSU193" s="379"/>
      <c r="DSV193" s="380"/>
      <c r="DSW193" s="326"/>
      <c r="DSX193" s="152"/>
      <c r="DSY193" s="152"/>
      <c r="DSZ193" s="152"/>
      <c r="DTA193" s="152"/>
      <c r="DTB193" s="379"/>
      <c r="DTC193" s="380"/>
      <c r="DTD193" s="326"/>
      <c r="DTE193" s="152"/>
      <c r="DTF193" s="152"/>
      <c r="DTG193" s="152"/>
      <c r="DTH193" s="152"/>
      <c r="DTI193" s="379"/>
      <c r="DTJ193" s="380"/>
      <c r="DTK193" s="326"/>
      <c r="DTL193" s="152"/>
      <c r="DTM193" s="152"/>
      <c r="DTN193" s="152"/>
      <c r="DTO193" s="152"/>
      <c r="DTP193" s="379"/>
      <c r="DTQ193" s="380"/>
      <c r="DTR193" s="326"/>
      <c r="DTS193" s="152"/>
      <c r="DTT193" s="152"/>
      <c r="DTU193" s="152"/>
      <c r="DTV193" s="152"/>
      <c r="DTW193" s="379"/>
      <c r="DTX193" s="380"/>
      <c r="DTY193" s="326"/>
      <c r="DTZ193" s="152"/>
      <c r="DUA193" s="152"/>
      <c r="DUB193" s="152"/>
      <c r="DUC193" s="152"/>
      <c r="DUD193" s="379"/>
      <c r="DUE193" s="380"/>
      <c r="DUF193" s="326"/>
      <c r="DUG193" s="152"/>
      <c r="DUH193" s="152"/>
      <c r="DUI193" s="152"/>
      <c r="DUJ193" s="152"/>
      <c r="DUK193" s="379"/>
      <c r="DUL193" s="380"/>
      <c r="DUM193" s="326"/>
      <c r="DUN193" s="152"/>
      <c r="DUO193" s="152"/>
      <c r="DUP193" s="152"/>
      <c r="DUQ193" s="152"/>
      <c r="DUR193" s="379"/>
      <c r="DUS193" s="380"/>
      <c r="DUT193" s="326"/>
      <c r="DUU193" s="152"/>
      <c r="DUV193" s="152"/>
      <c r="DUW193" s="152"/>
      <c r="DUX193" s="152"/>
      <c r="DUY193" s="379"/>
      <c r="DUZ193" s="380"/>
      <c r="DVA193" s="326"/>
      <c r="DVB193" s="152"/>
      <c r="DVC193" s="152"/>
      <c r="DVD193" s="152"/>
      <c r="DVE193" s="152"/>
      <c r="DVF193" s="379"/>
      <c r="DVG193" s="380"/>
      <c r="DVH193" s="326"/>
      <c r="DVI193" s="152"/>
      <c r="DVJ193" s="152"/>
      <c r="DVK193" s="152"/>
      <c r="DVL193" s="152"/>
      <c r="DVM193" s="379"/>
      <c r="DVN193" s="380"/>
      <c r="DVO193" s="326"/>
      <c r="DVP193" s="152"/>
      <c r="DVQ193" s="152"/>
      <c r="DVR193" s="152"/>
      <c r="DVS193" s="152"/>
      <c r="DVT193" s="379"/>
      <c r="DVU193" s="380"/>
      <c r="DVV193" s="326"/>
      <c r="DVW193" s="152"/>
      <c r="DVX193" s="152"/>
      <c r="DVY193" s="152"/>
      <c r="DVZ193" s="152"/>
      <c r="DWA193" s="379"/>
      <c r="DWB193" s="380"/>
      <c r="DWC193" s="326"/>
      <c r="DWD193" s="152"/>
      <c r="DWE193" s="152"/>
      <c r="DWF193" s="152"/>
      <c r="DWG193" s="152"/>
      <c r="DWH193" s="379"/>
      <c r="DWI193" s="380"/>
      <c r="DWJ193" s="326"/>
      <c r="DWK193" s="152"/>
      <c r="DWL193" s="152"/>
      <c r="DWM193" s="152"/>
      <c r="DWN193" s="152"/>
      <c r="DWO193" s="379"/>
      <c r="DWP193" s="380"/>
      <c r="DWQ193" s="326"/>
      <c r="DWR193" s="152"/>
      <c r="DWS193" s="152"/>
      <c r="DWT193" s="152"/>
      <c r="DWU193" s="152"/>
      <c r="DWV193" s="379"/>
      <c r="DWW193" s="380"/>
      <c r="DWX193" s="326"/>
      <c r="DWY193" s="152"/>
      <c r="DWZ193" s="152"/>
      <c r="DXA193" s="152"/>
      <c r="DXB193" s="152"/>
      <c r="DXC193" s="379"/>
      <c r="DXD193" s="380"/>
      <c r="DXE193" s="326"/>
      <c r="DXF193" s="152"/>
      <c r="DXG193" s="152"/>
      <c r="DXH193" s="152"/>
      <c r="DXI193" s="152"/>
      <c r="DXJ193" s="379"/>
      <c r="DXK193" s="380"/>
      <c r="DXL193" s="326"/>
      <c r="DXM193" s="152"/>
      <c r="DXN193" s="152"/>
      <c r="DXO193" s="152"/>
      <c r="DXP193" s="152"/>
      <c r="DXQ193" s="379"/>
      <c r="DXR193" s="380"/>
      <c r="DXS193" s="326"/>
      <c r="DXT193" s="152"/>
      <c r="DXU193" s="152"/>
      <c r="DXV193" s="152"/>
      <c r="DXW193" s="152"/>
      <c r="DXX193" s="379"/>
      <c r="DXY193" s="380"/>
      <c r="DXZ193" s="326"/>
      <c r="DYA193" s="152"/>
      <c r="DYB193" s="152"/>
      <c r="DYC193" s="152"/>
      <c r="DYD193" s="152"/>
      <c r="DYE193" s="379"/>
      <c r="DYF193" s="380"/>
      <c r="DYG193" s="326"/>
      <c r="DYH193" s="152"/>
      <c r="DYI193" s="152"/>
      <c r="DYJ193" s="152"/>
      <c r="DYK193" s="152"/>
      <c r="DYL193" s="379"/>
      <c r="DYM193" s="380"/>
      <c r="DYN193" s="326"/>
      <c r="DYO193" s="152"/>
      <c r="DYP193" s="152"/>
      <c r="DYQ193" s="152"/>
      <c r="DYR193" s="152"/>
      <c r="DYS193" s="379"/>
      <c r="DYT193" s="380"/>
      <c r="DYU193" s="326"/>
      <c r="DYV193" s="152"/>
      <c r="DYW193" s="152"/>
      <c r="DYX193" s="152"/>
      <c r="DYY193" s="152"/>
      <c r="DYZ193" s="379"/>
      <c r="DZA193" s="380"/>
      <c r="DZB193" s="326"/>
      <c r="DZC193" s="152"/>
      <c r="DZD193" s="152"/>
      <c r="DZE193" s="152"/>
      <c r="DZF193" s="152"/>
      <c r="DZG193" s="379"/>
      <c r="DZH193" s="380"/>
      <c r="DZI193" s="326"/>
      <c r="DZJ193" s="152"/>
      <c r="DZK193" s="152"/>
      <c r="DZL193" s="152"/>
      <c r="DZM193" s="152"/>
      <c r="DZN193" s="379"/>
      <c r="DZO193" s="380"/>
      <c r="DZP193" s="326"/>
      <c r="DZQ193" s="152"/>
      <c r="DZR193" s="152"/>
      <c r="DZS193" s="152"/>
      <c r="DZT193" s="152"/>
      <c r="DZU193" s="379"/>
      <c r="DZV193" s="380"/>
      <c r="DZW193" s="326"/>
      <c r="DZX193" s="152"/>
      <c r="DZY193" s="152"/>
      <c r="DZZ193" s="152"/>
      <c r="EAA193" s="152"/>
      <c r="EAB193" s="379"/>
      <c r="EAC193" s="380"/>
      <c r="EAD193" s="326"/>
      <c r="EAE193" s="152"/>
      <c r="EAF193" s="152"/>
      <c r="EAG193" s="152"/>
      <c r="EAH193" s="152"/>
      <c r="EAI193" s="379"/>
      <c r="EAJ193" s="380"/>
      <c r="EAK193" s="326"/>
      <c r="EAL193" s="152"/>
      <c r="EAM193" s="152"/>
      <c r="EAN193" s="152"/>
      <c r="EAO193" s="152"/>
      <c r="EAP193" s="379"/>
      <c r="EAQ193" s="380"/>
      <c r="EAR193" s="326"/>
      <c r="EAS193" s="152"/>
      <c r="EAT193" s="152"/>
      <c r="EAU193" s="152"/>
      <c r="EAV193" s="152"/>
      <c r="EAW193" s="379"/>
      <c r="EAX193" s="380"/>
      <c r="EAY193" s="326"/>
      <c r="EAZ193" s="152"/>
      <c r="EBA193" s="152"/>
      <c r="EBB193" s="152"/>
      <c r="EBC193" s="152"/>
      <c r="EBD193" s="379"/>
      <c r="EBE193" s="380"/>
      <c r="EBF193" s="326"/>
      <c r="EBG193" s="152"/>
      <c r="EBH193" s="152"/>
      <c r="EBI193" s="152"/>
      <c r="EBJ193" s="152"/>
      <c r="EBK193" s="379"/>
      <c r="EBL193" s="380"/>
      <c r="EBM193" s="326"/>
      <c r="EBN193" s="152"/>
      <c r="EBO193" s="152"/>
      <c r="EBP193" s="152"/>
      <c r="EBQ193" s="152"/>
      <c r="EBR193" s="379"/>
      <c r="EBS193" s="380"/>
      <c r="EBT193" s="326"/>
      <c r="EBU193" s="152"/>
      <c r="EBV193" s="152"/>
      <c r="EBW193" s="152"/>
      <c r="EBX193" s="152"/>
      <c r="EBY193" s="379"/>
      <c r="EBZ193" s="380"/>
      <c r="ECA193" s="326"/>
      <c r="ECB193" s="152"/>
      <c r="ECC193" s="152"/>
      <c r="ECD193" s="152"/>
      <c r="ECE193" s="152"/>
      <c r="ECF193" s="379"/>
      <c r="ECG193" s="380"/>
      <c r="ECH193" s="326"/>
      <c r="ECI193" s="152"/>
      <c r="ECJ193" s="152"/>
      <c r="ECK193" s="152"/>
      <c r="ECL193" s="152"/>
      <c r="ECM193" s="379"/>
      <c r="ECN193" s="380"/>
      <c r="ECO193" s="326"/>
      <c r="ECP193" s="152"/>
      <c r="ECQ193" s="152"/>
      <c r="ECR193" s="152"/>
      <c r="ECS193" s="152"/>
      <c r="ECT193" s="379"/>
      <c r="ECU193" s="380"/>
      <c r="ECV193" s="326"/>
      <c r="ECW193" s="152"/>
      <c r="ECX193" s="152"/>
      <c r="ECY193" s="152"/>
      <c r="ECZ193" s="152"/>
      <c r="EDA193" s="379"/>
      <c r="EDB193" s="380"/>
      <c r="EDC193" s="326"/>
      <c r="EDD193" s="152"/>
      <c r="EDE193" s="152"/>
      <c r="EDF193" s="152"/>
      <c r="EDG193" s="152"/>
      <c r="EDH193" s="379"/>
      <c r="EDI193" s="380"/>
      <c r="EDJ193" s="326"/>
      <c r="EDK193" s="152"/>
      <c r="EDL193" s="152"/>
      <c r="EDM193" s="152"/>
      <c r="EDN193" s="152"/>
      <c r="EDO193" s="379"/>
      <c r="EDP193" s="380"/>
      <c r="EDQ193" s="326"/>
      <c r="EDR193" s="152"/>
      <c r="EDS193" s="152"/>
      <c r="EDT193" s="152"/>
      <c r="EDU193" s="152"/>
      <c r="EDV193" s="379"/>
      <c r="EDW193" s="380"/>
      <c r="EDX193" s="326"/>
      <c r="EDY193" s="152"/>
      <c r="EDZ193" s="152"/>
      <c r="EEA193" s="152"/>
      <c r="EEB193" s="152"/>
      <c r="EEC193" s="379"/>
      <c r="EED193" s="380"/>
      <c r="EEE193" s="326"/>
      <c r="EEF193" s="152"/>
      <c r="EEG193" s="152"/>
      <c r="EEH193" s="152"/>
      <c r="EEI193" s="152"/>
      <c r="EEJ193" s="379"/>
      <c r="EEK193" s="380"/>
      <c r="EEL193" s="326"/>
      <c r="EEM193" s="152"/>
      <c r="EEN193" s="152"/>
      <c r="EEO193" s="152"/>
      <c r="EEP193" s="152"/>
      <c r="EEQ193" s="379"/>
      <c r="EER193" s="380"/>
      <c r="EES193" s="326"/>
      <c r="EET193" s="152"/>
      <c r="EEU193" s="152"/>
      <c r="EEV193" s="152"/>
      <c r="EEW193" s="152"/>
      <c r="EEX193" s="379"/>
      <c r="EEY193" s="380"/>
      <c r="EEZ193" s="326"/>
      <c r="EFA193" s="152"/>
      <c r="EFB193" s="152"/>
      <c r="EFC193" s="152"/>
      <c r="EFD193" s="152"/>
      <c r="EFE193" s="379"/>
      <c r="EFF193" s="380"/>
      <c r="EFG193" s="326"/>
      <c r="EFH193" s="152"/>
      <c r="EFI193" s="152"/>
      <c r="EFJ193" s="152"/>
      <c r="EFK193" s="152"/>
      <c r="EFL193" s="379"/>
      <c r="EFM193" s="380"/>
      <c r="EFN193" s="326"/>
      <c r="EFO193" s="152"/>
      <c r="EFP193" s="152"/>
      <c r="EFQ193" s="152"/>
      <c r="EFR193" s="152"/>
      <c r="EFS193" s="379"/>
      <c r="EFT193" s="380"/>
      <c r="EFU193" s="326"/>
      <c r="EFV193" s="152"/>
      <c r="EFW193" s="152"/>
      <c r="EFX193" s="152"/>
      <c r="EFY193" s="152"/>
      <c r="EFZ193" s="379"/>
      <c r="EGA193" s="380"/>
      <c r="EGB193" s="326"/>
      <c r="EGC193" s="152"/>
      <c r="EGD193" s="152"/>
      <c r="EGE193" s="152"/>
      <c r="EGF193" s="152"/>
      <c r="EGG193" s="379"/>
      <c r="EGH193" s="380"/>
      <c r="EGI193" s="326"/>
      <c r="EGJ193" s="152"/>
      <c r="EGK193" s="152"/>
      <c r="EGL193" s="152"/>
      <c r="EGM193" s="152"/>
      <c r="EGN193" s="379"/>
      <c r="EGO193" s="380"/>
      <c r="EGP193" s="326"/>
      <c r="EGQ193" s="152"/>
      <c r="EGR193" s="152"/>
      <c r="EGS193" s="152"/>
      <c r="EGT193" s="152"/>
      <c r="EGU193" s="379"/>
      <c r="EGV193" s="380"/>
      <c r="EGW193" s="326"/>
      <c r="EGX193" s="152"/>
      <c r="EGY193" s="152"/>
      <c r="EGZ193" s="152"/>
      <c r="EHA193" s="152"/>
      <c r="EHB193" s="379"/>
      <c r="EHC193" s="380"/>
      <c r="EHD193" s="326"/>
      <c r="EHE193" s="152"/>
      <c r="EHF193" s="152"/>
      <c r="EHG193" s="152"/>
      <c r="EHH193" s="152"/>
      <c r="EHI193" s="379"/>
      <c r="EHJ193" s="380"/>
      <c r="EHK193" s="326"/>
      <c r="EHL193" s="152"/>
      <c r="EHM193" s="152"/>
      <c r="EHN193" s="152"/>
      <c r="EHO193" s="152"/>
      <c r="EHP193" s="379"/>
      <c r="EHQ193" s="380"/>
      <c r="EHR193" s="326"/>
      <c r="EHS193" s="152"/>
      <c r="EHT193" s="152"/>
      <c r="EHU193" s="152"/>
      <c r="EHV193" s="152"/>
      <c r="EHW193" s="379"/>
      <c r="EHX193" s="380"/>
      <c r="EHY193" s="326"/>
      <c r="EHZ193" s="152"/>
      <c r="EIA193" s="152"/>
      <c r="EIB193" s="152"/>
      <c r="EIC193" s="152"/>
      <c r="EID193" s="379"/>
      <c r="EIE193" s="380"/>
      <c r="EIF193" s="326"/>
      <c r="EIG193" s="152"/>
      <c r="EIH193" s="152"/>
      <c r="EII193" s="152"/>
      <c r="EIJ193" s="152"/>
      <c r="EIK193" s="379"/>
      <c r="EIL193" s="380"/>
      <c r="EIM193" s="326"/>
      <c r="EIN193" s="152"/>
      <c r="EIO193" s="152"/>
      <c r="EIP193" s="152"/>
      <c r="EIQ193" s="152"/>
      <c r="EIR193" s="379"/>
      <c r="EIS193" s="380"/>
      <c r="EIT193" s="326"/>
      <c r="EIU193" s="152"/>
      <c r="EIV193" s="152"/>
      <c r="EIW193" s="152"/>
      <c r="EIX193" s="152"/>
      <c r="EIY193" s="379"/>
      <c r="EIZ193" s="380"/>
      <c r="EJA193" s="326"/>
      <c r="EJB193" s="152"/>
      <c r="EJC193" s="152"/>
      <c r="EJD193" s="152"/>
      <c r="EJE193" s="152"/>
      <c r="EJF193" s="379"/>
      <c r="EJG193" s="380"/>
      <c r="EJH193" s="326"/>
      <c r="EJI193" s="152"/>
      <c r="EJJ193" s="152"/>
      <c r="EJK193" s="152"/>
      <c r="EJL193" s="152"/>
      <c r="EJM193" s="379"/>
      <c r="EJN193" s="380"/>
      <c r="EJO193" s="326"/>
      <c r="EJP193" s="152"/>
      <c r="EJQ193" s="152"/>
      <c r="EJR193" s="152"/>
      <c r="EJS193" s="152"/>
      <c r="EJT193" s="379"/>
      <c r="EJU193" s="380"/>
      <c r="EJV193" s="326"/>
      <c r="EJW193" s="152"/>
      <c r="EJX193" s="152"/>
      <c r="EJY193" s="152"/>
      <c r="EJZ193" s="152"/>
      <c r="EKA193" s="379"/>
      <c r="EKB193" s="380"/>
      <c r="EKC193" s="326"/>
      <c r="EKD193" s="152"/>
      <c r="EKE193" s="152"/>
      <c r="EKF193" s="152"/>
      <c r="EKG193" s="152"/>
      <c r="EKH193" s="379"/>
      <c r="EKI193" s="380"/>
      <c r="EKJ193" s="326"/>
      <c r="EKK193" s="152"/>
      <c r="EKL193" s="152"/>
      <c r="EKM193" s="152"/>
      <c r="EKN193" s="152"/>
      <c r="EKO193" s="379"/>
      <c r="EKP193" s="380"/>
      <c r="EKQ193" s="326"/>
      <c r="EKR193" s="152"/>
      <c r="EKS193" s="152"/>
      <c r="EKT193" s="152"/>
      <c r="EKU193" s="152"/>
      <c r="EKV193" s="379"/>
      <c r="EKW193" s="380"/>
      <c r="EKX193" s="326"/>
      <c r="EKY193" s="152"/>
      <c r="EKZ193" s="152"/>
      <c r="ELA193" s="152"/>
      <c r="ELB193" s="152"/>
      <c r="ELC193" s="379"/>
      <c r="ELD193" s="380"/>
      <c r="ELE193" s="326"/>
      <c r="ELF193" s="152"/>
      <c r="ELG193" s="152"/>
      <c r="ELH193" s="152"/>
      <c r="ELI193" s="152"/>
      <c r="ELJ193" s="379"/>
      <c r="ELK193" s="380"/>
      <c r="ELL193" s="326"/>
      <c r="ELM193" s="152"/>
      <c r="ELN193" s="152"/>
      <c r="ELO193" s="152"/>
      <c r="ELP193" s="152"/>
      <c r="ELQ193" s="379"/>
      <c r="ELR193" s="380"/>
      <c r="ELS193" s="326"/>
      <c r="ELT193" s="152"/>
      <c r="ELU193" s="152"/>
      <c r="ELV193" s="152"/>
      <c r="ELW193" s="152"/>
      <c r="ELX193" s="379"/>
      <c r="ELY193" s="380"/>
      <c r="ELZ193" s="326"/>
      <c r="EMA193" s="152"/>
      <c r="EMB193" s="152"/>
      <c r="EMC193" s="152"/>
      <c r="EMD193" s="152"/>
      <c r="EME193" s="379"/>
      <c r="EMF193" s="380"/>
      <c r="EMG193" s="326"/>
      <c r="EMH193" s="152"/>
      <c r="EMI193" s="152"/>
      <c r="EMJ193" s="152"/>
      <c r="EMK193" s="152"/>
      <c r="EML193" s="379"/>
      <c r="EMM193" s="380"/>
      <c r="EMN193" s="326"/>
      <c r="EMO193" s="152"/>
      <c r="EMP193" s="152"/>
      <c r="EMQ193" s="152"/>
      <c r="EMR193" s="152"/>
      <c r="EMS193" s="379"/>
      <c r="EMT193" s="380"/>
      <c r="EMU193" s="326"/>
      <c r="EMV193" s="152"/>
      <c r="EMW193" s="152"/>
      <c r="EMX193" s="152"/>
      <c r="EMY193" s="152"/>
      <c r="EMZ193" s="379"/>
      <c r="ENA193" s="380"/>
      <c r="ENB193" s="326"/>
      <c r="ENC193" s="152"/>
      <c r="END193" s="152"/>
      <c r="ENE193" s="152"/>
      <c r="ENF193" s="152"/>
      <c r="ENG193" s="379"/>
      <c r="ENH193" s="380"/>
      <c r="ENI193" s="326"/>
      <c r="ENJ193" s="152"/>
      <c r="ENK193" s="152"/>
      <c r="ENL193" s="152"/>
      <c r="ENM193" s="152"/>
      <c r="ENN193" s="379"/>
      <c r="ENO193" s="380"/>
      <c r="ENP193" s="326"/>
      <c r="ENQ193" s="152"/>
      <c r="ENR193" s="152"/>
      <c r="ENS193" s="152"/>
      <c r="ENT193" s="152"/>
      <c r="ENU193" s="379"/>
      <c r="ENV193" s="380"/>
      <c r="ENW193" s="326"/>
      <c r="ENX193" s="152"/>
      <c r="ENY193" s="152"/>
      <c r="ENZ193" s="152"/>
      <c r="EOA193" s="152"/>
      <c r="EOB193" s="379"/>
      <c r="EOC193" s="380"/>
      <c r="EOD193" s="326"/>
      <c r="EOE193" s="152"/>
      <c r="EOF193" s="152"/>
      <c r="EOG193" s="152"/>
      <c r="EOH193" s="152"/>
      <c r="EOI193" s="379"/>
      <c r="EOJ193" s="380"/>
      <c r="EOK193" s="326"/>
      <c r="EOL193" s="152"/>
      <c r="EOM193" s="152"/>
      <c r="EON193" s="152"/>
      <c r="EOO193" s="152"/>
      <c r="EOP193" s="379"/>
      <c r="EOQ193" s="380"/>
      <c r="EOR193" s="326"/>
      <c r="EOS193" s="152"/>
      <c r="EOT193" s="152"/>
      <c r="EOU193" s="152"/>
      <c r="EOV193" s="152"/>
      <c r="EOW193" s="379"/>
      <c r="EOX193" s="380"/>
      <c r="EOY193" s="326"/>
      <c r="EOZ193" s="152"/>
      <c r="EPA193" s="152"/>
      <c r="EPB193" s="152"/>
      <c r="EPC193" s="152"/>
      <c r="EPD193" s="379"/>
      <c r="EPE193" s="380"/>
      <c r="EPF193" s="326"/>
      <c r="EPG193" s="152"/>
      <c r="EPH193" s="152"/>
      <c r="EPI193" s="152"/>
      <c r="EPJ193" s="152"/>
      <c r="EPK193" s="379"/>
      <c r="EPL193" s="380"/>
      <c r="EPM193" s="326"/>
      <c r="EPN193" s="152"/>
      <c r="EPO193" s="152"/>
      <c r="EPP193" s="152"/>
      <c r="EPQ193" s="152"/>
      <c r="EPR193" s="379"/>
      <c r="EPS193" s="380"/>
      <c r="EPT193" s="326"/>
      <c r="EPU193" s="152"/>
      <c r="EPV193" s="152"/>
      <c r="EPW193" s="152"/>
      <c r="EPX193" s="152"/>
      <c r="EPY193" s="379"/>
      <c r="EPZ193" s="380"/>
      <c r="EQA193" s="326"/>
      <c r="EQB193" s="152"/>
      <c r="EQC193" s="152"/>
      <c r="EQD193" s="152"/>
      <c r="EQE193" s="152"/>
      <c r="EQF193" s="379"/>
      <c r="EQG193" s="380"/>
      <c r="EQH193" s="326"/>
      <c r="EQI193" s="152"/>
      <c r="EQJ193" s="152"/>
      <c r="EQK193" s="152"/>
      <c r="EQL193" s="152"/>
      <c r="EQM193" s="379"/>
      <c r="EQN193" s="380"/>
      <c r="EQO193" s="326"/>
      <c r="EQP193" s="152"/>
      <c r="EQQ193" s="152"/>
      <c r="EQR193" s="152"/>
      <c r="EQS193" s="152"/>
      <c r="EQT193" s="379"/>
      <c r="EQU193" s="380"/>
      <c r="EQV193" s="326"/>
      <c r="EQW193" s="152"/>
      <c r="EQX193" s="152"/>
      <c r="EQY193" s="152"/>
      <c r="EQZ193" s="152"/>
      <c r="ERA193" s="379"/>
      <c r="ERB193" s="380"/>
      <c r="ERC193" s="326"/>
      <c r="ERD193" s="152"/>
      <c r="ERE193" s="152"/>
      <c r="ERF193" s="152"/>
      <c r="ERG193" s="152"/>
      <c r="ERH193" s="379"/>
      <c r="ERI193" s="380"/>
      <c r="ERJ193" s="326"/>
      <c r="ERK193" s="152"/>
      <c r="ERL193" s="152"/>
      <c r="ERM193" s="152"/>
      <c r="ERN193" s="152"/>
      <c r="ERO193" s="379"/>
      <c r="ERP193" s="380"/>
      <c r="ERQ193" s="326"/>
      <c r="ERR193" s="152"/>
      <c r="ERS193" s="152"/>
      <c r="ERT193" s="152"/>
      <c r="ERU193" s="152"/>
      <c r="ERV193" s="379"/>
      <c r="ERW193" s="380"/>
      <c r="ERX193" s="326"/>
      <c r="ERY193" s="152"/>
      <c r="ERZ193" s="152"/>
      <c r="ESA193" s="152"/>
      <c r="ESB193" s="152"/>
      <c r="ESC193" s="379"/>
      <c r="ESD193" s="380"/>
      <c r="ESE193" s="326"/>
      <c r="ESF193" s="152"/>
      <c r="ESG193" s="152"/>
      <c r="ESH193" s="152"/>
      <c r="ESI193" s="152"/>
      <c r="ESJ193" s="379"/>
      <c r="ESK193" s="380"/>
      <c r="ESL193" s="326"/>
      <c r="ESM193" s="152"/>
      <c r="ESN193" s="152"/>
      <c r="ESO193" s="152"/>
      <c r="ESP193" s="152"/>
      <c r="ESQ193" s="379"/>
      <c r="ESR193" s="380"/>
      <c r="ESS193" s="326"/>
      <c r="EST193" s="152"/>
      <c r="ESU193" s="152"/>
      <c r="ESV193" s="152"/>
      <c r="ESW193" s="152"/>
      <c r="ESX193" s="379"/>
      <c r="ESY193" s="380"/>
      <c r="ESZ193" s="326"/>
      <c r="ETA193" s="152"/>
      <c r="ETB193" s="152"/>
      <c r="ETC193" s="152"/>
      <c r="ETD193" s="152"/>
      <c r="ETE193" s="379"/>
      <c r="ETF193" s="380"/>
      <c r="ETG193" s="326"/>
      <c r="ETH193" s="152"/>
      <c r="ETI193" s="152"/>
      <c r="ETJ193" s="152"/>
      <c r="ETK193" s="152"/>
      <c r="ETL193" s="379"/>
      <c r="ETM193" s="380"/>
      <c r="ETN193" s="326"/>
      <c r="ETO193" s="152"/>
      <c r="ETP193" s="152"/>
      <c r="ETQ193" s="152"/>
      <c r="ETR193" s="152"/>
      <c r="ETS193" s="379"/>
      <c r="ETT193" s="380"/>
      <c r="ETU193" s="326"/>
      <c r="ETV193" s="152"/>
      <c r="ETW193" s="152"/>
      <c r="ETX193" s="152"/>
      <c r="ETY193" s="152"/>
      <c r="ETZ193" s="379"/>
      <c r="EUA193" s="380"/>
      <c r="EUB193" s="326"/>
      <c r="EUC193" s="152"/>
      <c r="EUD193" s="152"/>
      <c r="EUE193" s="152"/>
      <c r="EUF193" s="152"/>
      <c r="EUG193" s="379"/>
      <c r="EUH193" s="380"/>
      <c r="EUI193" s="326"/>
      <c r="EUJ193" s="152"/>
      <c r="EUK193" s="152"/>
      <c r="EUL193" s="152"/>
      <c r="EUM193" s="152"/>
      <c r="EUN193" s="379"/>
      <c r="EUO193" s="380"/>
      <c r="EUP193" s="326"/>
      <c r="EUQ193" s="152"/>
      <c r="EUR193" s="152"/>
      <c r="EUS193" s="152"/>
      <c r="EUT193" s="152"/>
      <c r="EUU193" s="379"/>
      <c r="EUV193" s="380"/>
      <c r="EUW193" s="326"/>
      <c r="EUX193" s="152"/>
      <c r="EUY193" s="152"/>
      <c r="EUZ193" s="152"/>
      <c r="EVA193" s="152"/>
      <c r="EVB193" s="379"/>
      <c r="EVC193" s="380"/>
      <c r="EVD193" s="326"/>
      <c r="EVE193" s="152"/>
      <c r="EVF193" s="152"/>
      <c r="EVG193" s="152"/>
      <c r="EVH193" s="152"/>
      <c r="EVI193" s="379"/>
      <c r="EVJ193" s="380"/>
      <c r="EVK193" s="326"/>
      <c r="EVL193" s="152"/>
      <c r="EVM193" s="152"/>
      <c r="EVN193" s="152"/>
      <c r="EVO193" s="152"/>
      <c r="EVP193" s="379"/>
      <c r="EVQ193" s="380"/>
      <c r="EVR193" s="326"/>
      <c r="EVS193" s="152"/>
      <c r="EVT193" s="152"/>
      <c r="EVU193" s="152"/>
      <c r="EVV193" s="152"/>
      <c r="EVW193" s="379"/>
      <c r="EVX193" s="380"/>
      <c r="EVY193" s="326"/>
      <c r="EVZ193" s="152"/>
      <c r="EWA193" s="152"/>
      <c r="EWB193" s="152"/>
      <c r="EWC193" s="152"/>
      <c r="EWD193" s="379"/>
      <c r="EWE193" s="380"/>
      <c r="EWF193" s="326"/>
      <c r="EWG193" s="152"/>
      <c r="EWH193" s="152"/>
      <c r="EWI193" s="152"/>
      <c r="EWJ193" s="152"/>
      <c r="EWK193" s="379"/>
      <c r="EWL193" s="380"/>
      <c r="EWM193" s="326"/>
      <c r="EWN193" s="152"/>
      <c r="EWO193" s="152"/>
      <c r="EWP193" s="152"/>
      <c r="EWQ193" s="152"/>
      <c r="EWR193" s="379"/>
      <c r="EWS193" s="380"/>
      <c r="EWT193" s="326"/>
      <c r="EWU193" s="152"/>
      <c r="EWV193" s="152"/>
      <c r="EWW193" s="152"/>
      <c r="EWX193" s="152"/>
      <c r="EWY193" s="379"/>
      <c r="EWZ193" s="380"/>
      <c r="EXA193" s="326"/>
      <c r="EXB193" s="152"/>
      <c r="EXC193" s="152"/>
      <c r="EXD193" s="152"/>
      <c r="EXE193" s="152"/>
      <c r="EXF193" s="379"/>
      <c r="EXG193" s="380"/>
      <c r="EXH193" s="326"/>
      <c r="EXI193" s="152"/>
      <c r="EXJ193" s="152"/>
      <c r="EXK193" s="152"/>
      <c r="EXL193" s="152"/>
      <c r="EXM193" s="379"/>
      <c r="EXN193" s="380"/>
      <c r="EXO193" s="326"/>
      <c r="EXP193" s="152"/>
      <c r="EXQ193" s="152"/>
      <c r="EXR193" s="152"/>
      <c r="EXS193" s="152"/>
      <c r="EXT193" s="379"/>
      <c r="EXU193" s="380"/>
      <c r="EXV193" s="326"/>
      <c r="EXW193" s="152"/>
      <c r="EXX193" s="152"/>
      <c r="EXY193" s="152"/>
      <c r="EXZ193" s="152"/>
      <c r="EYA193" s="379"/>
      <c r="EYB193" s="380"/>
      <c r="EYC193" s="326"/>
      <c r="EYD193" s="152"/>
      <c r="EYE193" s="152"/>
      <c r="EYF193" s="152"/>
      <c r="EYG193" s="152"/>
      <c r="EYH193" s="379"/>
      <c r="EYI193" s="380"/>
      <c r="EYJ193" s="326"/>
      <c r="EYK193" s="152"/>
      <c r="EYL193" s="152"/>
      <c r="EYM193" s="152"/>
      <c r="EYN193" s="152"/>
      <c r="EYO193" s="379"/>
      <c r="EYP193" s="380"/>
      <c r="EYQ193" s="326"/>
      <c r="EYR193" s="152"/>
      <c r="EYS193" s="152"/>
      <c r="EYT193" s="152"/>
      <c r="EYU193" s="152"/>
      <c r="EYV193" s="379"/>
      <c r="EYW193" s="380"/>
      <c r="EYX193" s="326"/>
      <c r="EYY193" s="152"/>
      <c r="EYZ193" s="152"/>
      <c r="EZA193" s="152"/>
      <c r="EZB193" s="152"/>
      <c r="EZC193" s="379"/>
      <c r="EZD193" s="380"/>
      <c r="EZE193" s="326"/>
      <c r="EZF193" s="152"/>
      <c r="EZG193" s="152"/>
      <c r="EZH193" s="152"/>
      <c r="EZI193" s="152"/>
      <c r="EZJ193" s="379"/>
      <c r="EZK193" s="380"/>
      <c r="EZL193" s="326"/>
      <c r="EZM193" s="152"/>
      <c r="EZN193" s="152"/>
      <c r="EZO193" s="152"/>
      <c r="EZP193" s="152"/>
      <c r="EZQ193" s="379"/>
      <c r="EZR193" s="380"/>
      <c r="EZS193" s="326"/>
      <c r="EZT193" s="152"/>
      <c r="EZU193" s="152"/>
      <c r="EZV193" s="152"/>
      <c r="EZW193" s="152"/>
      <c r="EZX193" s="379"/>
      <c r="EZY193" s="380"/>
      <c r="EZZ193" s="326"/>
      <c r="FAA193" s="152"/>
      <c r="FAB193" s="152"/>
      <c r="FAC193" s="152"/>
      <c r="FAD193" s="152"/>
      <c r="FAE193" s="379"/>
      <c r="FAF193" s="380"/>
      <c r="FAG193" s="326"/>
      <c r="FAH193" s="152"/>
      <c r="FAI193" s="152"/>
      <c r="FAJ193" s="152"/>
      <c r="FAK193" s="152"/>
      <c r="FAL193" s="379"/>
      <c r="FAM193" s="380"/>
      <c r="FAN193" s="326"/>
      <c r="FAO193" s="152"/>
      <c r="FAP193" s="152"/>
      <c r="FAQ193" s="152"/>
      <c r="FAR193" s="152"/>
      <c r="FAS193" s="379"/>
      <c r="FAT193" s="380"/>
      <c r="FAU193" s="326"/>
      <c r="FAV193" s="152"/>
      <c r="FAW193" s="152"/>
      <c r="FAX193" s="152"/>
      <c r="FAY193" s="152"/>
      <c r="FAZ193" s="379"/>
      <c r="FBA193" s="380"/>
      <c r="FBB193" s="326"/>
      <c r="FBC193" s="152"/>
      <c r="FBD193" s="152"/>
      <c r="FBE193" s="152"/>
      <c r="FBF193" s="152"/>
      <c r="FBG193" s="379"/>
      <c r="FBH193" s="380"/>
      <c r="FBI193" s="326"/>
      <c r="FBJ193" s="152"/>
      <c r="FBK193" s="152"/>
      <c r="FBL193" s="152"/>
      <c r="FBM193" s="152"/>
      <c r="FBN193" s="379"/>
      <c r="FBO193" s="380"/>
      <c r="FBP193" s="326"/>
      <c r="FBQ193" s="152"/>
      <c r="FBR193" s="152"/>
      <c r="FBS193" s="152"/>
      <c r="FBT193" s="152"/>
      <c r="FBU193" s="379"/>
      <c r="FBV193" s="380"/>
      <c r="FBW193" s="326"/>
      <c r="FBX193" s="152"/>
      <c r="FBY193" s="152"/>
      <c r="FBZ193" s="152"/>
      <c r="FCA193" s="152"/>
      <c r="FCB193" s="379"/>
      <c r="FCC193" s="380"/>
      <c r="FCD193" s="326"/>
      <c r="FCE193" s="152"/>
      <c r="FCF193" s="152"/>
      <c r="FCG193" s="152"/>
      <c r="FCH193" s="152"/>
      <c r="FCI193" s="379"/>
      <c r="FCJ193" s="380"/>
      <c r="FCK193" s="326"/>
      <c r="FCL193" s="152"/>
      <c r="FCM193" s="152"/>
      <c r="FCN193" s="152"/>
      <c r="FCO193" s="152"/>
      <c r="FCP193" s="379"/>
      <c r="FCQ193" s="380"/>
      <c r="FCR193" s="326"/>
      <c r="FCS193" s="152"/>
      <c r="FCT193" s="152"/>
      <c r="FCU193" s="152"/>
      <c r="FCV193" s="152"/>
      <c r="FCW193" s="379"/>
      <c r="FCX193" s="380"/>
      <c r="FCY193" s="326"/>
      <c r="FCZ193" s="152"/>
      <c r="FDA193" s="152"/>
      <c r="FDB193" s="152"/>
      <c r="FDC193" s="152"/>
      <c r="FDD193" s="379"/>
      <c r="FDE193" s="380"/>
      <c r="FDF193" s="326"/>
      <c r="FDG193" s="152"/>
      <c r="FDH193" s="152"/>
      <c r="FDI193" s="152"/>
      <c r="FDJ193" s="152"/>
      <c r="FDK193" s="379"/>
      <c r="FDL193" s="380"/>
      <c r="FDM193" s="326"/>
      <c r="FDN193" s="152"/>
      <c r="FDO193" s="152"/>
      <c r="FDP193" s="152"/>
      <c r="FDQ193" s="152"/>
      <c r="FDR193" s="379"/>
      <c r="FDS193" s="380"/>
      <c r="FDT193" s="326"/>
      <c r="FDU193" s="152"/>
      <c r="FDV193" s="152"/>
      <c r="FDW193" s="152"/>
      <c r="FDX193" s="152"/>
      <c r="FDY193" s="379"/>
      <c r="FDZ193" s="380"/>
      <c r="FEA193" s="326"/>
      <c r="FEB193" s="152"/>
      <c r="FEC193" s="152"/>
      <c r="FED193" s="152"/>
      <c r="FEE193" s="152"/>
      <c r="FEF193" s="379"/>
      <c r="FEG193" s="380"/>
      <c r="FEH193" s="326"/>
      <c r="FEI193" s="152"/>
      <c r="FEJ193" s="152"/>
      <c r="FEK193" s="152"/>
      <c r="FEL193" s="152"/>
      <c r="FEM193" s="379"/>
      <c r="FEN193" s="380"/>
      <c r="FEO193" s="326"/>
      <c r="FEP193" s="152"/>
      <c r="FEQ193" s="152"/>
      <c r="FER193" s="152"/>
      <c r="FES193" s="152"/>
      <c r="FET193" s="379"/>
      <c r="FEU193" s="380"/>
      <c r="FEV193" s="326"/>
      <c r="FEW193" s="152"/>
      <c r="FEX193" s="152"/>
      <c r="FEY193" s="152"/>
      <c r="FEZ193" s="152"/>
      <c r="FFA193" s="379"/>
      <c r="FFB193" s="380"/>
      <c r="FFC193" s="326"/>
      <c r="FFD193" s="152"/>
      <c r="FFE193" s="152"/>
      <c r="FFF193" s="152"/>
      <c r="FFG193" s="152"/>
      <c r="FFH193" s="379"/>
      <c r="FFI193" s="380"/>
      <c r="FFJ193" s="326"/>
      <c r="FFK193" s="152"/>
      <c r="FFL193" s="152"/>
      <c r="FFM193" s="152"/>
      <c r="FFN193" s="152"/>
      <c r="FFO193" s="379"/>
      <c r="FFP193" s="380"/>
      <c r="FFQ193" s="326"/>
      <c r="FFR193" s="152"/>
      <c r="FFS193" s="152"/>
      <c r="FFT193" s="152"/>
      <c r="FFU193" s="152"/>
      <c r="FFV193" s="379"/>
      <c r="FFW193" s="380"/>
      <c r="FFX193" s="326"/>
      <c r="FFY193" s="152"/>
      <c r="FFZ193" s="152"/>
      <c r="FGA193" s="152"/>
      <c r="FGB193" s="152"/>
      <c r="FGC193" s="379"/>
      <c r="FGD193" s="380"/>
      <c r="FGE193" s="326"/>
      <c r="FGF193" s="152"/>
      <c r="FGG193" s="152"/>
      <c r="FGH193" s="152"/>
      <c r="FGI193" s="152"/>
      <c r="FGJ193" s="379"/>
      <c r="FGK193" s="380"/>
      <c r="FGL193" s="326"/>
      <c r="FGM193" s="152"/>
      <c r="FGN193" s="152"/>
      <c r="FGO193" s="152"/>
      <c r="FGP193" s="152"/>
      <c r="FGQ193" s="379"/>
      <c r="FGR193" s="380"/>
      <c r="FGS193" s="326"/>
      <c r="FGT193" s="152"/>
      <c r="FGU193" s="152"/>
      <c r="FGV193" s="152"/>
      <c r="FGW193" s="152"/>
      <c r="FGX193" s="379"/>
      <c r="FGY193" s="380"/>
      <c r="FGZ193" s="326"/>
      <c r="FHA193" s="152"/>
      <c r="FHB193" s="152"/>
      <c r="FHC193" s="152"/>
      <c r="FHD193" s="152"/>
      <c r="FHE193" s="379"/>
      <c r="FHF193" s="380"/>
      <c r="FHG193" s="326"/>
      <c r="FHH193" s="152"/>
      <c r="FHI193" s="152"/>
      <c r="FHJ193" s="152"/>
      <c r="FHK193" s="152"/>
      <c r="FHL193" s="379"/>
      <c r="FHM193" s="380"/>
      <c r="FHN193" s="326"/>
      <c r="FHO193" s="152"/>
      <c r="FHP193" s="152"/>
      <c r="FHQ193" s="152"/>
      <c r="FHR193" s="152"/>
      <c r="FHS193" s="379"/>
      <c r="FHT193" s="380"/>
      <c r="FHU193" s="326"/>
      <c r="FHV193" s="152"/>
      <c r="FHW193" s="152"/>
      <c r="FHX193" s="152"/>
      <c r="FHY193" s="152"/>
      <c r="FHZ193" s="379"/>
      <c r="FIA193" s="380"/>
      <c r="FIB193" s="326"/>
      <c r="FIC193" s="152"/>
      <c r="FID193" s="152"/>
      <c r="FIE193" s="152"/>
      <c r="FIF193" s="152"/>
      <c r="FIG193" s="379"/>
      <c r="FIH193" s="380"/>
      <c r="FII193" s="326"/>
      <c r="FIJ193" s="152"/>
      <c r="FIK193" s="152"/>
      <c r="FIL193" s="152"/>
      <c r="FIM193" s="152"/>
      <c r="FIN193" s="379"/>
      <c r="FIO193" s="380"/>
      <c r="FIP193" s="326"/>
      <c r="FIQ193" s="152"/>
      <c r="FIR193" s="152"/>
      <c r="FIS193" s="152"/>
      <c r="FIT193" s="152"/>
      <c r="FIU193" s="379"/>
      <c r="FIV193" s="380"/>
      <c r="FIW193" s="326"/>
      <c r="FIX193" s="152"/>
      <c r="FIY193" s="152"/>
      <c r="FIZ193" s="152"/>
      <c r="FJA193" s="152"/>
      <c r="FJB193" s="379"/>
      <c r="FJC193" s="380"/>
      <c r="FJD193" s="326"/>
      <c r="FJE193" s="152"/>
      <c r="FJF193" s="152"/>
      <c r="FJG193" s="152"/>
      <c r="FJH193" s="152"/>
      <c r="FJI193" s="379"/>
      <c r="FJJ193" s="380"/>
      <c r="FJK193" s="326"/>
      <c r="FJL193" s="152"/>
      <c r="FJM193" s="152"/>
      <c r="FJN193" s="152"/>
      <c r="FJO193" s="152"/>
      <c r="FJP193" s="379"/>
      <c r="FJQ193" s="380"/>
      <c r="FJR193" s="326"/>
      <c r="FJS193" s="152"/>
      <c r="FJT193" s="152"/>
      <c r="FJU193" s="152"/>
      <c r="FJV193" s="152"/>
      <c r="FJW193" s="379"/>
      <c r="FJX193" s="380"/>
      <c r="FJY193" s="326"/>
      <c r="FJZ193" s="152"/>
      <c r="FKA193" s="152"/>
      <c r="FKB193" s="152"/>
      <c r="FKC193" s="152"/>
      <c r="FKD193" s="379"/>
      <c r="FKE193" s="380"/>
      <c r="FKF193" s="326"/>
      <c r="FKG193" s="152"/>
      <c r="FKH193" s="152"/>
      <c r="FKI193" s="152"/>
      <c r="FKJ193" s="152"/>
      <c r="FKK193" s="379"/>
      <c r="FKL193" s="380"/>
      <c r="FKM193" s="326"/>
      <c r="FKN193" s="152"/>
      <c r="FKO193" s="152"/>
      <c r="FKP193" s="152"/>
      <c r="FKQ193" s="152"/>
      <c r="FKR193" s="379"/>
      <c r="FKS193" s="380"/>
      <c r="FKT193" s="326"/>
      <c r="FKU193" s="152"/>
      <c r="FKV193" s="152"/>
      <c r="FKW193" s="152"/>
      <c r="FKX193" s="152"/>
      <c r="FKY193" s="379"/>
      <c r="FKZ193" s="380"/>
      <c r="FLA193" s="326"/>
      <c r="FLB193" s="152"/>
      <c r="FLC193" s="152"/>
      <c r="FLD193" s="152"/>
      <c r="FLE193" s="152"/>
      <c r="FLF193" s="379"/>
      <c r="FLG193" s="380"/>
      <c r="FLH193" s="326"/>
      <c r="FLI193" s="152"/>
      <c r="FLJ193" s="152"/>
      <c r="FLK193" s="152"/>
      <c r="FLL193" s="152"/>
      <c r="FLM193" s="379"/>
      <c r="FLN193" s="380"/>
      <c r="FLO193" s="326"/>
      <c r="FLP193" s="152"/>
      <c r="FLQ193" s="152"/>
      <c r="FLR193" s="152"/>
      <c r="FLS193" s="152"/>
      <c r="FLT193" s="379"/>
      <c r="FLU193" s="380"/>
      <c r="FLV193" s="326"/>
      <c r="FLW193" s="152"/>
      <c r="FLX193" s="152"/>
      <c r="FLY193" s="152"/>
      <c r="FLZ193" s="152"/>
      <c r="FMA193" s="379"/>
      <c r="FMB193" s="380"/>
      <c r="FMC193" s="326"/>
      <c r="FMD193" s="152"/>
      <c r="FME193" s="152"/>
      <c r="FMF193" s="152"/>
      <c r="FMG193" s="152"/>
      <c r="FMH193" s="379"/>
      <c r="FMI193" s="380"/>
      <c r="FMJ193" s="326"/>
      <c r="FMK193" s="152"/>
      <c r="FML193" s="152"/>
      <c r="FMM193" s="152"/>
      <c r="FMN193" s="152"/>
      <c r="FMO193" s="379"/>
      <c r="FMP193" s="380"/>
      <c r="FMQ193" s="326"/>
      <c r="FMR193" s="152"/>
      <c r="FMS193" s="152"/>
      <c r="FMT193" s="152"/>
      <c r="FMU193" s="152"/>
      <c r="FMV193" s="379"/>
      <c r="FMW193" s="380"/>
      <c r="FMX193" s="326"/>
      <c r="FMY193" s="152"/>
      <c r="FMZ193" s="152"/>
      <c r="FNA193" s="152"/>
      <c r="FNB193" s="152"/>
      <c r="FNC193" s="379"/>
      <c r="FND193" s="380"/>
      <c r="FNE193" s="326"/>
      <c r="FNF193" s="152"/>
      <c r="FNG193" s="152"/>
      <c r="FNH193" s="152"/>
      <c r="FNI193" s="152"/>
      <c r="FNJ193" s="379"/>
      <c r="FNK193" s="380"/>
      <c r="FNL193" s="326"/>
      <c r="FNM193" s="152"/>
      <c r="FNN193" s="152"/>
      <c r="FNO193" s="152"/>
      <c r="FNP193" s="152"/>
      <c r="FNQ193" s="379"/>
      <c r="FNR193" s="380"/>
      <c r="FNS193" s="326"/>
      <c r="FNT193" s="152"/>
      <c r="FNU193" s="152"/>
      <c r="FNV193" s="152"/>
      <c r="FNW193" s="152"/>
      <c r="FNX193" s="379"/>
      <c r="FNY193" s="380"/>
      <c r="FNZ193" s="326"/>
      <c r="FOA193" s="152"/>
      <c r="FOB193" s="152"/>
      <c r="FOC193" s="152"/>
      <c r="FOD193" s="152"/>
      <c r="FOE193" s="379"/>
      <c r="FOF193" s="380"/>
      <c r="FOG193" s="326"/>
      <c r="FOH193" s="152"/>
      <c r="FOI193" s="152"/>
      <c r="FOJ193" s="152"/>
      <c r="FOK193" s="152"/>
      <c r="FOL193" s="379"/>
      <c r="FOM193" s="380"/>
      <c r="FON193" s="326"/>
      <c r="FOO193" s="152"/>
      <c r="FOP193" s="152"/>
      <c r="FOQ193" s="152"/>
      <c r="FOR193" s="152"/>
      <c r="FOS193" s="379"/>
      <c r="FOT193" s="380"/>
      <c r="FOU193" s="326"/>
      <c r="FOV193" s="152"/>
      <c r="FOW193" s="152"/>
      <c r="FOX193" s="152"/>
      <c r="FOY193" s="152"/>
      <c r="FOZ193" s="379"/>
      <c r="FPA193" s="380"/>
      <c r="FPB193" s="326"/>
      <c r="FPC193" s="152"/>
      <c r="FPD193" s="152"/>
      <c r="FPE193" s="152"/>
      <c r="FPF193" s="152"/>
      <c r="FPG193" s="379"/>
      <c r="FPH193" s="380"/>
      <c r="FPI193" s="326"/>
      <c r="FPJ193" s="152"/>
      <c r="FPK193" s="152"/>
      <c r="FPL193" s="152"/>
      <c r="FPM193" s="152"/>
      <c r="FPN193" s="379"/>
      <c r="FPO193" s="380"/>
      <c r="FPP193" s="326"/>
      <c r="FPQ193" s="152"/>
      <c r="FPR193" s="152"/>
      <c r="FPS193" s="152"/>
      <c r="FPT193" s="152"/>
      <c r="FPU193" s="379"/>
      <c r="FPV193" s="380"/>
      <c r="FPW193" s="326"/>
      <c r="FPX193" s="152"/>
      <c r="FPY193" s="152"/>
      <c r="FPZ193" s="152"/>
      <c r="FQA193" s="152"/>
      <c r="FQB193" s="379"/>
      <c r="FQC193" s="380"/>
      <c r="FQD193" s="326"/>
      <c r="FQE193" s="152"/>
      <c r="FQF193" s="152"/>
      <c r="FQG193" s="152"/>
      <c r="FQH193" s="152"/>
      <c r="FQI193" s="379"/>
      <c r="FQJ193" s="380"/>
      <c r="FQK193" s="326"/>
      <c r="FQL193" s="152"/>
      <c r="FQM193" s="152"/>
      <c r="FQN193" s="152"/>
      <c r="FQO193" s="152"/>
      <c r="FQP193" s="379"/>
      <c r="FQQ193" s="380"/>
      <c r="FQR193" s="326"/>
      <c r="FQS193" s="152"/>
      <c r="FQT193" s="152"/>
      <c r="FQU193" s="152"/>
      <c r="FQV193" s="152"/>
      <c r="FQW193" s="379"/>
      <c r="FQX193" s="380"/>
      <c r="FQY193" s="326"/>
      <c r="FQZ193" s="152"/>
      <c r="FRA193" s="152"/>
      <c r="FRB193" s="152"/>
      <c r="FRC193" s="152"/>
      <c r="FRD193" s="379"/>
      <c r="FRE193" s="380"/>
      <c r="FRF193" s="326"/>
      <c r="FRG193" s="152"/>
      <c r="FRH193" s="152"/>
      <c r="FRI193" s="152"/>
      <c r="FRJ193" s="152"/>
      <c r="FRK193" s="379"/>
      <c r="FRL193" s="380"/>
      <c r="FRM193" s="326"/>
      <c r="FRN193" s="152"/>
      <c r="FRO193" s="152"/>
      <c r="FRP193" s="152"/>
      <c r="FRQ193" s="152"/>
      <c r="FRR193" s="379"/>
      <c r="FRS193" s="380"/>
      <c r="FRT193" s="326"/>
      <c r="FRU193" s="152"/>
      <c r="FRV193" s="152"/>
      <c r="FRW193" s="152"/>
      <c r="FRX193" s="152"/>
      <c r="FRY193" s="379"/>
      <c r="FRZ193" s="380"/>
      <c r="FSA193" s="326"/>
      <c r="FSB193" s="152"/>
      <c r="FSC193" s="152"/>
      <c r="FSD193" s="152"/>
      <c r="FSE193" s="152"/>
      <c r="FSF193" s="379"/>
      <c r="FSG193" s="380"/>
      <c r="FSH193" s="326"/>
      <c r="FSI193" s="152"/>
      <c r="FSJ193" s="152"/>
      <c r="FSK193" s="152"/>
      <c r="FSL193" s="152"/>
      <c r="FSM193" s="379"/>
      <c r="FSN193" s="380"/>
      <c r="FSO193" s="326"/>
      <c r="FSP193" s="152"/>
      <c r="FSQ193" s="152"/>
      <c r="FSR193" s="152"/>
      <c r="FSS193" s="152"/>
      <c r="FST193" s="379"/>
      <c r="FSU193" s="380"/>
      <c r="FSV193" s="326"/>
      <c r="FSW193" s="152"/>
      <c r="FSX193" s="152"/>
      <c r="FSY193" s="152"/>
      <c r="FSZ193" s="152"/>
      <c r="FTA193" s="379"/>
      <c r="FTB193" s="380"/>
      <c r="FTC193" s="326"/>
      <c r="FTD193" s="152"/>
      <c r="FTE193" s="152"/>
      <c r="FTF193" s="152"/>
      <c r="FTG193" s="152"/>
      <c r="FTH193" s="379"/>
      <c r="FTI193" s="380"/>
      <c r="FTJ193" s="326"/>
      <c r="FTK193" s="152"/>
      <c r="FTL193" s="152"/>
      <c r="FTM193" s="152"/>
      <c r="FTN193" s="152"/>
      <c r="FTO193" s="379"/>
      <c r="FTP193" s="380"/>
      <c r="FTQ193" s="326"/>
      <c r="FTR193" s="152"/>
      <c r="FTS193" s="152"/>
      <c r="FTT193" s="152"/>
      <c r="FTU193" s="152"/>
      <c r="FTV193" s="379"/>
      <c r="FTW193" s="380"/>
      <c r="FTX193" s="326"/>
      <c r="FTY193" s="152"/>
      <c r="FTZ193" s="152"/>
      <c r="FUA193" s="152"/>
      <c r="FUB193" s="152"/>
      <c r="FUC193" s="379"/>
      <c r="FUD193" s="380"/>
      <c r="FUE193" s="326"/>
      <c r="FUF193" s="152"/>
      <c r="FUG193" s="152"/>
      <c r="FUH193" s="152"/>
      <c r="FUI193" s="152"/>
      <c r="FUJ193" s="379"/>
      <c r="FUK193" s="380"/>
      <c r="FUL193" s="326"/>
      <c r="FUM193" s="152"/>
      <c r="FUN193" s="152"/>
      <c r="FUO193" s="152"/>
      <c r="FUP193" s="152"/>
      <c r="FUQ193" s="379"/>
      <c r="FUR193" s="380"/>
      <c r="FUS193" s="326"/>
      <c r="FUT193" s="152"/>
      <c r="FUU193" s="152"/>
      <c r="FUV193" s="152"/>
      <c r="FUW193" s="152"/>
      <c r="FUX193" s="379"/>
      <c r="FUY193" s="380"/>
      <c r="FUZ193" s="326"/>
      <c r="FVA193" s="152"/>
      <c r="FVB193" s="152"/>
      <c r="FVC193" s="152"/>
      <c r="FVD193" s="152"/>
      <c r="FVE193" s="379"/>
      <c r="FVF193" s="380"/>
      <c r="FVG193" s="326"/>
      <c r="FVH193" s="152"/>
      <c r="FVI193" s="152"/>
      <c r="FVJ193" s="152"/>
      <c r="FVK193" s="152"/>
      <c r="FVL193" s="379"/>
      <c r="FVM193" s="380"/>
      <c r="FVN193" s="326"/>
      <c r="FVO193" s="152"/>
      <c r="FVP193" s="152"/>
      <c r="FVQ193" s="152"/>
      <c r="FVR193" s="152"/>
      <c r="FVS193" s="379"/>
      <c r="FVT193" s="380"/>
      <c r="FVU193" s="326"/>
      <c r="FVV193" s="152"/>
      <c r="FVW193" s="152"/>
      <c r="FVX193" s="152"/>
      <c r="FVY193" s="152"/>
      <c r="FVZ193" s="379"/>
      <c r="FWA193" s="380"/>
      <c r="FWB193" s="326"/>
      <c r="FWC193" s="152"/>
      <c r="FWD193" s="152"/>
      <c r="FWE193" s="152"/>
      <c r="FWF193" s="152"/>
      <c r="FWG193" s="379"/>
      <c r="FWH193" s="380"/>
      <c r="FWI193" s="326"/>
      <c r="FWJ193" s="152"/>
      <c r="FWK193" s="152"/>
      <c r="FWL193" s="152"/>
      <c r="FWM193" s="152"/>
      <c r="FWN193" s="379"/>
      <c r="FWO193" s="380"/>
      <c r="FWP193" s="326"/>
      <c r="FWQ193" s="152"/>
      <c r="FWR193" s="152"/>
      <c r="FWS193" s="152"/>
      <c r="FWT193" s="152"/>
      <c r="FWU193" s="379"/>
      <c r="FWV193" s="380"/>
      <c r="FWW193" s="326"/>
      <c r="FWX193" s="152"/>
      <c r="FWY193" s="152"/>
      <c r="FWZ193" s="152"/>
      <c r="FXA193" s="152"/>
      <c r="FXB193" s="379"/>
      <c r="FXC193" s="380"/>
      <c r="FXD193" s="326"/>
      <c r="FXE193" s="152"/>
      <c r="FXF193" s="152"/>
      <c r="FXG193" s="152"/>
      <c r="FXH193" s="152"/>
      <c r="FXI193" s="379"/>
      <c r="FXJ193" s="380"/>
      <c r="FXK193" s="326"/>
      <c r="FXL193" s="152"/>
      <c r="FXM193" s="152"/>
      <c r="FXN193" s="152"/>
      <c r="FXO193" s="152"/>
      <c r="FXP193" s="379"/>
      <c r="FXQ193" s="380"/>
      <c r="FXR193" s="326"/>
      <c r="FXS193" s="152"/>
      <c r="FXT193" s="152"/>
      <c r="FXU193" s="152"/>
      <c r="FXV193" s="152"/>
      <c r="FXW193" s="379"/>
      <c r="FXX193" s="380"/>
      <c r="FXY193" s="326"/>
      <c r="FXZ193" s="152"/>
      <c r="FYA193" s="152"/>
      <c r="FYB193" s="152"/>
      <c r="FYC193" s="152"/>
      <c r="FYD193" s="379"/>
      <c r="FYE193" s="380"/>
      <c r="FYF193" s="326"/>
      <c r="FYG193" s="152"/>
      <c r="FYH193" s="152"/>
      <c r="FYI193" s="152"/>
      <c r="FYJ193" s="152"/>
      <c r="FYK193" s="379"/>
      <c r="FYL193" s="380"/>
      <c r="FYM193" s="326"/>
      <c r="FYN193" s="152"/>
      <c r="FYO193" s="152"/>
      <c r="FYP193" s="152"/>
      <c r="FYQ193" s="152"/>
      <c r="FYR193" s="379"/>
      <c r="FYS193" s="380"/>
      <c r="FYT193" s="326"/>
      <c r="FYU193" s="152"/>
      <c r="FYV193" s="152"/>
      <c r="FYW193" s="152"/>
      <c r="FYX193" s="152"/>
      <c r="FYY193" s="379"/>
      <c r="FYZ193" s="380"/>
      <c r="FZA193" s="326"/>
      <c r="FZB193" s="152"/>
      <c r="FZC193" s="152"/>
      <c r="FZD193" s="152"/>
      <c r="FZE193" s="152"/>
      <c r="FZF193" s="379"/>
      <c r="FZG193" s="380"/>
      <c r="FZH193" s="326"/>
      <c r="FZI193" s="152"/>
      <c r="FZJ193" s="152"/>
      <c r="FZK193" s="152"/>
      <c r="FZL193" s="152"/>
      <c r="FZM193" s="379"/>
      <c r="FZN193" s="380"/>
      <c r="FZO193" s="326"/>
      <c r="FZP193" s="152"/>
      <c r="FZQ193" s="152"/>
      <c r="FZR193" s="152"/>
      <c r="FZS193" s="152"/>
      <c r="FZT193" s="379"/>
      <c r="FZU193" s="380"/>
      <c r="FZV193" s="326"/>
      <c r="FZW193" s="152"/>
      <c r="FZX193" s="152"/>
      <c r="FZY193" s="152"/>
      <c r="FZZ193" s="152"/>
      <c r="GAA193" s="379"/>
      <c r="GAB193" s="380"/>
      <c r="GAC193" s="326"/>
      <c r="GAD193" s="152"/>
      <c r="GAE193" s="152"/>
      <c r="GAF193" s="152"/>
      <c r="GAG193" s="152"/>
      <c r="GAH193" s="379"/>
      <c r="GAI193" s="380"/>
      <c r="GAJ193" s="326"/>
      <c r="GAK193" s="152"/>
      <c r="GAL193" s="152"/>
      <c r="GAM193" s="152"/>
      <c r="GAN193" s="152"/>
      <c r="GAO193" s="379"/>
      <c r="GAP193" s="380"/>
      <c r="GAQ193" s="326"/>
      <c r="GAR193" s="152"/>
      <c r="GAS193" s="152"/>
      <c r="GAT193" s="152"/>
      <c r="GAU193" s="152"/>
      <c r="GAV193" s="379"/>
      <c r="GAW193" s="380"/>
      <c r="GAX193" s="326"/>
      <c r="GAY193" s="152"/>
      <c r="GAZ193" s="152"/>
      <c r="GBA193" s="152"/>
      <c r="GBB193" s="152"/>
      <c r="GBC193" s="379"/>
      <c r="GBD193" s="380"/>
      <c r="GBE193" s="326"/>
      <c r="GBF193" s="152"/>
      <c r="GBG193" s="152"/>
      <c r="GBH193" s="152"/>
      <c r="GBI193" s="152"/>
      <c r="GBJ193" s="379"/>
      <c r="GBK193" s="380"/>
      <c r="GBL193" s="326"/>
      <c r="GBM193" s="152"/>
      <c r="GBN193" s="152"/>
      <c r="GBO193" s="152"/>
      <c r="GBP193" s="152"/>
      <c r="GBQ193" s="379"/>
      <c r="GBR193" s="380"/>
      <c r="GBS193" s="326"/>
      <c r="GBT193" s="152"/>
      <c r="GBU193" s="152"/>
      <c r="GBV193" s="152"/>
      <c r="GBW193" s="152"/>
      <c r="GBX193" s="379"/>
      <c r="GBY193" s="380"/>
      <c r="GBZ193" s="326"/>
      <c r="GCA193" s="152"/>
      <c r="GCB193" s="152"/>
      <c r="GCC193" s="152"/>
      <c r="GCD193" s="152"/>
      <c r="GCE193" s="379"/>
      <c r="GCF193" s="380"/>
      <c r="GCG193" s="326"/>
      <c r="GCH193" s="152"/>
      <c r="GCI193" s="152"/>
      <c r="GCJ193" s="152"/>
      <c r="GCK193" s="152"/>
      <c r="GCL193" s="379"/>
      <c r="GCM193" s="380"/>
      <c r="GCN193" s="326"/>
      <c r="GCO193" s="152"/>
      <c r="GCP193" s="152"/>
      <c r="GCQ193" s="152"/>
      <c r="GCR193" s="152"/>
      <c r="GCS193" s="379"/>
      <c r="GCT193" s="380"/>
      <c r="GCU193" s="326"/>
      <c r="GCV193" s="152"/>
      <c r="GCW193" s="152"/>
      <c r="GCX193" s="152"/>
      <c r="GCY193" s="152"/>
      <c r="GCZ193" s="379"/>
      <c r="GDA193" s="380"/>
      <c r="GDB193" s="326"/>
      <c r="GDC193" s="152"/>
      <c r="GDD193" s="152"/>
      <c r="GDE193" s="152"/>
      <c r="GDF193" s="152"/>
      <c r="GDG193" s="379"/>
      <c r="GDH193" s="380"/>
      <c r="GDI193" s="326"/>
      <c r="GDJ193" s="152"/>
      <c r="GDK193" s="152"/>
      <c r="GDL193" s="152"/>
      <c r="GDM193" s="152"/>
      <c r="GDN193" s="379"/>
      <c r="GDO193" s="380"/>
      <c r="GDP193" s="326"/>
      <c r="GDQ193" s="152"/>
      <c r="GDR193" s="152"/>
      <c r="GDS193" s="152"/>
      <c r="GDT193" s="152"/>
      <c r="GDU193" s="379"/>
      <c r="GDV193" s="380"/>
      <c r="GDW193" s="326"/>
      <c r="GDX193" s="152"/>
      <c r="GDY193" s="152"/>
      <c r="GDZ193" s="152"/>
      <c r="GEA193" s="152"/>
      <c r="GEB193" s="379"/>
      <c r="GEC193" s="380"/>
      <c r="GED193" s="326"/>
      <c r="GEE193" s="152"/>
      <c r="GEF193" s="152"/>
      <c r="GEG193" s="152"/>
      <c r="GEH193" s="152"/>
      <c r="GEI193" s="379"/>
      <c r="GEJ193" s="380"/>
      <c r="GEK193" s="326"/>
      <c r="GEL193" s="152"/>
      <c r="GEM193" s="152"/>
      <c r="GEN193" s="152"/>
      <c r="GEO193" s="152"/>
      <c r="GEP193" s="379"/>
      <c r="GEQ193" s="380"/>
      <c r="GER193" s="326"/>
      <c r="GES193" s="152"/>
      <c r="GET193" s="152"/>
      <c r="GEU193" s="152"/>
      <c r="GEV193" s="152"/>
      <c r="GEW193" s="379"/>
      <c r="GEX193" s="380"/>
      <c r="GEY193" s="326"/>
      <c r="GEZ193" s="152"/>
      <c r="GFA193" s="152"/>
      <c r="GFB193" s="152"/>
      <c r="GFC193" s="152"/>
      <c r="GFD193" s="379"/>
      <c r="GFE193" s="380"/>
      <c r="GFF193" s="326"/>
      <c r="GFG193" s="152"/>
      <c r="GFH193" s="152"/>
      <c r="GFI193" s="152"/>
      <c r="GFJ193" s="152"/>
      <c r="GFK193" s="379"/>
      <c r="GFL193" s="380"/>
      <c r="GFM193" s="326"/>
      <c r="GFN193" s="152"/>
      <c r="GFO193" s="152"/>
      <c r="GFP193" s="152"/>
      <c r="GFQ193" s="152"/>
      <c r="GFR193" s="379"/>
      <c r="GFS193" s="380"/>
      <c r="GFT193" s="326"/>
      <c r="GFU193" s="152"/>
      <c r="GFV193" s="152"/>
      <c r="GFW193" s="152"/>
      <c r="GFX193" s="152"/>
      <c r="GFY193" s="379"/>
      <c r="GFZ193" s="380"/>
      <c r="GGA193" s="326"/>
      <c r="GGB193" s="152"/>
      <c r="GGC193" s="152"/>
      <c r="GGD193" s="152"/>
      <c r="GGE193" s="152"/>
      <c r="GGF193" s="379"/>
      <c r="GGG193" s="380"/>
      <c r="GGH193" s="326"/>
      <c r="GGI193" s="152"/>
      <c r="GGJ193" s="152"/>
      <c r="GGK193" s="152"/>
      <c r="GGL193" s="152"/>
      <c r="GGM193" s="379"/>
      <c r="GGN193" s="380"/>
      <c r="GGO193" s="326"/>
      <c r="GGP193" s="152"/>
      <c r="GGQ193" s="152"/>
      <c r="GGR193" s="152"/>
      <c r="GGS193" s="152"/>
      <c r="GGT193" s="379"/>
      <c r="GGU193" s="380"/>
      <c r="GGV193" s="326"/>
      <c r="GGW193" s="152"/>
      <c r="GGX193" s="152"/>
      <c r="GGY193" s="152"/>
      <c r="GGZ193" s="152"/>
      <c r="GHA193" s="379"/>
      <c r="GHB193" s="380"/>
      <c r="GHC193" s="326"/>
      <c r="GHD193" s="152"/>
      <c r="GHE193" s="152"/>
      <c r="GHF193" s="152"/>
      <c r="GHG193" s="152"/>
      <c r="GHH193" s="379"/>
      <c r="GHI193" s="380"/>
      <c r="GHJ193" s="326"/>
      <c r="GHK193" s="152"/>
      <c r="GHL193" s="152"/>
      <c r="GHM193" s="152"/>
      <c r="GHN193" s="152"/>
      <c r="GHO193" s="379"/>
      <c r="GHP193" s="380"/>
      <c r="GHQ193" s="326"/>
      <c r="GHR193" s="152"/>
      <c r="GHS193" s="152"/>
      <c r="GHT193" s="152"/>
      <c r="GHU193" s="152"/>
      <c r="GHV193" s="379"/>
      <c r="GHW193" s="380"/>
      <c r="GHX193" s="326"/>
      <c r="GHY193" s="152"/>
      <c r="GHZ193" s="152"/>
      <c r="GIA193" s="152"/>
      <c r="GIB193" s="152"/>
      <c r="GIC193" s="379"/>
      <c r="GID193" s="380"/>
      <c r="GIE193" s="326"/>
      <c r="GIF193" s="152"/>
      <c r="GIG193" s="152"/>
      <c r="GIH193" s="152"/>
      <c r="GII193" s="152"/>
      <c r="GIJ193" s="379"/>
      <c r="GIK193" s="380"/>
      <c r="GIL193" s="326"/>
      <c r="GIM193" s="152"/>
      <c r="GIN193" s="152"/>
      <c r="GIO193" s="152"/>
      <c r="GIP193" s="152"/>
      <c r="GIQ193" s="379"/>
      <c r="GIR193" s="380"/>
      <c r="GIS193" s="326"/>
      <c r="GIT193" s="152"/>
      <c r="GIU193" s="152"/>
      <c r="GIV193" s="152"/>
      <c r="GIW193" s="152"/>
      <c r="GIX193" s="379"/>
      <c r="GIY193" s="380"/>
      <c r="GIZ193" s="326"/>
      <c r="GJA193" s="152"/>
      <c r="GJB193" s="152"/>
      <c r="GJC193" s="152"/>
      <c r="GJD193" s="152"/>
      <c r="GJE193" s="379"/>
      <c r="GJF193" s="380"/>
      <c r="GJG193" s="326"/>
      <c r="GJH193" s="152"/>
      <c r="GJI193" s="152"/>
      <c r="GJJ193" s="152"/>
      <c r="GJK193" s="152"/>
      <c r="GJL193" s="379"/>
      <c r="GJM193" s="380"/>
      <c r="GJN193" s="326"/>
      <c r="GJO193" s="152"/>
      <c r="GJP193" s="152"/>
      <c r="GJQ193" s="152"/>
      <c r="GJR193" s="152"/>
      <c r="GJS193" s="379"/>
      <c r="GJT193" s="380"/>
      <c r="GJU193" s="326"/>
      <c r="GJV193" s="152"/>
      <c r="GJW193" s="152"/>
      <c r="GJX193" s="152"/>
      <c r="GJY193" s="152"/>
      <c r="GJZ193" s="379"/>
      <c r="GKA193" s="380"/>
      <c r="GKB193" s="326"/>
      <c r="GKC193" s="152"/>
      <c r="GKD193" s="152"/>
      <c r="GKE193" s="152"/>
      <c r="GKF193" s="152"/>
      <c r="GKG193" s="379"/>
      <c r="GKH193" s="380"/>
      <c r="GKI193" s="326"/>
      <c r="GKJ193" s="152"/>
      <c r="GKK193" s="152"/>
      <c r="GKL193" s="152"/>
      <c r="GKM193" s="152"/>
      <c r="GKN193" s="379"/>
      <c r="GKO193" s="380"/>
      <c r="GKP193" s="326"/>
      <c r="GKQ193" s="152"/>
      <c r="GKR193" s="152"/>
      <c r="GKS193" s="152"/>
      <c r="GKT193" s="152"/>
      <c r="GKU193" s="379"/>
      <c r="GKV193" s="380"/>
      <c r="GKW193" s="326"/>
      <c r="GKX193" s="152"/>
      <c r="GKY193" s="152"/>
      <c r="GKZ193" s="152"/>
      <c r="GLA193" s="152"/>
      <c r="GLB193" s="379"/>
      <c r="GLC193" s="380"/>
      <c r="GLD193" s="326"/>
      <c r="GLE193" s="152"/>
      <c r="GLF193" s="152"/>
      <c r="GLG193" s="152"/>
      <c r="GLH193" s="152"/>
      <c r="GLI193" s="379"/>
      <c r="GLJ193" s="380"/>
      <c r="GLK193" s="326"/>
      <c r="GLL193" s="152"/>
      <c r="GLM193" s="152"/>
      <c r="GLN193" s="152"/>
      <c r="GLO193" s="152"/>
      <c r="GLP193" s="379"/>
      <c r="GLQ193" s="380"/>
      <c r="GLR193" s="326"/>
      <c r="GLS193" s="152"/>
      <c r="GLT193" s="152"/>
      <c r="GLU193" s="152"/>
      <c r="GLV193" s="152"/>
      <c r="GLW193" s="379"/>
      <c r="GLX193" s="380"/>
      <c r="GLY193" s="326"/>
      <c r="GLZ193" s="152"/>
      <c r="GMA193" s="152"/>
      <c r="GMB193" s="152"/>
      <c r="GMC193" s="152"/>
      <c r="GMD193" s="379"/>
      <c r="GME193" s="380"/>
      <c r="GMF193" s="326"/>
      <c r="GMG193" s="152"/>
      <c r="GMH193" s="152"/>
      <c r="GMI193" s="152"/>
      <c r="GMJ193" s="152"/>
      <c r="GMK193" s="379"/>
      <c r="GML193" s="380"/>
      <c r="GMM193" s="326"/>
      <c r="GMN193" s="152"/>
      <c r="GMO193" s="152"/>
      <c r="GMP193" s="152"/>
      <c r="GMQ193" s="152"/>
      <c r="GMR193" s="379"/>
      <c r="GMS193" s="380"/>
      <c r="GMT193" s="326"/>
      <c r="GMU193" s="152"/>
      <c r="GMV193" s="152"/>
      <c r="GMW193" s="152"/>
      <c r="GMX193" s="152"/>
      <c r="GMY193" s="379"/>
      <c r="GMZ193" s="380"/>
      <c r="GNA193" s="326"/>
      <c r="GNB193" s="152"/>
      <c r="GNC193" s="152"/>
      <c r="GND193" s="152"/>
      <c r="GNE193" s="152"/>
      <c r="GNF193" s="379"/>
      <c r="GNG193" s="380"/>
      <c r="GNH193" s="326"/>
      <c r="GNI193" s="152"/>
      <c r="GNJ193" s="152"/>
      <c r="GNK193" s="152"/>
      <c r="GNL193" s="152"/>
      <c r="GNM193" s="379"/>
      <c r="GNN193" s="380"/>
      <c r="GNO193" s="326"/>
      <c r="GNP193" s="152"/>
      <c r="GNQ193" s="152"/>
      <c r="GNR193" s="152"/>
      <c r="GNS193" s="152"/>
      <c r="GNT193" s="379"/>
      <c r="GNU193" s="380"/>
      <c r="GNV193" s="326"/>
      <c r="GNW193" s="152"/>
      <c r="GNX193" s="152"/>
      <c r="GNY193" s="152"/>
      <c r="GNZ193" s="152"/>
      <c r="GOA193" s="379"/>
      <c r="GOB193" s="380"/>
      <c r="GOC193" s="326"/>
      <c r="GOD193" s="152"/>
      <c r="GOE193" s="152"/>
      <c r="GOF193" s="152"/>
      <c r="GOG193" s="152"/>
      <c r="GOH193" s="379"/>
      <c r="GOI193" s="380"/>
      <c r="GOJ193" s="326"/>
      <c r="GOK193" s="152"/>
      <c r="GOL193" s="152"/>
      <c r="GOM193" s="152"/>
      <c r="GON193" s="152"/>
      <c r="GOO193" s="379"/>
      <c r="GOP193" s="380"/>
      <c r="GOQ193" s="326"/>
      <c r="GOR193" s="152"/>
      <c r="GOS193" s="152"/>
      <c r="GOT193" s="152"/>
      <c r="GOU193" s="152"/>
      <c r="GOV193" s="379"/>
      <c r="GOW193" s="380"/>
      <c r="GOX193" s="326"/>
      <c r="GOY193" s="152"/>
      <c r="GOZ193" s="152"/>
      <c r="GPA193" s="152"/>
      <c r="GPB193" s="152"/>
      <c r="GPC193" s="379"/>
      <c r="GPD193" s="380"/>
      <c r="GPE193" s="326"/>
      <c r="GPF193" s="152"/>
      <c r="GPG193" s="152"/>
      <c r="GPH193" s="152"/>
      <c r="GPI193" s="152"/>
      <c r="GPJ193" s="379"/>
      <c r="GPK193" s="380"/>
      <c r="GPL193" s="326"/>
      <c r="GPM193" s="152"/>
      <c r="GPN193" s="152"/>
      <c r="GPO193" s="152"/>
      <c r="GPP193" s="152"/>
      <c r="GPQ193" s="379"/>
      <c r="GPR193" s="380"/>
      <c r="GPS193" s="326"/>
      <c r="GPT193" s="152"/>
      <c r="GPU193" s="152"/>
      <c r="GPV193" s="152"/>
      <c r="GPW193" s="152"/>
      <c r="GPX193" s="379"/>
      <c r="GPY193" s="380"/>
      <c r="GPZ193" s="326"/>
      <c r="GQA193" s="152"/>
      <c r="GQB193" s="152"/>
      <c r="GQC193" s="152"/>
      <c r="GQD193" s="152"/>
      <c r="GQE193" s="379"/>
      <c r="GQF193" s="380"/>
      <c r="GQG193" s="326"/>
      <c r="GQH193" s="152"/>
      <c r="GQI193" s="152"/>
      <c r="GQJ193" s="152"/>
      <c r="GQK193" s="152"/>
      <c r="GQL193" s="379"/>
      <c r="GQM193" s="380"/>
      <c r="GQN193" s="326"/>
      <c r="GQO193" s="152"/>
      <c r="GQP193" s="152"/>
      <c r="GQQ193" s="152"/>
      <c r="GQR193" s="152"/>
      <c r="GQS193" s="379"/>
      <c r="GQT193" s="380"/>
      <c r="GQU193" s="326"/>
      <c r="GQV193" s="152"/>
      <c r="GQW193" s="152"/>
      <c r="GQX193" s="152"/>
      <c r="GQY193" s="152"/>
      <c r="GQZ193" s="379"/>
      <c r="GRA193" s="380"/>
      <c r="GRB193" s="326"/>
      <c r="GRC193" s="152"/>
      <c r="GRD193" s="152"/>
      <c r="GRE193" s="152"/>
      <c r="GRF193" s="152"/>
      <c r="GRG193" s="379"/>
      <c r="GRH193" s="380"/>
      <c r="GRI193" s="326"/>
      <c r="GRJ193" s="152"/>
      <c r="GRK193" s="152"/>
      <c r="GRL193" s="152"/>
      <c r="GRM193" s="152"/>
      <c r="GRN193" s="379"/>
      <c r="GRO193" s="380"/>
      <c r="GRP193" s="326"/>
      <c r="GRQ193" s="152"/>
      <c r="GRR193" s="152"/>
      <c r="GRS193" s="152"/>
      <c r="GRT193" s="152"/>
      <c r="GRU193" s="379"/>
      <c r="GRV193" s="380"/>
      <c r="GRW193" s="326"/>
      <c r="GRX193" s="152"/>
      <c r="GRY193" s="152"/>
      <c r="GRZ193" s="152"/>
      <c r="GSA193" s="152"/>
      <c r="GSB193" s="379"/>
      <c r="GSC193" s="380"/>
      <c r="GSD193" s="326"/>
      <c r="GSE193" s="152"/>
      <c r="GSF193" s="152"/>
      <c r="GSG193" s="152"/>
      <c r="GSH193" s="152"/>
      <c r="GSI193" s="379"/>
      <c r="GSJ193" s="380"/>
      <c r="GSK193" s="326"/>
      <c r="GSL193" s="152"/>
      <c r="GSM193" s="152"/>
      <c r="GSN193" s="152"/>
      <c r="GSO193" s="152"/>
      <c r="GSP193" s="379"/>
      <c r="GSQ193" s="380"/>
      <c r="GSR193" s="326"/>
      <c r="GSS193" s="152"/>
      <c r="GST193" s="152"/>
      <c r="GSU193" s="152"/>
      <c r="GSV193" s="152"/>
      <c r="GSW193" s="379"/>
      <c r="GSX193" s="380"/>
      <c r="GSY193" s="326"/>
      <c r="GSZ193" s="152"/>
      <c r="GTA193" s="152"/>
      <c r="GTB193" s="152"/>
      <c r="GTC193" s="152"/>
      <c r="GTD193" s="379"/>
      <c r="GTE193" s="380"/>
      <c r="GTF193" s="326"/>
      <c r="GTG193" s="152"/>
      <c r="GTH193" s="152"/>
      <c r="GTI193" s="152"/>
      <c r="GTJ193" s="152"/>
      <c r="GTK193" s="379"/>
      <c r="GTL193" s="380"/>
      <c r="GTM193" s="326"/>
      <c r="GTN193" s="152"/>
      <c r="GTO193" s="152"/>
      <c r="GTP193" s="152"/>
      <c r="GTQ193" s="152"/>
      <c r="GTR193" s="379"/>
      <c r="GTS193" s="380"/>
      <c r="GTT193" s="326"/>
      <c r="GTU193" s="152"/>
      <c r="GTV193" s="152"/>
      <c r="GTW193" s="152"/>
      <c r="GTX193" s="152"/>
      <c r="GTY193" s="379"/>
      <c r="GTZ193" s="380"/>
      <c r="GUA193" s="326"/>
      <c r="GUB193" s="152"/>
      <c r="GUC193" s="152"/>
      <c r="GUD193" s="152"/>
      <c r="GUE193" s="152"/>
      <c r="GUF193" s="379"/>
      <c r="GUG193" s="380"/>
      <c r="GUH193" s="326"/>
      <c r="GUI193" s="152"/>
      <c r="GUJ193" s="152"/>
      <c r="GUK193" s="152"/>
      <c r="GUL193" s="152"/>
      <c r="GUM193" s="379"/>
      <c r="GUN193" s="380"/>
      <c r="GUO193" s="326"/>
      <c r="GUP193" s="152"/>
      <c r="GUQ193" s="152"/>
      <c r="GUR193" s="152"/>
      <c r="GUS193" s="152"/>
      <c r="GUT193" s="379"/>
      <c r="GUU193" s="380"/>
      <c r="GUV193" s="326"/>
      <c r="GUW193" s="152"/>
      <c r="GUX193" s="152"/>
      <c r="GUY193" s="152"/>
      <c r="GUZ193" s="152"/>
      <c r="GVA193" s="379"/>
      <c r="GVB193" s="380"/>
      <c r="GVC193" s="326"/>
      <c r="GVD193" s="152"/>
      <c r="GVE193" s="152"/>
      <c r="GVF193" s="152"/>
      <c r="GVG193" s="152"/>
      <c r="GVH193" s="379"/>
      <c r="GVI193" s="380"/>
      <c r="GVJ193" s="326"/>
      <c r="GVK193" s="152"/>
      <c r="GVL193" s="152"/>
      <c r="GVM193" s="152"/>
      <c r="GVN193" s="152"/>
      <c r="GVO193" s="379"/>
      <c r="GVP193" s="380"/>
      <c r="GVQ193" s="326"/>
      <c r="GVR193" s="152"/>
      <c r="GVS193" s="152"/>
      <c r="GVT193" s="152"/>
      <c r="GVU193" s="152"/>
      <c r="GVV193" s="379"/>
      <c r="GVW193" s="380"/>
      <c r="GVX193" s="326"/>
      <c r="GVY193" s="152"/>
      <c r="GVZ193" s="152"/>
      <c r="GWA193" s="152"/>
      <c r="GWB193" s="152"/>
      <c r="GWC193" s="379"/>
      <c r="GWD193" s="380"/>
      <c r="GWE193" s="326"/>
      <c r="GWF193" s="152"/>
      <c r="GWG193" s="152"/>
      <c r="GWH193" s="152"/>
      <c r="GWI193" s="152"/>
      <c r="GWJ193" s="379"/>
      <c r="GWK193" s="380"/>
      <c r="GWL193" s="326"/>
      <c r="GWM193" s="152"/>
      <c r="GWN193" s="152"/>
      <c r="GWO193" s="152"/>
      <c r="GWP193" s="152"/>
      <c r="GWQ193" s="379"/>
      <c r="GWR193" s="380"/>
      <c r="GWS193" s="326"/>
      <c r="GWT193" s="152"/>
      <c r="GWU193" s="152"/>
      <c r="GWV193" s="152"/>
      <c r="GWW193" s="152"/>
      <c r="GWX193" s="379"/>
      <c r="GWY193" s="380"/>
      <c r="GWZ193" s="326"/>
      <c r="GXA193" s="152"/>
      <c r="GXB193" s="152"/>
      <c r="GXC193" s="152"/>
      <c r="GXD193" s="152"/>
      <c r="GXE193" s="379"/>
      <c r="GXF193" s="380"/>
      <c r="GXG193" s="326"/>
      <c r="GXH193" s="152"/>
      <c r="GXI193" s="152"/>
      <c r="GXJ193" s="152"/>
      <c r="GXK193" s="152"/>
      <c r="GXL193" s="379"/>
      <c r="GXM193" s="380"/>
      <c r="GXN193" s="326"/>
      <c r="GXO193" s="152"/>
      <c r="GXP193" s="152"/>
      <c r="GXQ193" s="152"/>
      <c r="GXR193" s="152"/>
      <c r="GXS193" s="379"/>
      <c r="GXT193" s="380"/>
      <c r="GXU193" s="326"/>
      <c r="GXV193" s="152"/>
      <c r="GXW193" s="152"/>
      <c r="GXX193" s="152"/>
      <c r="GXY193" s="152"/>
      <c r="GXZ193" s="379"/>
      <c r="GYA193" s="380"/>
      <c r="GYB193" s="326"/>
      <c r="GYC193" s="152"/>
      <c r="GYD193" s="152"/>
      <c r="GYE193" s="152"/>
      <c r="GYF193" s="152"/>
      <c r="GYG193" s="379"/>
      <c r="GYH193" s="380"/>
      <c r="GYI193" s="326"/>
      <c r="GYJ193" s="152"/>
      <c r="GYK193" s="152"/>
      <c r="GYL193" s="152"/>
      <c r="GYM193" s="152"/>
      <c r="GYN193" s="379"/>
      <c r="GYO193" s="380"/>
      <c r="GYP193" s="326"/>
      <c r="GYQ193" s="152"/>
      <c r="GYR193" s="152"/>
      <c r="GYS193" s="152"/>
      <c r="GYT193" s="152"/>
      <c r="GYU193" s="379"/>
      <c r="GYV193" s="380"/>
      <c r="GYW193" s="326"/>
      <c r="GYX193" s="152"/>
      <c r="GYY193" s="152"/>
      <c r="GYZ193" s="152"/>
      <c r="GZA193" s="152"/>
      <c r="GZB193" s="379"/>
      <c r="GZC193" s="380"/>
      <c r="GZD193" s="326"/>
      <c r="GZE193" s="152"/>
      <c r="GZF193" s="152"/>
      <c r="GZG193" s="152"/>
      <c r="GZH193" s="152"/>
      <c r="GZI193" s="379"/>
      <c r="GZJ193" s="380"/>
      <c r="GZK193" s="326"/>
      <c r="GZL193" s="152"/>
      <c r="GZM193" s="152"/>
      <c r="GZN193" s="152"/>
      <c r="GZO193" s="152"/>
      <c r="GZP193" s="379"/>
      <c r="GZQ193" s="380"/>
      <c r="GZR193" s="326"/>
      <c r="GZS193" s="152"/>
      <c r="GZT193" s="152"/>
      <c r="GZU193" s="152"/>
      <c r="GZV193" s="152"/>
      <c r="GZW193" s="379"/>
      <c r="GZX193" s="380"/>
      <c r="GZY193" s="326"/>
      <c r="GZZ193" s="152"/>
      <c r="HAA193" s="152"/>
      <c r="HAB193" s="152"/>
      <c r="HAC193" s="152"/>
      <c r="HAD193" s="379"/>
      <c r="HAE193" s="380"/>
      <c r="HAF193" s="326"/>
      <c r="HAG193" s="152"/>
      <c r="HAH193" s="152"/>
      <c r="HAI193" s="152"/>
      <c r="HAJ193" s="152"/>
      <c r="HAK193" s="379"/>
      <c r="HAL193" s="380"/>
      <c r="HAM193" s="326"/>
      <c r="HAN193" s="152"/>
      <c r="HAO193" s="152"/>
      <c r="HAP193" s="152"/>
      <c r="HAQ193" s="152"/>
      <c r="HAR193" s="379"/>
      <c r="HAS193" s="380"/>
      <c r="HAT193" s="326"/>
      <c r="HAU193" s="152"/>
      <c r="HAV193" s="152"/>
      <c r="HAW193" s="152"/>
      <c r="HAX193" s="152"/>
      <c r="HAY193" s="379"/>
      <c r="HAZ193" s="380"/>
      <c r="HBA193" s="326"/>
      <c r="HBB193" s="152"/>
      <c r="HBC193" s="152"/>
      <c r="HBD193" s="152"/>
      <c r="HBE193" s="152"/>
      <c r="HBF193" s="379"/>
      <c r="HBG193" s="380"/>
      <c r="HBH193" s="326"/>
      <c r="HBI193" s="152"/>
      <c r="HBJ193" s="152"/>
      <c r="HBK193" s="152"/>
      <c r="HBL193" s="152"/>
      <c r="HBM193" s="379"/>
      <c r="HBN193" s="380"/>
      <c r="HBO193" s="326"/>
      <c r="HBP193" s="152"/>
      <c r="HBQ193" s="152"/>
      <c r="HBR193" s="152"/>
      <c r="HBS193" s="152"/>
      <c r="HBT193" s="379"/>
      <c r="HBU193" s="380"/>
      <c r="HBV193" s="326"/>
      <c r="HBW193" s="152"/>
      <c r="HBX193" s="152"/>
      <c r="HBY193" s="152"/>
      <c r="HBZ193" s="152"/>
      <c r="HCA193" s="379"/>
      <c r="HCB193" s="380"/>
      <c r="HCC193" s="326"/>
      <c r="HCD193" s="152"/>
      <c r="HCE193" s="152"/>
      <c r="HCF193" s="152"/>
      <c r="HCG193" s="152"/>
      <c r="HCH193" s="379"/>
      <c r="HCI193" s="380"/>
      <c r="HCJ193" s="326"/>
      <c r="HCK193" s="152"/>
      <c r="HCL193" s="152"/>
      <c r="HCM193" s="152"/>
      <c r="HCN193" s="152"/>
      <c r="HCO193" s="379"/>
      <c r="HCP193" s="380"/>
      <c r="HCQ193" s="326"/>
      <c r="HCR193" s="152"/>
      <c r="HCS193" s="152"/>
      <c r="HCT193" s="152"/>
      <c r="HCU193" s="152"/>
      <c r="HCV193" s="379"/>
      <c r="HCW193" s="380"/>
      <c r="HCX193" s="326"/>
      <c r="HCY193" s="152"/>
      <c r="HCZ193" s="152"/>
      <c r="HDA193" s="152"/>
      <c r="HDB193" s="152"/>
      <c r="HDC193" s="379"/>
      <c r="HDD193" s="380"/>
      <c r="HDE193" s="326"/>
      <c r="HDF193" s="152"/>
      <c r="HDG193" s="152"/>
      <c r="HDH193" s="152"/>
      <c r="HDI193" s="152"/>
      <c r="HDJ193" s="379"/>
      <c r="HDK193" s="380"/>
      <c r="HDL193" s="326"/>
      <c r="HDM193" s="152"/>
      <c r="HDN193" s="152"/>
      <c r="HDO193" s="152"/>
      <c r="HDP193" s="152"/>
      <c r="HDQ193" s="379"/>
      <c r="HDR193" s="380"/>
      <c r="HDS193" s="326"/>
      <c r="HDT193" s="152"/>
      <c r="HDU193" s="152"/>
      <c r="HDV193" s="152"/>
      <c r="HDW193" s="152"/>
      <c r="HDX193" s="379"/>
      <c r="HDY193" s="380"/>
      <c r="HDZ193" s="326"/>
      <c r="HEA193" s="152"/>
      <c r="HEB193" s="152"/>
      <c r="HEC193" s="152"/>
      <c r="HED193" s="152"/>
      <c r="HEE193" s="379"/>
      <c r="HEF193" s="380"/>
      <c r="HEG193" s="326"/>
      <c r="HEH193" s="152"/>
      <c r="HEI193" s="152"/>
      <c r="HEJ193" s="152"/>
      <c r="HEK193" s="152"/>
      <c r="HEL193" s="379"/>
      <c r="HEM193" s="380"/>
      <c r="HEN193" s="326"/>
      <c r="HEO193" s="152"/>
      <c r="HEP193" s="152"/>
      <c r="HEQ193" s="152"/>
      <c r="HER193" s="152"/>
      <c r="HES193" s="379"/>
      <c r="HET193" s="380"/>
      <c r="HEU193" s="326"/>
      <c r="HEV193" s="152"/>
      <c r="HEW193" s="152"/>
      <c r="HEX193" s="152"/>
      <c r="HEY193" s="152"/>
      <c r="HEZ193" s="379"/>
      <c r="HFA193" s="380"/>
      <c r="HFB193" s="326"/>
      <c r="HFC193" s="152"/>
      <c r="HFD193" s="152"/>
      <c r="HFE193" s="152"/>
      <c r="HFF193" s="152"/>
      <c r="HFG193" s="379"/>
      <c r="HFH193" s="380"/>
      <c r="HFI193" s="326"/>
      <c r="HFJ193" s="152"/>
      <c r="HFK193" s="152"/>
      <c r="HFL193" s="152"/>
      <c r="HFM193" s="152"/>
      <c r="HFN193" s="379"/>
      <c r="HFO193" s="380"/>
      <c r="HFP193" s="326"/>
      <c r="HFQ193" s="152"/>
      <c r="HFR193" s="152"/>
      <c r="HFS193" s="152"/>
      <c r="HFT193" s="152"/>
      <c r="HFU193" s="379"/>
      <c r="HFV193" s="380"/>
      <c r="HFW193" s="326"/>
      <c r="HFX193" s="152"/>
      <c r="HFY193" s="152"/>
      <c r="HFZ193" s="152"/>
      <c r="HGA193" s="152"/>
      <c r="HGB193" s="379"/>
      <c r="HGC193" s="380"/>
      <c r="HGD193" s="326"/>
      <c r="HGE193" s="152"/>
      <c r="HGF193" s="152"/>
      <c r="HGG193" s="152"/>
      <c r="HGH193" s="152"/>
      <c r="HGI193" s="379"/>
      <c r="HGJ193" s="380"/>
      <c r="HGK193" s="326"/>
      <c r="HGL193" s="152"/>
      <c r="HGM193" s="152"/>
      <c r="HGN193" s="152"/>
      <c r="HGO193" s="152"/>
      <c r="HGP193" s="379"/>
      <c r="HGQ193" s="380"/>
      <c r="HGR193" s="326"/>
      <c r="HGS193" s="152"/>
      <c r="HGT193" s="152"/>
      <c r="HGU193" s="152"/>
      <c r="HGV193" s="152"/>
      <c r="HGW193" s="379"/>
      <c r="HGX193" s="380"/>
      <c r="HGY193" s="326"/>
      <c r="HGZ193" s="152"/>
      <c r="HHA193" s="152"/>
      <c r="HHB193" s="152"/>
      <c r="HHC193" s="152"/>
      <c r="HHD193" s="379"/>
      <c r="HHE193" s="380"/>
      <c r="HHF193" s="326"/>
      <c r="HHG193" s="152"/>
      <c r="HHH193" s="152"/>
      <c r="HHI193" s="152"/>
      <c r="HHJ193" s="152"/>
      <c r="HHK193" s="379"/>
      <c r="HHL193" s="380"/>
      <c r="HHM193" s="326"/>
      <c r="HHN193" s="152"/>
      <c r="HHO193" s="152"/>
      <c r="HHP193" s="152"/>
      <c r="HHQ193" s="152"/>
      <c r="HHR193" s="379"/>
      <c r="HHS193" s="380"/>
      <c r="HHT193" s="326"/>
      <c r="HHU193" s="152"/>
      <c r="HHV193" s="152"/>
      <c r="HHW193" s="152"/>
      <c r="HHX193" s="152"/>
      <c r="HHY193" s="379"/>
      <c r="HHZ193" s="380"/>
      <c r="HIA193" s="326"/>
      <c r="HIB193" s="152"/>
      <c r="HIC193" s="152"/>
      <c r="HID193" s="152"/>
      <c r="HIE193" s="152"/>
      <c r="HIF193" s="379"/>
      <c r="HIG193" s="380"/>
      <c r="HIH193" s="326"/>
      <c r="HII193" s="152"/>
      <c r="HIJ193" s="152"/>
      <c r="HIK193" s="152"/>
      <c r="HIL193" s="152"/>
      <c r="HIM193" s="379"/>
      <c r="HIN193" s="380"/>
      <c r="HIO193" s="326"/>
      <c r="HIP193" s="152"/>
      <c r="HIQ193" s="152"/>
      <c r="HIR193" s="152"/>
      <c r="HIS193" s="152"/>
      <c r="HIT193" s="379"/>
      <c r="HIU193" s="380"/>
      <c r="HIV193" s="326"/>
      <c r="HIW193" s="152"/>
      <c r="HIX193" s="152"/>
      <c r="HIY193" s="152"/>
      <c r="HIZ193" s="152"/>
      <c r="HJA193" s="379"/>
      <c r="HJB193" s="380"/>
      <c r="HJC193" s="326"/>
      <c r="HJD193" s="152"/>
      <c r="HJE193" s="152"/>
      <c r="HJF193" s="152"/>
      <c r="HJG193" s="152"/>
      <c r="HJH193" s="379"/>
      <c r="HJI193" s="380"/>
      <c r="HJJ193" s="326"/>
      <c r="HJK193" s="152"/>
      <c r="HJL193" s="152"/>
      <c r="HJM193" s="152"/>
      <c r="HJN193" s="152"/>
      <c r="HJO193" s="379"/>
      <c r="HJP193" s="380"/>
      <c r="HJQ193" s="326"/>
      <c r="HJR193" s="152"/>
      <c r="HJS193" s="152"/>
      <c r="HJT193" s="152"/>
      <c r="HJU193" s="152"/>
      <c r="HJV193" s="379"/>
      <c r="HJW193" s="380"/>
      <c r="HJX193" s="326"/>
      <c r="HJY193" s="152"/>
      <c r="HJZ193" s="152"/>
      <c r="HKA193" s="152"/>
      <c r="HKB193" s="152"/>
      <c r="HKC193" s="379"/>
      <c r="HKD193" s="380"/>
      <c r="HKE193" s="326"/>
      <c r="HKF193" s="152"/>
      <c r="HKG193" s="152"/>
      <c r="HKH193" s="152"/>
      <c r="HKI193" s="152"/>
      <c r="HKJ193" s="379"/>
      <c r="HKK193" s="380"/>
      <c r="HKL193" s="326"/>
      <c r="HKM193" s="152"/>
      <c r="HKN193" s="152"/>
      <c r="HKO193" s="152"/>
      <c r="HKP193" s="152"/>
      <c r="HKQ193" s="379"/>
      <c r="HKR193" s="380"/>
      <c r="HKS193" s="326"/>
      <c r="HKT193" s="152"/>
      <c r="HKU193" s="152"/>
      <c r="HKV193" s="152"/>
      <c r="HKW193" s="152"/>
      <c r="HKX193" s="379"/>
      <c r="HKY193" s="380"/>
      <c r="HKZ193" s="326"/>
      <c r="HLA193" s="152"/>
      <c r="HLB193" s="152"/>
      <c r="HLC193" s="152"/>
      <c r="HLD193" s="152"/>
      <c r="HLE193" s="379"/>
      <c r="HLF193" s="380"/>
      <c r="HLG193" s="326"/>
      <c r="HLH193" s="152"/>
      <c r="HLI193" s="152"/>
      <c r="HLJ193" s="152"/>
      <c r="HLK193" s="152"/>
      <c r="HLL193" s="379"/>
      <c r="HLM193" s="380"/>
      <c r="HLN193" s="326"/>
      <c r="HLO193" s="152"/>
      <c r="HLP193" s="152"/>
      <c r="HLQ193" s="152"/>
      <c r="HLR193" s="152"/>
      <c r="HLS193" s="379"/>
      <c r="HLT193" s="380"/>
      <c r="HLU193" s="326"/>
      <c r="HLV193" s="152"/>
      <c r="HLW193" s="152"/>
      <c r="HLX193" s="152"/>
      <c r="HLY193" s="152"/>
      <c r="HLZ193" s="379"/>
      <c r="HMA193" s="380"/>
      <c r="HMB193" s="326"/>
      <c r="HMC193" s="152"/>
      <c r="HMD193" s="152"/>
      <c r="HME193" s="152"/>
      <c r="HMF193" s="152"/>
      <c r="HMG193" s="379"/>
      <c r="HMH193" s="380"/>
      <c r="HMI193" s="326"/>
      <c r="HMJ193" s="152"/>
      <c r="HMK193" s="152"/>
      <c r="HML193" s="152"/>
      <c r="HMM193" s="152"/>
      <c r="HMN193" s="379"/>
      <c r="HMO193" s="380"/>
      <c r="HMP193" s="326"/>
      <c r="HMQ193" s="152"/>
      <c r="HMR193" s="152"/>
      <c r="HMS193" s="152"/>
      <c r="HMT193" s="152"/>
      <c r="HMU193" s="379"/>
      <c r="HMV193" s="380"/>
      <c r="HMW193" s="326"/>
      <c r="HMX193" s="152"/>
      <c r="HMY193" s="152"/>
      <c r="HMZ193" s="152"/>
      <c r="HNA193" s="152"/>
      <c r="HNB193" s="379"/>
      <c r="HNC193" s="380"/>
      <c r="HND193" s="326"/>
      <c r="HNE193" s="152"/>
      <c r="HNF193" s="152"/>
      <c r="HNG193" s="152"/>
      <c r="HNH193" s="152"/>
      <c r="HNI193" s="379"/>
      <c r="HNJ193" s="380"/>
      <c r="HNK193" s="326"/>
      <c r="HNL193" s="152"/>
      <c r="HNM193" s="152"/>
      <c r="HNN193" s="152"/>
      <c r="HNO193" s="152"/>
      <c r="HNP193" s="379"/>
      <c r="HNQ193" s="380"/>
      <c r="HNR193" s="326"/>
      <c r="HNS193" s="152"/>
      <c r="HNT193" s="152"/>
      <c r="HNU193" s="152"/>
      <c r="HNV193" s="152"/>
      <c r="HNW193" s="379"/>
      <c r="HNX193" s="380"/>
      <c r="HNY193" s="326"/>
      <c r="HNZ193" s="152"/>
      <c r="HOA193" s="152"/>
      <c r="HOB193" s="152"/>
      <c r="HOC193" s="152"/>
      <c r="HOD193" s="379"/>
      <c r="HOE193" s="380"/>
      <c r="HOF193" s="326"/>
      <c r="HOG193" s="152"/>
      <c r="HOH193" s="152"/>
      <c r="HOI193" s="152"/>
      <c r="HOJ193" s="152"/>
      <c r="HOK193" s="379"/>
      <c r="HOL193" s="380"/>
      <c r="HOM193" s="326"/>
      <c r="HON193" s="152"/>
      <c r="HOO193" s="152"/>
      <c r="HOP193" s="152"/>
      <c r="HOQ193" s="152"/>
      <c r="HOR193" s="379"/>
      <c r="HOS193" s="380"/>
      <c r="HOT193" s="326"/>
      <c r="HOU193" s="152"/>
      <c r="HOV193" s="152"/>
      <c r="HOW193" s="152"/>
      <c r="HOX193" s="152"/>
      <c r="HOY193" s="379"/>
      <c r="HOZ193" s="380"/>
      <c r="HPA193" s="326"/>
      <c r="HPB193" s="152"/>
      <c r="HPC193" s="152"/>
      <c r="HPD193" s="152"/>
      <c r="HPE193" s="152"/>
      <c r="HPF193" s="379"/>
      <c r="HPG193" s="380"/>
      <c r="HPH193" s="326"/>
      <c r="HPI193" s="152"/>
      <c r="HPJ193" s="152"/>
      <c r="HPK193" s="152"/>
      <c r="HPL193" s="152"/>
      <c r="HPM193" s="379"/>
      <c r="HPN193" s="380"/>
      <c r="HPO193" s="326"/>
      <c r="HPP193" s="152"/>
      <c r="HPQ193" s="152"/>
      <c r="HPR193" s="152"/>
      <c r="HPS193" s="152"/>
      <c r="HPT193" s="379"/>
      <c r="HPU193" s="380"/>
      <c r="HPV193" s="326"/>
      <c r="HPW193" s="152"/>
      <c r="HPX193" s="152"/>
      <c r="HPY193" s="152"/>
      <c r="HPZ193" s="152"/>
      <c r="HQA193" s="379"/>
      <c r="HQB193" s="380"/>
      <c r="HQC193" s="326"/>
      <c r="HQD193" s="152"/>
      <c r="HQE193" s="152"/>
      <c r="HQF193" s="152"/>
      <c r="HQG193" s="152"/>
      <c r="HQH193" s="379"/>
      <c r="HQI193" s="380"/>
      <c r="HQJ193" s="326"/>
      <c r="HQK193" s="152"/>
      <c r="HQL193" s="152"/>
      <c r="HQM193" s="152"/>
      <c r="HQN193" s="152"/>
      <c r="HQO193" s="379"/>
      <c r="HQP193" s="380"/>
      <c r="HQQ193" s="326"/>
      <c r="HQR193" s="152"/>
      <c r="HQS193" s="152"/>
      <c r="HQT193" s="152"/>
      <c r="HQU193" s="152"/>
      <c r="HQV193" s="379"/>
      <c r="HQW193" s="380"/>
      <c r="HQX193" s="326"/>
      <c r="HQY193" s="152"/>
      <c r="HQZ193" s="152"/>
      <c r="HRA193" s="152"/>
      <c r="HRB193" s="152"/>
      <c r="HRC193" s="379"/>
      <c r="HRD193" s="380"/>
      <c r="HRE193" s="326"/>
      <c r="HRF193" s="152"/>
      <c r="HRG193" s="152"/>
      <c r="HRH193" s="152"/>
      <c r="HRI193" s="152"/>
      <c r="HRJ193" s="379"/>
      <c r="HRK193" s="380"/>
      <c r="HRL193" s="326"/>
      <c r="HRM193" s="152"/>
      <c r="HRN193" s="152"/>
      <c r="HRO193" s="152"/>
      <c r="HRP193" s="152"/>
      <c r="HRQ193" s="379"/>
      <c r="HRR193" s="380"/>
      <c r="HRS193" s="326"/>
      <c r="HRT193" s="152"/>
      <c r="HRU193" s="152"/>
      <c r="HRV193" s="152"/>
      <c r="HRW193" s="152"/>
      <c r="HRX193" s="379"/>
      <c r="HRY193" s="380"/>
      <c r="HRZ193" s="326"/>
      <c r="HSA193" s="152"/>
      <c r="HSB193" s="152"/>
      <c r="HSC193" s="152"/>
      <c r="HSD193" s="152"/>
      <c r="HSE193" s="379"/>
      <c r="HSF193" s="380"/>
      <c r="HSG193" s="326"/>
      <c r="HSH193" s="152"/>
      <c r="HSI193" s="152"/>
      <c r="HSJ193" s="152"/>
      <c r="HSK193" s="152"/>
      <c r="HSL193" s="379"/>
      <c r="HSM193" s="380"/>
      <c r="HSN193" s="326"/>
      <c r="HSO193" s="152"/>
      <c r="HSP193" s="152"/>
      <c r="HSQ193" s="152"/>
      <c r="HSR193" s="152"/>
      <c r="HSS193" s="379"/>
      <c r="HST193" s="380"/>
      <c r="HSU193" s="326"/>
      <c r="HSV193" s="152"/>
      <c r="HSW193" s="152"/>
      <c r="HSX193" s="152"/>
      <c r="HSY193" s="152"/>
      <c r="HSZ193" s="379"/>
      <c r="HTA193" s="380"/>
      <c r="HTB193" s="326"/>
      <c r="HTC193" s="152"/>
      <c r="HTD193" s="152"/>
      <c r="HTE193" s="152"/>
      <c r="HTF193" s="152"/>
      <c r="HTG193" s="379"/>
      <c r="HTH193" s="380"/>
      <c r="HTI193" s="326"/>
      <c r="HTJ193" s="152"/>
      <c r="HTK193" s="152"/>
      <c r="HTL193" s="152"/>
      <c r="HTM193" s="152"/>
      <c r="HTN193" s="379"/>
      <c r="HTO193" s="380"/>
      <c r="HTP193" s="326"/>
      <c r="HTQ193" s="152"/>
      <c r="HTR193" s="152"/>
      <c r="HTS193" s="152"/>
      <c r="HTT193" s="152"/>
      <c r="HTU193" s="379"/>
      <c r="HTV193" s="380"/>
      <c r="HTW193" s="326"/>
      <c r="HTX193" s="152"/>
      <c r="HTY193" s="152"/>
      <c r="HTZ193" s="152"/>
      <c r="HUA193" s="152"/>
      <c r="HUB193" s="379"/>
      <c r="HUC193" s="380"/>
      <c r="HUD193" s="326"/>
      <c r="HUE193" s="152"/>
      <c r="HUF193" s="152"/>
      <c r="HUG193" s="152"/>
      <c r="HUH193" s="152"/>
      <c r="HUI193" s="379"/>
      <c r="HUJ193" s="380"/>
      <c r="HUK193" s="326"/>
      <c r="HUL193" s="152"/>
      <c r="HUM193" s="152"/>
      <c r="HUN193" s="152"/>
      <c r="HUO193" s="152"/>
      <c r="HUP193" s="379"/>
      <c r="HUQ193" s="380"/>
      <c r="HUR193" s="326"/>
      <c r="HUS193" s="152"/>
      <c r="HUT193" s="152"/>
      <c r="HUU193" s="152"/>
      <c r="HUV193" s="152"/>
      <c r="HUW193" s="379"/>
      <c r="HUX193" s="380"/>
      <c r="HUY193" s="326"/>
      <c r="HUZ193" s="152"/>
      <c r="HVA193" s="152"/>
      <c r="HVB193" s="152"/>
      <c r="HVC193" s="152"/>
      <c r="HVD193" s="379"/>
      <c r="HVE193" s="380"/>
      <c r="HVF193" s="326"/>
      <c r="HVG193" s="152"/>
      <c r="HVH193" s="152"/>
      <c r="HVI193" s="152"/>
      <c r="HVJ193" s="152"/>
      <c r="HVK193" s="379"/>
      <c r="HVL193" s="380"/>
      <c r="HVM193" s="326"/>
      <c r="HVN193" s="152"/>
      <c r="HVO193" s="152"/>
      <c r="HVP193" s="152"/>
      <c r="HVQ193" s="152"/>
      <c r="HVR193" s="379"/>
      <c r="HVS193" s="380"/>
      <c r="HVT193" s="326"/>
      <c r="HVU193" s="152"/>
      <c r="HVV193" s="152"/>
      <c r="HVW193" s="152"/>
      <c r="HVX193" s="152"/>
      <c r="HVY193" s="379"/>
      <c r="HVZ193" s="380"/>
      <c r="HWA193" s="326"/>
      <c r="HWB193" s="152"/>
      <c r="HWC193" s="152"/>
      <c r="HWD193" s="152"/>
      <c r="HWE193" s="152"/>
      <c r="HWF193" s="379"/>
      <c r="HWG193" s="380"/>
      <c r="HWH193" s="326"/>
      <c r="HWI193" s="152"/>
      <c r="HWJ193" s="152"/>
      <c r="HWK193" s="152"/>
      <c r="HWL193" s="152"/>
      <c r="HWM193" s="379"/>
      <c r="HWN193" s="380"/>
      <c r="HWO193" s="326"/>
      <c r="HWP193" s="152"/>
      <c r="HWQ193" s="152"/>
      <c r="HWR193" s="152"/>
      <c r="HWS193" s="152"/>
      <c r="HWT193" s="379"/>
      <c r="HWU193" s="380"/>
      <c r="HWV193" s="326"/>
      <c r="HWW193" s="152"/>
      <c r="HWX193" s="152"/>
      <c r="HWY193" s="152"/>
      <c r="HWZ193" s="152"/>
      <c r="HXA193" s="379"/>
      <c r="HXB193" s="380"/>
      <c r="HXC193" s="326"/>
      <c r="HXD193" s="152"/>
      <c r="HXE193" s="152"/>
      <c r="HXF193" s="152"/>
      <c r="HXG193" s="152"/>
      <c r="HXH193" s="379"/>
      <c r="HXI193" s="380"/>
      <c r="HXJ193" s="326"/>
      <c r="HXK193" s="152"/>
      <c r="HXL193" s="152"/>
      <c r="HXM193" s="152"/>
      <c r="HXN193" s="152"/>
      <c r="HXO193" s="379"/>
      <c r="HXP193" s="380"/>
      <c r="HXQ193" s="326"/>
      <c r="HXR193" s="152"/>
      <c r="HXS193" s="152"/>
      <c r="HXT193" s="152"/>
      <c r="HXU193" s="152"/>
      <c r="HXV193" s="379"/>
      <c r="HXW193" s="380"/>
      <c r="HXX193" s="326"/>
      <c r="HXY193" s="152"/>
      <c r="HXZ193" s="152"/>
      <c r="HYA193" s="152"/>
      <c r="HYB193" s="152"/>
      <c r="HYC193" s="379"/>
      <c r="HYD193" s="380"/>
      <c r="HYE193" s="326"/>
      <c r="HYF193" s="152"/>
      <c r="HYG193" s="152"/>
      <c r="HYH193" s="152"/>
      <c r="HYI193" s="152"/>
      <c r="HYJ193" s="379"/>
      <c r="HYK193" s="380"/>
      <c r="HYL193" s="326"/>
      <c r="HYM193" s="152"/>
      <c r="HYN193" s="152"/>
      <c r="HYO193" s="152"/>
      <c r="HYP193" s="152"/>
      <c r="HYQ193" s="379"/>
      <c r="HYR193" s="380"/>
      <c r="HYS193" s="326"/>
      <c r="HYT193" s="152"/>
      <c r="HYU193" s="152"/>
      <c r="HYV193" s="152"/>
      <c r="HYW193" s="152"/>
      <c r="HYX193" s="379"/>
      <c r="HYY193" s="380"/>
      <c r="HYZ193" s="326"/>
      <c r="HZA193" s="152"/>
      <c r="HZB193" s="152"/>
      <c r="HZC193" s="152"/>
      <c r="HZD193" s="152"/>
      <c r="HZE193" s="379"/>
      <c r="HZF193" s="380"/>
      <c r="HZG193" s="326"/>
      <c r="HZH193" s="152"/>
      <c r="HZI193" s="152"/>
      <c r="HZJ193" s="152"/>
      <c r="HZK193" s="152"/>
      <c r="HZL193" s="379"/>
      <c r="HZM193" s="380"/>
      <c r="HZN193" s="326"/>
      <c r="HZO193" s="152"/>
      <c r="HZP193" s="152"/>
      <c r="HZQ193" s="152"/>
      <c r="HZR193" s="152"/>
      <c r="HZS193" s="379"/>
      <c r="HZT193" s="380"/>
      <c r="HZU193" s="326"/>
      <c r="HZV193" s="152"/>
      <c r="HZW193" s="152"/>
      <c r="HZX193" s="152"/>
      <c r="HZY193" s="152"/>
      <c r="HZZ193" s="379"/>
      <c r="IAA193" s="380"/>
      <c r="IAB193" s="326"/>
      <c r="IAC193" s="152"/>
      <c r="IAD193" s="152"/>
      <c r="IAE193" s="152"/>
      <c r="IAF193" s="152"/>
      <c r="IAG193" s="379"/>
      <c r="IAH193" s="380"/>
      <c r="IAI193" s="326"/>
      <c r="IAJ193" s="152"/>
      <c r="IAK193" s="152"/>
      <c r="IAL193" s="152"/>
      <c r="IAM193" s="152"/>
      <c r="IAN193" s="379"/>
      <c r="IAO193" s="380"/>
      <c r="IAP193" s="326"/>
      <c r="IAQ193" s="152"/>
      <c r="IAR193" s="152"/>
      <c r="IAS193" s="152"/>
      <c r="IAT193" s="152"/>
      <c r="IAU193" s="379"/>
      <c r="IAV193" s="380"/>
      <c r="IAW193" s="326"/>
      <c r="IAX193" s="152"/>
      <c r="IAY193" s="152"/>
      <c r="IAZ193" s="152"/>
      <c r="IBA193" s="152"/>
      <c r="IBB193" s="379"/>
      <c r="IBC193" s="380"/>
      <c r="IBD193" s="326"/>
      <c r="IBE193" s="152"/>
      <c r="IBF193" s="152"/>
      <c r="IBG193" s="152"/>
      <c r="IBH193" s="152"/>
      <c r="IBI193" s="379"/>
      <c r="IBJ193" s="380"/>
      <c r="IBK193" s="326"/>
      <c r="IBL193" s="152"/>
      <c r="IBM193" s="152"/>
      <c r="IBN193" s="152"/>
      <c r="IBO193" s="152"/>
      <c r="IBP193" s="379"/>
      <c r="IBQ193" s="380"/>
      <c r="IBR193" s="326"/>
      <c r="IBS193" s="152"/>
      <c r="IBT193" s="152"/>
      <c r="IBU193" s="152"/>
      <c r="IBV193" s="152"/>
      <c r="IBW193" s="379"/>
      <c r="IBX193" s="380"/>
      <c r="IBY193" s="326"/>
      <c r="IBZ193" s="152"/>
      <c r="ICA193" s="152"/>
      <c r="ICB193" s="152"/>
      <c r="ICC193" s="152"/>
      <c r="ICD193" s="379"/>
      <c r="ICE193" s="380"/>
      <c r="ICF193" s="326"/>
      <c r="ICG193" s="152"/>
      <c r="ICH193" s="152"/>
      <c r="ICI193" s="152"/>
      <c r="ICJ193" s="152"/>
      <c r="ICK193" s="379"/>
      <c r="ICL193" s="380"/>
      <c r="ICM193" s="326"/>
      <c r="ICN193" s="152"/>
      <c r="ICO193" s="152"/>
      <c r="ICP193" s="152"/>
      <c r="ICQ193" s="152"/>
      <c r="ICR193" s="379"/>
      <c r="ICS193" s="380"/>
      <c r="ICT193" s="326"/>
      <c r="ICU193" s="152"/>
      <c r="ICV193" s="152"/>
      <c r="ICW193" s="152"/>
      <c r="ICX193" s="152"/>
      <c r="ICY193" s="379"/>
      <c r="ICZ193" s="380"/>
      <c r="IDA193" s="326"/>
      <c r="IDB193" s="152"/>
      <c r="IDC193" s="152"/>
      <c r="IDD193" s="152"/>
      <c r="IDE193" s="152"/>
      <c r="IDF193" s="379"/>
      <c r="IDG193" s="380"/>
      <c r="IDH193" s="326"/>
      <c r="IDI193" s="152"/>
      <c r="IDJ193" s="152"/>
      <c r="IDK193" s="152"/>
      <c r="IDL193" s="152"/>
      <c r="IDM193" s="379"/>
      <c r="IDN193" s="380"/>
      <c r="IDO193" s="326"/>
      <c r="IDP193" s="152"/>
      <c r="IDQ193" s="152"/>
      <c r="IDR193" s="152"/>
      <c r="IDS193" s="152"/>
      <c r="IDT193" s="379"/>
      <c r="IDU193" s="380"/>
      <c r="IDV193" s="326"/>
      <c r="IDW193" s="152"/>
      <c r="IDX193" s="152"/>
      <c r="IDY193" s="152"/>
      <c r="IDZ193" s="152"/>
      <c r="IEA193" s="379"/>
      <c r="IEB193" s="380"/>
      <c r="IEC193" s="326"/>
      <c r="IED193" s="152"/>
      <c r="IEE193" s="152"/>
      <c r="IEF193" s="152"/>
      <c r="IEG193" s="152"/>
      <c r="IEH193" s="379"/>
      <c r="IEI193" s="380"/>
      <c r="IEJ193" s="326"/>
      <c r="IEK193" s="152"/>
      <c r="IEL193" s="152"/>
      <c r="IEM193" s="152"/>
      <c r="IEN193" s="152"/>
      <c r="IEO193" s="379"/>
      <c r="IEP193" s="380"/>
      <c r="IEQ193" s="326"/>
      <c r="IER193" s="152"/>
      <c r="IES193" s="152"/>
      <c r="IET193" s="152"/>
      <c r="IEU193" s="152"/>
      <c r="IEV193" s="379"/>
      <c r="IEW193" s="380"/>
      <c r="IEX193" s="326"/>
      <c r="IEY193" s="152"/>
      <c r="IEZ193" s="152"/>
      <c r="IFA193" s="152"/>
      <c r="IFB193" s="152"/>
      <c r="IFC193" s="379"/>
      <c r="IFD193" s="380"/>
      <c r="IFE193" s="326"/>
      <c r="IFF193" s="152"/>
      <c r="IFG193" s="152"/>
      <c r="IFH193" s="152"/>
      <c r="IFI193" s="152"/>
      <c r="IFJ193" s="379"/>
      <c r="IFK193" s="380"/>
      <c r="IFL193" s="326"/>
      <c r="IFM193" s="152"/>
      <c r="IFN193" s="152"/>
      <c r="IFO193" s="152"/>
      <c r="IFP193" s="152"/>
      <c r="IFQ193" s="379"/>
      <c r="IFR193" s="380"/>
      <c r="IFS193" s="326"/>
      <c r="IFT193" s="152"/>
      <c r="IFU193" s="152"/>
      <c r="IFV193" s="152"/>
      <c r="IFW193" s="152"/>
      <c r="IFX193" s="379"/>
      <c r="IFY193" s="380"/>
      <c r="IFZ193" s="326"/>
      <c r="IGA193" s="152"/>
      <c r="IGB193" s="152"/>
      <c r="IGC193" s="152"/>
      <c r="IGD193" s="152"/>
      <c r="IGE193" s="379"/>
      <c r="IGF193" s="380"/>
      <c r="IGG193" s="326"/>
      <c r="IGH193" s="152"/>
      <c r="IGI193" s="152"/>
      <c r="IGJ193" s="152"/>
      <c r="IGK193" s="152"/>
      <c r="IGL193" s="379"/>
      <c r="IGM193" s="380"/>
      <c r="IGN193" s="326"/>
      <c r="IGO193" s="152"/>
      <c r="IGP193" s="152"/>
      <c r="IGQ193" s="152"/>
      <c r="IGR193" s="152"/>
      <c r="IGS193" s="379"/>
      <c r="IGT193" s="380"/>
      <c r="IGU193" s="326"/>
      <c r="IGV193" s="152"/>
      <c r="IGW193" s="152"/>
      <c r="IGX193" s="152"/>
      <c r="IGY193" s="152"/>
      <c r="IGZ193" s="379"/>
      <c r="IHA193" s="380"/>
      <c r="IHB193" s="326"/>
      <c r="IHC193" s="152"/>
      <c r="IHD193" s="152"/>
      <c r="IHE193" s="152"/>
      <c r="IHF193" s="152"/>
      <c r="IHG193" s="379"/>
      <c r="IHH193" s="380"/>
      <c r="IHI193" s="326"/>
      <c r="IHJ193" s="152"/>
      <c r="IHK193" s="152"/>
      <c r="IHL193" s="152"/>
      <c r="IHM193" s="152"/>
      <c r="IHN193" s="379"/>
      <c r="IHO193" s="380"/>
      <c r="IHP193" s="326"/>
      <c r="IHQ193" s="152"/>
      <c r="IHR193" s="152"/>
      <c r="IHS193" s="152"/>
      <c r="IHT193" s="152"/>
      <c r="IHU193" s="379"/>
      <c r="IHV193" s="380"/>
      <c r="IHW193" s="326"/>
      <c r="IHX193" s="152"/>
      <c r="IHY193" s="152"/>
      <c r="IHZ193" s="152"/>
      <c r="IIA193" s="152"/>
      <c r="IIB193" s="379"/>
      <c r="IIC193" s="380"/>
      <c r="IID193" s="326"/>
      <c r="IIE193" s="152"/>
      <c r="IIF193" s="152"/>
      <c r="IIG193" s="152"/>
      <c r="IIH193" s="152"/>
      <c r="III193" s="379"/>
      <c r="IIJ193" s="380"/>
      <c r="IIK193" s="326"/>
      <c r="IIL193" s="152"/>
      <c r="IIM193" s="152"/>
      <c r="IIN193" s="152"/>
      <c r="IIO193" s="152"/>
      <c r="IIP193" s="379"/>
      <c r="IIQ193" s="380"/>
      <c r="IIR193" s="326"/>
      <c r="IIS193" s="152"/>
      <c r="IIT193" s="152"/>
      <c r="IIU193" s="152"/>
      <c r="IIV193" s="152"/>
      <c r="IIW193" s="379"/>
      <c r="IIX193" s="380"/>
      <c r="IIY193" s="326"/>
      <c r="IIZ193" s="152"/>
      <c r="IJA193" s="152"/>
      <c r="IJB193" s="152"/>
      <c r="IJC193" s="152"/>
      <c r="IJD193" s="379"/>
      <c r="IJE193" s="380"/>
      <c r="IJF193" s="326"/>
      <c r="IJG193" s="152"/>
      <c r="IJH193" s="152"/>
      <c r="IJI193" s="152"/>
      <c r="IJJ193" s="152"/>
      <c r="IJK193" s="379"/>
      <c r="IJL193" s="380"/>
      <c r="IJM193" s="326"/>
      <c r="IJN193" s="152"/>
      <c r="IJO193" s="152"/>
      <c r="IJP193" s="152"/>
      <c r="IJQ193" s="152"/>
      <c r="IJR193" s="379"/>
      <c r="IJS193" s="380"/>
      <c r="IJT193" s="326"/>
      <c r="IJU193" s="152"/>
      <c r="IJV193" s="152"/>
      <c r="IJW193" s="152"/>
      <c r="IJX193" s="152"/>
      <c r="IJY193" s="379"/>
      <c r="IJZ193" s="380"/>
      <c r="IKA193" s="326"/>
      <c r="IKB193" s="152"/>
      <c r="IKC193" s="152"/>
      <c r="IKD193" s="152"/>
      <c r="IKE193" s="152"/>
      <c r="IKF193" s="379"/>
      <c r="IKG193" s="380"/>
      <c r="IKH193" s="326"/>
      <c r="IKI193" s="152"/>
      <c r="IKJ193" s="152"/>
      <c r="IKK193" s="152"/>
      <c r="IKL193" s="152"/>
      <c r="IKM193" s="379"/>
      <c r="IKN193" s="380"/>
      <c r="IKO193" s="326"/>
      <c r="IKP193" s="152"/>
      <c r="IKQ193" s="152"/>
      <c r="IKR193" s="152"/>
      <c r="IKS193" s="152"/>
      <c r="IKT193" s="379"/>
      <c r="IKU193" s="380"/>
      <c r="IKV193" s="326"/>
      <c r="IKW193" s="152"/>
      <c r="IKX193" s="152"/>
      <c r="IKY193" s="152"/>
      <c r="IKZ193" s="152"/>
      <c r="ILA193" s="379"/>
      <c r="ILB193" s="380"/>
      <c r="ILC193" s="326"/>
      <c r="ILD193" s="152"/>
      <c r="ILE193" s="152"/>
      <c r="ILF193" s="152"/>
      <c r="ILG193" s="152"/>
      <c r="ILH193" s="379"/>
      <c r="ILI193" s="380"/>
      <c r="ILJ193" s="326"/>
      <c r="ILK193" s="152"/>
      <c r="ILL193" s="152"/>
      <c r="ILM193" s="152"/>
      <c r="ILN193" s="152"/>
      <c r="ILO193" s="379"/>
      <c r="ILP193" s="380"/>
      <c r="ILQ193" s="326"/>
      <c r="ILR193" s="152"/>
      <c r="ILS193" s="152"/>
      <c r="ILT193" s="152"/>
      <c r="ILU193" s="152"/>
      <c r="ILV193" s="379"/>
      <c r="ILW193" s="380"/>
      <c r="ILX193" s="326"/>
      <c r="ILY193" s="152"/>
      <c r="ILZ193" s="152"/>
      <c r="IMA193" s="152"/>
      <c r="IMB193" s="152"/>
      <c r="IMC193" s="379"/>
      <c r="IMD193" s="380"/>
      <c r="IME193" s="326"/>
      <c r="IMF193" s="152"/>
      <c r="IMG193" s="152"/>
      <c r="IMH193" s="152"/>
      <c r="IMI193" s="152"/>
      <c r="IMJ193" s="379"/>
      <c r="IMK193" s="380"/>
      <c r="IML193" s="326"/>
      <c r="IMM193" s="152"/>
      <c r="IMN193" s="152"/>
      <c r="IMO193" s="152"/>
      <c r="IMP193" s="152"/>
      <c r="IMQ193" s="379"/>
      <c r="IMR193" s="380"/>
      <c r="IMS193" s="326"/>
      <c r="IMT193" s="152"/>
      <c r="IMU193" s="152"/>
      <c r="IMV193" s="152"/>
      <c r="IMW193" s="152"/>
      <c r="IMX193" s="379"/>
      <c r="IMY193" s="380"/>
      <c r="IMZ193" s="326"/>
      <c r="INA193" s="152"/>
      <c r="INB193" s="152"/>
      <c r="INC193" s="152"/>
      <c r="IND193" s="152"/>
      <c r="INE193" s="379"/>
      <c r="INF193" s="380"/>
      <c r="ING193" s="326"/>
      <c r="INH193" s="152"/>
      <c r="INI193" s="152"/>
      <c r="INJ193" s="152"/>
      <c r="INK193" s="152"/>
      <c r="INL193" s="379"/>
      <c r="INM193" s="380"/>
      <c r="INN193" s="326"/>
      <c r="INO193" s="152"/>
      <c r="INP193" s="152"/>
      <c r="INQ193" s="152"/>
      <c r="INR193" s="152"/>
      <c r="INS193" s="379"/>
      <c r="INT193" s="380"/>
      <c r="INU193" s="326"/>
      <c r="INV193" s="152"/>
      <c r="INW193" s="152"/>
      <c r="INX193" s="152"/>
      <c r="INY193" s="152"/>
      <c r="INZ193" s="379"/>
      <c r="IOA193" s="380"/>
      <c r="IOB193" s="326"/>
      <c r="IOC193" s="152"/>
      <c r="IOD193" s="152"/>
      <c r="IOE193" s="152"/>
      <c r="IOF193" s="152"/>
      <c r="IOG193" s="379"/>
      <c r="IOH193" s="380"/>
      <c r="IOI193" s="326"/>
      <c r="IOJ193" s="152"/>
      <c r="IOK193" s="152"/>
      <c r="IOL193" s="152"/>
      <c r="IOM193" s="152"/>
      <c r="ION193" s="379"/>
      <c r="IOO193" s="380"/>
      <c r="IOP193" s="326"/>
      <c r="IOQ193" s="152"/>
      <c r="IOR193" s="152"/>
      <c r="IOS193" s="152"/>
      <c r="IOT193" s="152"/>
      <c r="IOU193" s="379"/>
      <c r="IOV193" s="380"/>
      <c r="IOW193" s="326"/>
      <c r="IOX193" s="152"/>
      <c r="IOY193" s="152"/>
      <c r="IOZ193" s="152"/>
      <c r="IPA193" s="152"/>
      <c r="IPB193" s="379"/>
      <c r="IPC193" s="380"/>
      <c r="IPD193" s="326"/>
      <c r="IPE193" s="152"/>
      <c r="IPF193" s="152"/>
      <c r="IPG193" s="152"/>
      <c r="IPH193" s="152"/>
      <c r="IPI193" s="379"/>
      <c r="IPJ193" s="380"/>
      <c r="IPK193" s="326"/>
      <c r="IPL193" s="152"/>
      <c r="IPM193" s="152"/>
      <c r="IPN193" s="152"/>
      <c r="IPO193" s="152"/>
      <c r="IPP193" s="379"/>
      <c r="IPQ193" s="380"/>
      <c r="IPR193" s="326"/>
      <c r="IPS193" s="152"/>
      <c r="IPT193" s="152"/>
      <c r="IPU193" s="152"/>
      <c r="IPV193" s="152"/>
      <c r="IPW193" s="379"/>
      <c r="IPX193" s="380"/>
      <c r="IPY193" s="326"/>
      <c r="IPZ193" s="152"/>
      <c r="IQA193" s="152"/>
      <c r="IQB193" s="152"/>
      <c r="IQC193" s="152"/>
      <c r="IQD193" s="379"/>
      <c r="IQE193" s="380"/>
      <c r="IQF193" s="326"/>
      <c r="IQG193" s="152"/>
      <c r="IQH193" s="152"/>
      <c r="IQI193" s="152"/>
      <c r="IQJ193" s="152"/>
      <c r="IQK193" s="379"/>
      <c r="IQL193" s="380"/>
      <c r="IQM193" s="326"/>
      <c r="IQN193" s="152"/>
      <c r="IQO193" s="152"/>
      <c r="IQP193" s="152"/>
      <c r="IQQ193" s="152"/>
      <c r="IQR193" s="379"/>
      <c r="IQS193" s="380"/>
      <c r="IQT193" s="326"/>
      <c r="IQU193" s="152"/>
      <c r="IQV193" s="152"/>
      <c r="IQW193" s="152"/>
      <c r="IQX193" s="152"/>
      <c r="IQY193" s="379"/>
      <c r="IQZ193" s="380"/>
      <c r="IRA193" s="326"/>
      <c r="IRB193" s="152"/>
      <c r="IRC193" s="152"/>
      <c r="IRD193" s="152"/>
      <c r="IRE193" s="152"/>
      <c r="IRF193" s="379"/>
      <c r="IRG193" s="380"/>
      <c r="IRH193" s="326"/>
      <c r="IRI193" s="152"/>
      <c r="IRJ193" s="152"/>
      <c r="IRK193" s="152"/>
      <c r="IRL193" s="152"/>
      <c r="IRM193" s="379"/>
      <c r="IRN193" s="380"/>
      <c r="IRO193" s="326"/>
      <c r="IRP193" s="152"/>
      <c r="IRQ193" s="152"/>
      <c r="IRR193" s="152"/>
      <c r="IRS193" s="152"/>
      <c r="IRT193" s="379"/>
      <c r="IRU193" s="380"/>
      <c r="IRV193" s="326"/>
      <c r="IRW193" s="152"/>
      <c r="IRX193" s="152"/>
      <c r="IRY193" s="152"/>
      <c r="IRZ193" s="152"/>
      <c r="ISA193" s="379"/>
      <c r="ISB193" s="380"/>
      <c r="ISC193" s="326"/>
      <c r="ISD193" s="152"/>
      <c r="ISE193" s="152"/>
      <c r="ISF193" s="152"/>
      <c r="ISG193" s="152"/>
      <c r="ISH193" s="379"/>
      <c r="ISI193" s="380"/>
      <c r="ISJ193" s="326"/>
      <c r="ISK193" s="152"/>
      <c r="ISL193" s="152"/>
      <c r="ISM193" s="152"/>
      <c r="ISN193" s="152"/>
      <c r="ISO193" s="379"/>
      <c r="ISP193" s="380"/>
      <c r="ISQ193" s="326"/>
      <c r="ISR193" s="152"/>
      <c r="ISS193" s="152"/>
      <c r="IST193" s="152"/>
      <c r="ISU193" s="152"/>
      <c r="ISV193" s="379"/>
      <c r="ISW193" s="380"/>
      <c r="ISX193" s="326"/>
      <c r="ISY193" s="152"/>
      <c r="ISZ193" s="152"/>
      <c r="ITA193" s="152"/>
      <c r="ITB193" s="152"/>
      <c r="ITC193" s="379"/>
      <c r="ITD193" s="380"/>
      <c r="ITE193" s="326"/>
      <c r="ITF193" s="152"/>
      <c r="ITG193" s="152"/>
      <c r="ITH193" s="152"/>
      <c r="ITI193" s="152"/>
      <c r="ITJ193" s="379"/>
      <c r="ITK193" s="380"/>
      <c r="ITL193" s="326"/>
      <c r="ITM193" s="152"/>
      <c r="ITN193" s="152"/>
      <c r="ITO193" s="152"/>
      <c r="ITP193" s="152"/>
      <c r="ITQ193" s="379"/>
      <c r="ITR193" s="380"/>
      <c r="ITS193" s="326"/>
      <c r="ITT193" s="152"/>
      <c r="ITU193" s="152"/>
      <c r="ITV193" s="152"/>
      <c r="ITW193" s="152"/>
      <c r="ITX193" s="379"/>
      <c r="ITY193" s="380"/>
      <c r="ITZ193" s="326"/>
      <c r="IUA193" s="152"/>
      <c r="IUB193" s="152"/>
      <c r="IUC193" s="152"/>
      <c r="IUD193" s="152"/>
      <c r="IUE193" s="379"/>
      <c r="IUF193" s="380"/>
      <c r="IUG193" s="326"/>
      <c r="IUH193" s="152"/>
      <c r="IUI193" s="152"/>
      <c r="IUJ193" s="152"/>
      <c r="IUK193" s="152"/>
      <c r="IUL193" s="379"/>
      <c r="IUM193" s="380"/>
      <c r="IUN193" s="326"/>
      <c r="IUO193" s="152"/>
      <c r="IUP193" s="152"/>
      <c r="IUQ193" s="152"/>
      <c r="IUR193" s="152"/>
      <c r="IUS193" s="379"/>
      <c r="IUT193" s="380"/>
      <c r="IUU193" s="326"/>
      <c r="IUV193" s="152"/>
      <c r="IUW193" s="152"/>
      <c r="IUX193" s="152"/>
      <c r="IUY193" s="152"/>
      <c r="IUZ193" s="379"/>
      <c r="IVA193" s="380"/>
      <c r="IVB193" s="326"/>
      <c r="IVC193" s="152"/>
      <c r="IVD193" s="152"/>
      <c r="IVE193" s="152"/>
      <c r="IVF193" s="152"/>
      <c r="IVG193" s="379"/>
      <c r="IVH193" s="380"/>
      <c r="IVI193" s="326"/>
      <c r="IVJ193" s="152"/>
      <c r="IVK193" s="152"/>
      <c r="IVL193" s="152"/>
      <c r="IVM193" s="152"/>
      <c r="IVN193" s="379"/>
      <c r="IVO193" s="380"/>
      <c r="IVP193" s="326"/>
      <c r="IVQ193" s="152"/>
      <c r="IVR193" s="152"/>
      <c r="IVS193" s="152"/>
      <c r="IVT193" s="152"/>
      <c r="IVU193" s="379"/>
      <c r="IVV193" s="380"/>
      <c r="IVW193" s="326"/>
      <c r="IVX193" s="152"/>
      <c r="IVY193" s="152"/>
      <c r="IVZ193" s="152"/>
      <c r="IWA193" s="152"/>
      <c r="IWB193" s="379"/>
      <c r="IWC193" s="380"/>
      <c r="IWD193" s="326"/>
      <c r="IWE193" s="152"/>
      <c r="IWF193" s="152"/>
      <c r="IWG193" s="152"/>
      <c r="IWH193" s="152"/>
      <c r="IWI193" s="379"/>
      <c r="IWJ193" s="380"/>
      <c r="IWK193" s="326"/>
      <c r="IWL193" s="152"/>
      <c r="IWM193" s="152"/>
      <c r="IWN193" s="152"/>
      <c r="IWO193" s="152"/>
      <c r="IWP193" s="379"/>
      <c r="IWQ193" s="380"/>
      <c r="IWR193" s="326"/>
      <c r="IWS193" s="152"/>
      <c r="IWT193" s="152"/>
      <c r="IWU193" s="152"/>
      <c r="IWV193" s="152"/>
      <c r="IWW193" s="379"/>
      <c r="IWX193" s="380"/>
      <c r="IWY193" s="326"/>
      <c r="IWZ193" s="152"/>
      <c r="IXA193" s="152"/>
      <c r="IXB193" s="152"/>
      <c r="IXC193" s="152"/>
      <c r="IXD193" s="379"/>
      <c r="IXE193" s="380"/>
      <c r="IXF193" s="326"/>
      <c r="IXG193" s="152"/>
      <c r="IXH193" s="152"/>
      <c r="IXI193" s="152"/>
      <c r="IXJ193" s="152"/>
      <c r="IXK193" s="379"/>
      <c r="IXL193" s="380"/>
      <c r="IXM193" s="326"/>
      <c r="IXN193" s="152"/>
      <c r="IXO193" s="152"/>
      <c r="IXP193" s="152"/>
      <c r="IXQ193" s="152"/>
      <c r="IXR193" s="379"/>
      <c r="IXS193" s="380"/>
      <c r="IXT193" s="326"/>
      <c r="IXU193" s="152"/>
      <c r="IXV193" s="152"/>
      <c r="IXW193" s="152"/>
      <c r="IXX193" s="152"/>
      <c r="IXY193" s="379"/>
      <c r="IXZ193" s="380"/>
      <c r="IYA193" s="326"/>
      <c r="IYB193" s="152"/>
      <c r="IYC193" s="152"/>
      <c r="IYD193" s="152"/>
      <c r="IYE193" s="152"/>
      <c r="IYF193" s="379"/>
      <c r="IYG193" s="380"/>
      <c r="IYH193" s="326"/>
      <c r="IYI193" s="152"/>
      <c r="IYJ193" s="152"/>
      <c r="IYK193" s="152"/>
      <c r="IYL193" s="152"/>
      <c r="IYM193" s="379"/>
      <c r="IYN193" s="380"/>
      <c r="IYO193" s="326"/>
      <c r="IYP193" s="152"/>
      <c r="IYQ193" s="152"/>
      <c r="IYR193" s="152"/>
      <c r="IYS193" s="152"/>
      <c r="IYT193" s="379"/>
      <c r="IYU193" s="380"/>
      <c r="IYV193" s="326"/>
      <c r="IYW193" s="152"/>
      <c r="IYX193" s="152"/>
      <c r="IYY193" s="152"/>
      <c r="IYZ193" s="152"/>
      <c r="IZA193" s="379"/>
      <c r="IZB193" s="380"/>
      <c r="IZC193" s="326"/>
      <c r="IZD193" s="152"/>
      <c r="IZE193" s="152"/>
      <c r="IZF193" s="152"/>
      <c r="IZG193" s="152"/>
      <c r="IZH193" s="379"/>
      <c r="IZI193" s="380"/>
      <c r="IZJ193" s="326"/>
      <c r="IZK193" s="152"/>
      <c r="IZL193" s="152"/>
      <c r="IZM193" s="152"/>
      <c r="IZN193" s="152"/>
      <c r="IZO193" s="379"/>
      <c r="IZP193" s="380"/>
      <c r="IZQ193" s="326"/>
      <c r="IZR193" s="152"/>
      <c r="IZS193" s="152"/>
      <c r="IZT193" s="152"/>
      <c r="IZU193" s="152"/>
      <c r="IZV193" s="379"/>
      <c r="IZW193" s="380"/>
      <c r="IZX193" s="326"/>
      <c r="IZY193" s="152"/>
      <c r="IZZ193" s="152"/>
      <c r="JAA193" s="152"/>
      <c r="JAB193" s="152"/>
      <c r="JAC193" s="379"/>
      <c r="JAD193" s="380"/>
      <c r="JAE193" s="326"/>
      <c r="JAF193" s="152"/>
      <c r="JAG193" s="152"/>
      <c r="JAH193" s="152"/>
      <c r="JAI193" s="152"/>
      <c r="JAJ193" s="379"/>
      <c r="JAK193" s="380"/>
      <c r="JAL193" s="326"/>
      <c r="JAM193" s="152"/>
      <c r="JAN193" s="152"/>
      <c r="JAO193" s="152"/>
      <c r="JAP193" s="152"/>
      <c r="JAQ193" s="379"/>
      <c r="JAR193" s="380"/>
      <c r="JAS193" s="326"/>
      <c r="JAT193" s="152"/>
      <c r="JAU193" s="152"/>
      <c r="JAV193" s="152"/>
      <c r="JAW193" s="152"/>
      <c r="JAX193" s="379"/>
      <c r="JAY193" s="380"/>
      <c r="JAZ193" s="326"/>
      <c r="JBA193" s="152"/>
      <c r="JBB193" s="152"/>
      <c r="JBC193" s="152"/>
      <c r="JBD193" s="152"/>
      <c r="JBE193" s="379"/>
      <c r="JBF193" s="380"/>
      <c r="JBG193" s="326"/>
      <c r="JBH193" s="152"/>
      <c r="JBI193" s="152"/>
      <c r="JBJ193" s="152"/>
      <c r="JBK193" s="152"/>
      <c r="JBL193" s="379"/>
      <c r="JBM193" s="380"/>
      <c r="JBN193" s="326"/>
      <c r="JBO193" s="152"/>
      <c r="JBP193" s="152"/>
      <c r="JBQ193" s="152"/>
      <c r="JBR193" s="152"/>
      <c r="JBS193" s="379"/>
      <c r="JBT193" s="380"/>
      <c r="JBU193" s="326"/>
      <c r="JBV193" s="152"/>
      <c r="JBW193" s="152"/>
      <c r="JBX193" s="152"/>
      <c r="JBY193" s="152"/>
      <c r="JBZ193" s="379"/>
      <c r="JCA193" s="380"/>
      <c r="JCB193" s="326"/>
      <c r="JCC193" s="152"/>
      <c r="JCD193" s="152"/>
      <c r="JCE193" s="152"/>
      <c r="JCF193" s="152"/>
      <c r="JCG193" s="379"/>
      <c r="JCH193" s="380"/>
      <c r="JCI193" s="326"/>
      <c r="JCJ193" s="152"/>
      <c r="JCK193" s="152"/>
      <c r="JCL193" s="152"/>
      <c r="JCM193" s="152"/>
      <c r="JCN193" s="379"/>
      <c r="JCO193" s="380"/>
      <c r="JCP193" s="326"/>
      <c r="JCQ193" s="152"/>
      <c r="JCR193" s="152"/>
      <c r="JCS193" s="152"/>
      <c r="JCT193" s="152"/>
      <c r="JCU193" s="379"/>
      <c r="JCV193" s="380"/>
      <c r="JCW193" s="326"/>
      <c r="JCX193" s="152"/>
      <c r="JCY193" s="152"/>
      <c r="JCZ193" s="152"/>
      <c r="JDA193" s="152"/>
      <c r="JDB193" s="379"/>
      <c r="JDC193" s="380"/>
      <c r="JDD193" s="326"/>
      <c r="JDE193" s="152"/>
      <c r="JDF193" s="152"/>
      <c r="JDG193" s="152"/>
      <c r="JDH193" s="152"/>
      <c r="JDI193" s="379"/>
      <c r="JDJ193" s="380"/>
      <c r="JDK193" s="326"/>
      <c r="JDL193" s="152"/>
      <c r="JDM193" s="152"/>
      <c r="JDN193" s="152"/>
      <c r="JDO193" s="152"/>
      <c r="JDP193" s="379"/>
      <c r="JDQ193" s="380"/>
      <c r="JDR193" s="326"/>
      <c r="JDS193" s="152"/>
      <c r="JDT193" s="152"/>
      <c r="JDU193" s="152"/>
      <c r="JDV193" s="152"/>
      <c r="JDW193" s="379"/>
      <c r="JDX193" s="380"/>
      <c r="JDY193" s="326"/>
      <c r="JDZ193" s="152"/>
      <c r="JEA193" s="152"/>
      <c r="JEB193" s="152"/>
      <c r="JEC193" s="152"/>
      <c r="JED193" s="379"/>
      <c r="JEE193" s="380"/>
      <c r="JEF193" s="326"/>
      <c r="JEG193" s="152"/>
      <c r="JEH193" s="152"/>
      <c r="JEI193" s="152"/>
      <c r="JEJ193" s="152"/>
      <c r="JEK193" s="379"/>
      <c r="JEL193" s="380"/>
      <c r="JEM193" s="326"/>
      <c r="JEN193" s="152"/>
      <c r="JEO193" s="152"/>
      <c r="JEP193" s="152"/>
      <c r="JEQ193" s="152"/>
      <c r="JER193" s="379"/>
      <c r="JES193" s="380"/>
      <c r="JET193" s="326"/>
      <c r="JEU193" s="152"/>
      <c r="JEV193" s="152"/>
      <c r="JEW193" s="152"/>
      <c r="JEX193" s="152"/>
      <c r="JEY193" s="379"/>
      <c r="JEZ193" s="380"/>
      <c r="JFA193" s="326"/>
      <c r="JFB193" s="152"/>
      <c r="JFC193" s="152"/>
      <c r="JFD193" s="152"/>
      <c r="JFE193" s="152"/>
      <c r="JFF193" s="379"/>
      <c r="JFG193" s="380"/>
      <c r="JFH193" s="326"/>
      <c r="JFI193" s="152"/>
      <c r="JFJ193" s="152"/>
      <c r="JFK193" s="152"/>
      <c r="JFL193" s="152"/>
      <c r="JFM193" s="379"/>
      <c r="JFN193" s="380"/>
      <c r="JFO193" s="326"/>
      <c r="JFP193" s="152"/>
      <c r="JFQ193" s="152"/>
      <c r="JFR193" s="152"/>
      <c r="JFS193" s="152"/>
      <c r="JFT193" s="379"/>
      <c r="JFU193" s="380"/>
      <c r="JFV193" s="326"/>
      <c r="JFW193" s="152"/>
      <c r="JFX193" s="152"/>
      <c r="JFY193" s="152"/>
      <c r="JFZ193" s="152"/>
      <c r="JGA193" s="379"/>
      <c r="JGB193" s="380"/>
      <c r="JGC193" s="326"/>
      <c r="JGD193" s="152"/>
      <c r="JGE193" s="152"/>
      <c r="JGF193" s="152"/>
      <c r="JGG193" s="152"/>
      <c r="JGH193" s="379"/>
      <c r="JGI193" s="380"/>
      <c r="JGJ193" s="326"/>
      <c r="JGK193" s="152"/>
      <c r="JGL193" s="152"/>
      <c r="JGM193" s="152"/>
      <c r="JGN193" s="152"/>
      <c r="JGO193" s="379"/>
      <c r="JGP193" s="380"/>
      <c r="JGQ193" s="326"/>
      <c r="JGR193" s="152"/>
      <c r="JGS193" s="152"/>
      <c r="JGT193" s="152"/>
      <c r="JGU193" s="152"/>
      <c r="JGV193" s="379"/>
      <c r="JGW193" s="380"/>
      <c r="JGX193" s="326"/>
      <c r="JGY193" s="152"/>
      <c r="JGZ193" s="152"/>
      <c r="JHA193" s="152"/>
      <c r="JHB193" s="152"/>
      <c r="JHC193" s="379"/>
      <c r="JHD193" s="380"/>
      <c r="JHE193" s="326"/>
      <c r="JHF193" s="152"/>
      <c r="JHG193" s="152"/>
      <c r="JHH193" s="152"/>
      <c r="JHI193" s="152"/>
      <c r="JHJ193" s="379"/>
      <c r="JHK193" s="380"/>
      <c r="JHL193" s="326"/>
      <c r="JHM193" s="152"/>
      <c r="JHN193" s="152"/>
      <c r="JHO193" s="152"/>
      <c r="JHP193" s="152"/>
      <c r="JHQ193" s="379"/>
      <c r="JHR193" s="380"/>
      <c r="JHS193" s="326"/>
      <c r="JHT193" s="152"/>
      <c r="JHU193" s="152"/>
      <c r="JHV193" s="152"/>
      <c r="JHW193" s="152"/>
      <c r="JHX193" s="379"/>
      <c r="JHY193" s="380"/>
      <c r="JHZ193" s="326"/>
      <c r="JIA193" s="152"/>
      <c r="JIB193" s="152"/>
      <c r="JIC193" s="152"/>
      <c r="JID193" s="152"/>
      <c r="JIE193" s="379"/>
      <c r="JIF193" s="380"/>
      <c r="JIG193" s="326"/>
      <c r="JIH193" s="152"/>
      <c r="JII193" s="152"/>
      <c r="JIJ193" s="152"/>
      <c r="JIK193" s="152"/>
      <c r="JIL193" s="379"/>
      <c r="JIM193" s="380"/>
      <c r="JIN193" s="326"/>
      <c r="JIO193" s="152"/>
      <c r="JIP193" s="152"/>
      <c r="JIQ193" s="152"/>
      <c r="JIR193" s="152"/>
      <c r="JIS193" s="379"/>
      <c r="JIT193" s="380"/>
      <c r="JIU193" s="326"/>
      <c r="JIV193" s="152"/>
      <c r="JIW193" s="152"/>
      <c r="JIX193" s="152"/>
      <c r="JIY193" s="152"/>
      <c r="JIZ193" s="379"/>
      <c r="JJA193" s="380"/>
      <c r="JJB193" s="326"/>
      <c r="JJC193" s="152"/>
      <c r="JJD193" s="152"/>
      <c r="JJE193" s="152"/>
      <c r="JJF193" s="152"/>
      <c r="JJG193" s="379"/>
      <c r="JJH193" s="380"/>
      <c r="JJI193" s="326"/>
      <c r="JJJ193" s="152"/>
      <c r="JJK193" s="152"/>
      <c r="JJL193" s="152"/>
      <c r="JJM193" s="152"/>
      <c r="JJN193" s="379"/>
      <c r="JJO193" s="380"/>
      <c r="JJP193" s="326"/>
      <c r="JJQ193" s="152"/>
      <c r="JJR193" s="152"/>
      <c r="JJS193" s="152"/>
      <c r="JJT193" s="152"/>
      <c r="JJU193" s="379"/>
      <c r="JJV193" s="380"/>
      <c r="JJW193" s="326"/>
      <c r="JJX193" s="152"/>
      <c r="JJY193" s="152"/>
      <c r="JJZ193" s="152"/>
      <c r="JKA193" s="152"/>
      <c r="JKB193" s="379"/>
      <c r="JKC193" s="380"/>
      <c r="JKD193" s="326"/>
      <c r="JKE193" s="152"/>
      <c r="JKF193" s="152"/>
      <c r="JKG193" s="152"/>
      <c r="JKH193" s="152"/>
      <c r="JKI193" s="379"/>
      <c r="JKJ193" s="380"/>
      <c r="JKK193" s="326"/>
      <c r="JKL193" s="152"/>
      <c r="JKM193" s="152"/>
      <c r="JKN193" s="152"/>
      <c r="JKO193" s="152"/>
      <c r="JKP193" s="379"/>
      <c r="JKQ193" s="380"/>
      <c r="JKR193" s="326"/>
      <c r="JKS193" s="152"/>
      <c r="JKT193" s="152"/>
      <c r="JKU193" s="152"/>
      <c r="JKV193" s="152"/>
      <c r="JKW193" s="379"/>
      <c r="JKX193" s="380"/>
      <c r="JKY193" s="326"/>
      <c r="JKZ193" s="152"/>
      <c r="JLA193" s="152"/>
      <c r="JLB193" s="152"/>
      <c r="JLC193" s="152"/>
      <c r="JLD193" s="379"/>
      <c r="JLE193" s="380"/>
      <c r="JLF193" s="326"/>
      <c r="JLG193" s="152"/>
      <c r="JLH193" s="152"/>
      <c r="JLI193" s="152"/>
      <c r="JLJ193" s="152"/>
      <c r="JLK193" s="379"/>
      <c r="JLL193" s="380"/>
      <c r="JLM193" s="326"/>
      <c r="JLN193" s="152"/>
      <c r="JLO193" s="152"/>
      <c r="JLP193" s="152"/>
      <c r="JLQ193" s="152"/>
      <c r="JLR193" s="379"/>
      <c r="JLS193" s="380"/>
      <c r="JLT193" s="326"/>
      <c r="JLU193" s="152"/>
      <c r="JLV193" s="152"/>
      <c r="JLW193" s="152"/>
      <c r="JLX193" s="152"/>
      <c r="JLY193" s="379"/>
      <c r="JLZ193" s="380"/>
      <c r="JMA193" s="326"/>
      <c r="JMB193" s="152"/>
      <c r="JMC193" s="152"/>
      <c r="JMD193" s="152"/>
      <c r="JME193" s="152"/>
      <c r="JMF193" s="379"/>
      <c r="JMG193" s="380"/>
      <c r="JMH193" s="326"/>
      <c r="JMI193" s="152"/>
      <c r="JMJ193" s="152"/>
      <c r="JMK193" s="152"/>
      <c r="JML193" s="152"/>
      <c r="JMM193" s="379"/>
      <c r="JMN193" s="380"/>
      <c r="JMO193" s="326"/>
      <c r="JMP193" s="152"/>
      <c r="JMQ193" s="152"/>
      <c r="JMR193" s="152"/>
      <c r="JMS193" s="152"/>
      <c r="JMT193" s="379"/>
      <c r="JMU193" s="380"/>
      <c r="JMV193" s="326"/>
      <c r="JMW193" s="152"/>
      <c r="JMX193" s="152"/>
      <c r="JMY193" s="152"/>
      <c r="JMZ193" s="152"/>
      <c r="JNA193" s="379"/>
      <c r="JNB193" s="380"/>
      <c r="JNC193" s="326"/>
      <c r="JND193" s="152"/>
      <c r="JNE193" s="152"/>
      <c r="JNF193" s="152"/>
      <c r="JNG193" s="152"/>
      <c r="JNH193" s="379"/>
      <c r="JNI193" s="380"/>
      <c r="JNJ193" s="326"/>
      <c r="JNK193" s="152"/>
      <c r="JNL193" s="152"/>
      <c r="JNM193" s="152"/>
      <c r="JNN193" s="152"/>
      <c r="JNO193" s="379"/>
      <c r="JNP193" s="380"/>
      <c r="JNQ193" s="326"/>
      <c r="JNR193" s="152"/>
      <c r="JNS193" s="152"/>
      <c r="JNT193" s="152"/>
      <c r="JNU193" s="152"/>
      <c r="JNV193" s="379"/>
      <c r="JNW193" s="380"/>
      <c r="JNX193" s="326"/>
      <c r="JNY193" s="152"/>
      <c r="JNZ193" s="152"/>
      <c r="JOA193" s="152"/>
      <c r="JOB193" s="152"/>
      <c r="JOC193" s="379"/>
      <c r="JOD193" s="380"/>
      <c r="JOE193" s="326"/>
      <c r="JOF193" s="152"/>
      <c r="JOG193" s="152"/>
      <c r="JOH193" s="152"/>
      <c r="JOI193" s="152"/>
      <c r="JOJ193" s="379"/>
      <c r="JOK193" s="380"/>
      <c r="JOL193" s="326"/>
      <c r="JOM193" s="152"/>
      <c r="JON193" s="152"/>
      <c r="JOO193" s="152"/>
      <c r="JOP193" s="152"/>
      <c r="JOQ193" s="379"/>
      <c r="JOR193" s="380"/>
      <c r="JOS193" s="326"/>
      <c r="JOT193" s="152"/>
      <c r="JOU193" s="152"/>
      <c r="JOV193" s="152"/>
      <c r="JOW193" s="152"/>
      <c r="JOX193" s="379"/>
      <c r="JOY193" s="380"/>
      <c r="JOZ193" s="326"/>
      <c r="JPA193" s="152"/>
      <c r="JPB193" s="152"/>
      <c r="JPC193" s="152"/>
      <c r="JPD193" s="152"/>
      <c r="JPE193" s="379"/>
      <c r="JPF193" s="380"/>
      <c r="JPG193" s="326"/>
      <c r="JPH193" s="152"/>
      <c r="JPI193" s="152"/>
      <c r="JPJ193" s="152"/>
      <c r="JPK193" s="152"/>
      <c r="JPL193" s="379"/>
      <c r="JPM193" s="380"/>
      <c r="JPN193" s="326"/>
      <c r="JPO193" s="152"/>
      <c r="JPP193" s="152"/>
      <c r="JPQ193" s="152"/>
      <c r="JPR193" s="152"/>
      <c r="JPS193" s="379"/>
      <c r="JPT193" s="380"/>
      <c r="JPU193" s="326"/>
      <c r="JPV193" s="152"/>
      <c r="JPW193" s="152"/>
      <c r="JPX193" s="152"/>
      <c r="JPY193" s="152"/>
      <c r="JPZ193" s="379"/>
      <c r="JQA193" s="380"/>
      <c r="JQB193" s="326"/>
      <c r="JQC193" s="152"/>
      <c r="JQD193" s="152"/>
      <c r="JQE193" s="152"/>
      <c r="JQF193" s="152"/>
      <c r="JQG193" s="379"/>
      <c r="JQH193" s="380"/>
      <c r="JQI193" s="326"/>
      <c r="JQJ193" s="152"/>
      <c r="JQK193" s="152"/>
      <c r="JQL193" s="152"/>
      <c r="JQM193" s="152"/>
      <c r="JQN193" s="379"/>
      <c r="JQO193" s="380"/>
      <c r="JQP193" s="326"/>
      <c r="JQQ193" s="152"/>
      <c r="JQR193" s="152"/>
      <c r="JQS193" s="152"/>
      <c r="JQT193" s="152"/>
      <c r="JQU193" s="379"/>
      <c r="JQV193" s="380"/>
      <c r="JQW193" s="326"/>
      <c r="JQX193" s="152"/>
      <c r="JQY193" s="152"/>
      <c r="JQZ193" s="152"/>
      <c r="JRA193" s="152"/>
      <c r="JRB193" s="379"/>
      <c r="JRC193" s="380"/>
      <c r="JRD193" s="326"/>
      <c r="JRE193" s="152"/>
      <c r="JRF193" s="152"/>
      <c r="JRG193" s="152"/>
      <c r="JRH193" s="152"/>
      <c r="JRI193" s="379"/>
      <c r="JRJ193" s="380"/>
      <c r="JRK193" s="326"/>
      <c r="JRL193" s="152"/>
      <c r="JRM193" s="152"/>
      <c r="JRN193" s="152"/>
      <c r="JRO193" s="152"/>
      <c r="JRP193" s="379"/>
      <c r="JRQ193" s="380"/>
      <c r="JRR193" s="326"/>
      <c r="JRS193" s="152"/>
      <c r="JRT193" s="152"/>
      <c r="JRU193" s="152"/>
      <c r="JRV193" s="152"/>
      <c r="JRW193" s="379"/>
      <c r="JRX193" s="380"/>
      <c r="JRY193" s="326"/>
      <c r="JRZ193" s="152"/>
      <c r="JSA193" s="152"/>
      <c r="JSB193" s="152"/>
      <c r="JSC193" s="152"/>
      <c r="JSD193" s="379"/>
      <c r="JSE193" s="380"/>
      <c r="JSF193" s="326"/>
      <c r="JSG193" s="152"/>
      <c r="JSH193" s="152"/>
      <c r="JSI193" s="152"/>
      <c r="JSJ193" s="152"/>
      <c r="JSK193" s="379"/>
      <c r="JSL193" s="380"/>
      <c r="JSM193" s="326"/>
      <c r="JSN193" s="152"/>
      <c r="JSO193" s="152"/>
      <c r="JSP193" s="152"/>
      <c r="JSQ193" s="152"/>
      <c r="JSR193" s="379"/>
      <c r="JSS193" s="380"/>
      <c r="JST193" s="326"/>
      <c r="JSU193" s="152"/>
      <c r="JSV193" s="152"/>
      <c r="JSW193" s="152"/>
      <c r="JSX193" s="152"/>
      <c r="JSY193" s="379"/>
      <c r="JSZ193" s="380"/>
      <c r="JTA193" s="326"/>
      <c r="JTB193" s="152"/>
      <c r="JTC193" s="152"/>
      <c r="JTD193" s="152"/>
      <c r="JTE193" s="152"/>
      <c r="JTF193" s="379"/>
      <c r="JTG193" s="380"/>
      <c r="JTH193" s="326"/>
      <c r="JTI193" s="152"/>
      <c r="JTJ193" s="152"/>
      <c r="JTK193" s="152"/>
      <c r="JTL193" s="152"/>
      <c r="JTM193" s="379"/>
      <c r="JTN193" s="380"/>
      <c r="JTO193" s="326"/>
      <c r="JTP193" s="152"/>
      <c r="JTQ193" s="152"/>
      <c r="JTR193" s="152"/>
      <c r="JTS193" s="152"/>
      <c r="JTT193" s="379"/>
      <c r="JTU193" s="380"/>
      <c r="JTV193" s="326"/>
      <c r="JTW193" s="152"/>
      <c r="JTX193" s="152"/>
      <c r="JTY193" s="152"/>
      <c r="JTZ193" s="152"/>
      <c r="JUA193" s="379"/>
      <c r="JUB193" s="380"/>
      <c r="JUC193" s="326"/>
      <c r="JUD193" s="152"/>
      <c r="JUE193" s="152"/>
      <c r="JUF193" s="152"/>
      <c r="JUG193" s="152"/>
      <c r="JUH193" s="379"/>
      <c r="JUI193" s="380"/>
      <c r="JUJ193" s="326"/>
      <c r="JUK193" s="152"/>
      <c r="JUL193" s="152"/>
      <c r="JUM193" s="152"/>
      <c r="JUN193" s="152"/>
      <c r="JUO193" s="379"/>
      <c r="JUP193" s="380"/>
      <c r="JUQ193" s="326"/>
      <c r="JUR193" s="152"/>
      <c r="JUS193" s="152"/>
      <c r="JUT193" s="152"/>
      <c r="JUU193" s="152"/>
      <c r="JUV193" s="379"/>
      <c r="JUW193" s="380"/>
      <c r="JUX193" s="326"/>
      <c r="JUY193" s="152"/>
      <c r="JUZ193" s="152"/>
      <c r="JVA193" s="152"/>
      <c r="JVB193" s="152"/>
      <c r="JVC193" s="379"/>
      <c r="JVD193" s="380"/>
      <c r="JVE193" s="326"/>
      <c r="JVF193" s="152"/>
      <c r="JVG193" s="152"/>
      <c r="JVH193" s="152"/>
      <c r="JVI193" s="152"/>
      <c r="JVJ193" s="379"/>
      <c r="JVK193" s="380"/>
      <c r="JVL193" s="326"/>
      <c r="JVM193" s="152"/>
      <c r="JVN193" s="152"/>
      <c r="JVO193" s="152"/>
      <c r="JVP193" s="152"/>
      <c r="JVQ193" s="379"/>
      <c r="JVR193" s="380"/>
      <c r="JVS193" s="326"/>
      <c r="JVT193" s="152"/>
      <c r="JVU193" s="152"/>
      <c r="JVV193" s="152"/>
      <c r="JVW193" s="152"/>
      <c r="JVX193" s="379"/>
      <c r="JVY193" s="380"/>
      <c r="JVZ193" s="326"/>
      <c r="JWA193" s="152"/>
      <c r="JWB193" s="152"/>
      <c r="JWC193" s="152"/>
      <c r="JWD193" s="152"/>
      <c r="JWE193" s="379"/>
      <c r="JWF193" s="380"/>
      <c r="JWG193" s="326"/>
      <c r="JWH193" s="152"/>
      <c r="JWI193" s="152"/>
      <c r="JWJ193" s="152"/>
      <c r="JWK193" s="152"/>
      <c r="JWL193" s="379"/>
      <c r="JWM193" s="380"/>
      <c r="JWN193" s="326"/>
      <c r="JWO193" s="152"/>
      <c r="JWP193" s="152"/>
      <c r="JWQ193" s="152"/>
      <c r="JWR193" s="152"/>
      <c r="JWS193" s="379"/>
      <c r="JWT193" s="380"/>
      <c r="JWU193" s="326"/>
      <c r="JWV193" s="152"/>
      <c r="JWW193" s="152"/>
      <c r="JWX193" s="152"/>
      <c r="JWY193" s="152"/>
      <c r="JWZ193" s="379"/>
      <c r="JXA193" s="380"/>
      <c r="JXB193" s="326"/>
      <c r="JXC193" s="152"/>
      <c r="JXD193" s="152"/>
      <c r="JXE193" s="152"/>
      <c r="JXF193" s="152"/>
      <c r="JXG193" s="379"/>
      <c r="JXH193" s="380"/>
      <c r="JXI193" s="326"/>
      <c r="JXJ193" s="152"/>
      <c r="JXK193" s="152"/>
      <c r="JXL193" s="152"/>
      <c r="JXM193" s="152"/>
      <c r="JXN193" s="379"/>
      <c r="JXO193" s="380"/>
      <c r="JXP193" s="326"/>
      <c r="JXQ193" s="152"/>
      <c r="JXR193" s="152"/>
      <c r="JXS193" s="152"/>
      <c r="JXT193" s="152"/>
      <c r="JXU193" s="379"/>
      <c r="JXV193" s="380"/>
      <c r="JXW193" s="326"/>
      <c r="JXX193" s="152"/>
      <c r="JXY193" s="152"/>
      <c r="JXZ193" s="152"/>
      <c r="JYA193" s="152"/>
      <c r="JYB193" s="379"/>
      <c r="JYC193" s="380"/>
      <c r="JYD193" s="326"/>
      <c r="JYE193" s="152"/>
      <c r="JYF193" s="152"/>
      <c r="JYG193" s="152"/>
      <c r="JYH193" s="152"/>
      <c r="JYI193" s="379"/>
      <c r="JYJ193" s="380"/>
      <c r="JYK193" s="326"/>
      <c r="JYL193" s="152"/>
      <c r="JYM193" s="152"/>
      <c r="JYN193" s="152"/>
      <c r="JYO193" s="152"/>
      <c r="JYP193" s="379"/>
      <c r="JYQ193" s="380"/>
      <c r="JYR193" s="326"/>
      <c r="JYS193" s="152"/>
      <c r="JYT193" s="152"/>
      <c r="JYU193" s="152"/>
      <c r="JYV193" s="152"/>
      <c r="JYW193" s="379"/>
      <c r="JYX193" s="380"/>
      <c r="JYY193" s="326"/>
      <c r="JYZ193" s="152"/>
      <c r="JZA193" s="152"/>
      <c r="JZB193" s="152"/>
      <c r="JZC193" s="152"/>
      <c r="JZD193" s="379"/>
      <c r="JZE193" s="380"/>
      <c r="JZF193" s="326"/>
      <c r="JZG193" s="152"/>
      <c r="JZH193" s="152"/>
      <c r="JZI193" s="152"/>
      <c r="JZJ193" s="152"/>
      <c r="JZK193" s="379"/>
      <c r="JZL193" s="380"/>
      <c r="JZM193" s="326"/>
      <c r="JZN193" s="152"/>
      <c r="JZO193" s="152"/>
      <c r="JZP193" s="152"/>
      <c r="JZQ193" s="152"/>
      <c r="JZR193" s="379"/>
      <c r="JZS193" s="380"/>
      <c r="JZT193" s="326"/>
      <c r="JZU193" s="152"/>
      <c r="JZV193" s="152"/>
      <c r="JZW193" s="152"/>
      <c r="JZX193" s="152"/>
      <c r="JZY193" s="379"/>
      <c r="JZZ193" s="380"/>
      <c r="KAA193" s="326"/>
      <c r="KAB193" s="152"/>
      <c r="KAC193" s="152"/>
      <c r="KAD193" s="152"/>
      <c r="KAE193" s="152"/>
      <c r="KAF193" s="379"/>
      <c r="KAG193" s="380"/>
      <c r="KAH193" s="326"/>
      <c r="KAI193" s="152"/>
      <c r="KAJ193" s="152"/>
      <c r="KAK193" s="152"/>
      <c r="KAL193" s="152"/>
      <c r="KAM193" s="379"/>
      <c r="KAN193" s="380"/>
      <c r="KAO193" s="326"/>
      <c r="KAP193" s="152"/>
      <c r="KAQ193" s="152"/>
      <c r="KAR193" s="152"/>
      <c r="KAS193" s="152"/>
      <c r="KAT193" s="379"/>
      <c r="KAU193" s="380"/>
      <c r="KAV193" s="326"/>
      <c r="KAW193" s="152"/>
      <c r="KAX193" s="152"/>
      <c r="KAY193" s="152"/>
      <c r="KAZ193" s="152"/>
      <c r="KBA193" s="379"/>
      <c r="KBB193" s="380"/>
      <c r="KBC193" s="326"/>
      <c r="KBD193" s="152"/>
      <c r="KBE193" s="152"/>
      <c r="KBF193" s="152"/>
      <c r="KBG193" s="152"/>
      <c r="KBH193" s="379"/>
      <c r="KBI193" s="380"/>
      <c r="KBJ193" s="326"/>
      <c r="KBK193" s="152"/>
      <c r="KBL193" s="152"/>
      <c r="KBM193" s="152"/>
      <c r="KBN193" s="152"/>
      <c r="KBO193" s="379"/>
      <c r="KBP193" s="380"/>
      <c r="KBQ193" s="326"/>
      <c r="KBR193" s="152"/>
      <c r="KBS193" s="152"/>
      <c r="KBT193" s="152"/>
      <c r="KBU193" s="152"/>
      <c r="KBV193" s="379"/>
      <c r="KBW193" s="380"/>
      <c r="KBX193" s="326"/>
      <c r="KBY193" s="152"/>
      <c r="KBZ193" s="152"/>
      <c r="KCA193" s="152"/>
      <c r="KCB193" s="152"/>
      <c r="KCC193" s="379"/>
      <c r="KCD193" s="380"/>
      <c r="KCE193" s="326"/>
      <c r="KCF193" s="152"/>
      <c r="KCG193" s="152"/>
      <c r="KCH193" s="152"/>
      <c r="KCI193" s="152"/>
      <c r="KCJ193" s="379"/>
      <c r="KCK193" s="380"/>
      <c r="KCL193" s="326"/>
      <c r="KCM193" s="152"/>
      <c r="KCN193" s="152"/>
      <c r="KCO193" s="152"/>
      <c r="KCP193" s="152"/>
      <c r="KCQ193" s="379"/>
      <c r="KCR193" s="380"/>
      <c r="KCS193" s="326"/>
      <c r="KCT193" s="152"/>
      <c r="KCU193" s="152"/>
      <c r="KCV193" s="152"/>
      <c r="KCW193" s="152"/>
      <c r="KCX193" s="379"/>
      <c r="KCY193" s="380"/>
      <c r="KCZ193" s="326"/>
      <c r="KDA193" s="152"/>
      <c r="KDB193" s="152"/>
      <c r="KDC193" s="152"/>
      <c r="KDD193" s="152"/>
      <c r="KDE193" s="379"/>
      <c r="KDF193" s="380"/>
      <c r="KDG193" s="326"/>
      <c r="KDH193" s="152"/>
      <c r="KDI193" s="152"/>
      <c r="KDJ193" s="152"/>
      <c r="KDK193" s="152"/>
      <c r="KDL193" s="379"/>
      <c r="KDM193" s="380"/>
      <c r="KDN193" s="326"/>
      <c r="KDO193" s="152"/>
      <c r="KDP193" s="152"/>
      <c r="KDQ193" s="152"/>
      <c r="KDR193" s="152"/>
      <c r="KDS193" s="379"/>
      <c r="KDT193" s="380"/>
      <c r="KDU193" s="326"/>
      <c r="KDV193" s="152"/>
      <c r="KDW193" s="152"/>
      <c r="KDX193" s="152"/>
      <c r="KDY193" s="152"/>
      <c r="KDZ193" s="379"/>
      <c r="KEA193" s="380"/>
      <c r="KEB193" s="326"/>
      <c r="KEC193" s="152"/>
      <c r="KED193" s="152"/>
      <c r="KEE193" s="152"/>
      <c r="KEF193" s="152"/>
      <c r="KEG193" s="379"/>
      <c r="KEH193" s="380"/>
      <c r="KEI193" s="326"/>
      <c r="KEJ193" s="152"/>
      <c r="KEK193" s="152"/>
      <c r="KEL193" s="152"/>
      <c r="KEM193" s="152"/>
      <c r="KEN193" s="379"/>
      <c r="KEO193" s="380"/>
      <c r="KEP193" s="326"/>
      <c r="KEQ193" s="152"/>
      <c r="KER193" s="152"/>
      <c r="KES193" s="152"/>
      <c r="KET193" s="152"/>
      <c r="KEU193" s="379"/>
      <c r="KEV193" s="380"/>
      <c r="KEW193" s="326"/>
      <c r="KEX193" s="152"/>
      <c r="KEY193" s="152"/>
      <c r="KEZ193" s="152"/>
      <c r="KFA193" s="152"/>
      <c r="KFB193" s="379"/>
      <c r="KFC193" s="380"/>
      <c r="KFD193" s="326"/>
      <c r="KFE193" s="152"/>
      <c r="KFF193" s="152"/>
      <c r="KFG193" s="152"/>
      <c r="KFH193" s="152"/>
      <c r="KFI193" s="379"/>
      <c r="KFJ193" s="380"/>
      <c r="KFK193" s="326"/>
      <c r="KFL193" s="152"/>
      <c r="KFM193" s="152"/>
      <c r="KFN193" s="152"/>
      <c r="KFO193" s="152"/>
      <c r="KFP193" s="379"/>
      <c r="KFQ193" s="380"/>
      <c r="KFR193" s="326"/>
      <c r="KFS193" s="152"/>
      <c r="KFT193" s="152"/>
      <c r="KFU193" s="152"/>
      <c r="KFV193" s="152"/>
      <c r="KFW193" s="379"/>
      <c r="KFX193" s="380"/>
      <c r="KFY193" s="326"/>
      <c r="KFZ193" s="152"/>
      <c r="KGA193" s="152"/>
      <c r="KGB193" s="152"/>
      <c r="KGC193" s="152"/>
      <c r="KGD193" s="379"/>
      <c r="KGE193" s="380"/>
      <c r="KGF193" s="326"/>
      <c r="KGG193" s="152"/>
      <c r="KGH193" s="152"/>
      <c r="KGI193" s="152"/>
      <c r="KGJ193" s="152"/>
      <c r="KGK193" s="379"/>
      <c r="KGL193" s="380"/>
      <c r="KGM193" s="326"/>
      <c r="KGN193" s="152"/>
      <c r="KGO193" s="152"/>
      <c r="KGP193" s="152"/>
      <c r="KGQ193" s="152"/>
      <c r="KGR193" s="379"/>
      <c r="KGS193" s="380"/>
      <c r="KGT193" s="326"/>
      <c r="KGU193" s="152"/>
      <c r="KGV193" s="152"/>
      <c r="KGW193" s="152"/>
      <c r="KGX193" s="152"/>
      <c r="KGY193" s="379"/>
      <c r="KGZ193" s="380"/>
      <c r="KHA193" s="326"/>
      <c r="KHB193" s="152"/>
      <c r="KHC193" s="152"/>
      <c r="KHD193" s="152"/>
      <c r="KHE193" s="152"/>
      <c r="KHF193" s="379"/>
      <c r="KHG193" s="380"/>
      <c r="KHH193" s="326"/>
      <c r="KHI193" s="152"/>
      <c r="KHJ193" s="152"/>
      <c r="KHK193" s="152"/>
      <c r="KHL193" s="152"/>
      <c r="KHM193" s="379"/>
      <c r="KHN193" s="380"/>
      <c r="KHO193" s="326"/>
      <c r="KHP193" s="152"/>
      <c r="KHQ193" s="152"/>
      <c r="KHR193" s="152"/>
      <c r="KHS193" s="152"/>
      <c r="KHT193" s="379"/>
      <c r="KHU193" s="380"/>
      <c r="KHV193" s="326"/>
      <c r="KHW193" s="152"/>
      <c r="KHX193" s="152"/>
      <c r="KHY193" s="152"/>
      <c r="KHZ193" s="152"/>
      <c r="KIA193" s="379"/>
      <c r="KIB193" s="380"/>
      <c r="KIC193" s="326"/>
      <c r="KID193" s="152"/>
      <c r="KIE193" s="152"/>
      <c r="KIF193" s="152"/>
      <c r="KIG193" s="152"/>
      <c r="KIH193" s="379"/>
      <c r="KII193" s="380"/>
      <c r="KIJ193" s="326"/>
      <c r="KIK193" s="152"/>
      <c r="KIL193" s="152"/>
      <c r="KIM193" s="152"/>
      <c r="KIN193" s="152"/>
      <c r="KIO193" s="379"/>
      <c r="KIP193" s="380"/>
      <c r="KIQ193" s="326"/>
      <c r="KIR193" s="152"/>
      <c r="KIS193" s="152"/>
      <c r="KIT193" s="152"/>
      <c r="KIU193" s="152"/>
      <c r="KIV193" s="379"/>
      <c r="KIW193" s="380"/>
      <c r="KIX193" s="326"/>
      <c r="KIY193" s="152"/>
      <c r="KIZ193" s="152"/>
      <c r="KJA193" s="152"/>
      <c r="KJB193" s="152"/>
      <c r="KJC193" s="379"/>
      <c r="KJD193" s="380"/>
      <c r="KJE193" s="326"/>
      <c r="KJF193" s="152"/>
      <c r="KJG193" s="152"/>
      <c r="KJH193" s="152"/>
      <c r="KJI193" s="152"/>
      <c r="KJJ193" s="379"/>
      <c r="KJK193" s="380"/>
      <c r="KJL193" s="326"/>
      <c r="KJM193" s="152"/>
      <c r="KJN193" s="152"/>
      <c r="KJO193" s="152"/>
      <c r="KJP193" s="152"/>
      <c r="KJQ193" s="379"/>
      <c r="KJR193" s="380"/>
      <c r="KJS193" s="326"/>
      <c r="KJT193" s="152"/>
      <c r="KJU193" s="152"/>
      <c r="KJV193" s="152"/>
      <c r="KJW193" s="152"/>
      <c r="KJX193" s="379"/>
      <c r="KJY193" s="380"/>
      <c r="KJZ193" s="326"/>
      <c r="KKA193" s="152"/>
      <c r="KKB193" s="152"/>
      <c r="KKC193" s="152"/>
      <c r="KKD193" s="152"/>
      <c r="KKE193" s="379"/>
      <c r="KKF193" s="380"/>
      <c r="KKG193" s="326"/>
      <c r="KKH193" s="152"/>
      <c r="KKI193" s="152"/>
      <c r="KKJ193" s="152"/>
      <c r="KKK193" s="152"/>
      <c r="KKL193" s="379"/>
      <c r="KKM193" s="380"/>
      <c r="KKN193" s="326"/>
      <c r="KKO193" s="152"/>
      <c r="KKP193" s="152"/>
      <c r="KKQ193" s="152"/>
      <c r="KKR193" s="152"/>
      <c r="KKS193" s="379"/>
      <c r="KKT193" s="380"/>
      <c r="KKU193" s="326"/>
      <c r="KKV193" s="152"/>
      <c r="KKW193" s="152"/>
      <c r="KKX193" s="152"/>
      <c r="KKY193" s="152"/>
      <c r="KKZ193" s="379"/>
      <c r="KLA193" s="380"/>
      <c r="KLB193" s="326"/>
      <c r="KLC193" s="152"/>
      <c r="KLD193" s="152"/>
      <c r="KLE193" s="152"/>
      <c r="KLF193" s="152"/>
      <c r="KLG193" s="379"/>
      <c r="KLH193" s="380"/>
      <c r="KLI193" s="326"/>
      <c r="KLJ193" s="152"/>
      <c r="KLK193" s="152"/>
      <c r="KLL193" s="152"/>
      <c r="KLM193" s="152"/>
      <c r="KLN193" s="379"/>
      <c r="KLO193" s="380"/>
      <c r="KLP193" s="326"/>
      <c r="KLQ193" s="152"/>
      <c r="KLR193" s="152"/>
      <c r="KLS193" s="152"/>
      <c r="KLT193" s="152"/>
      <c r="KLU193" s="379"/>
      <c r="KLV193" s="380"/>
      <c r="KLW193" s="326"/>
      <c r="KLX193" s="152"/>
      <c r="KLY193" s="152"/>
      <c r="KLZ193" s="152"/>
      <c r="KMA193" s="152"/>
      <c r="KMB193" s="379"/>
      <c r="KMC193" s="380"/>
      <c r="KMD193" s="326"/>
      <c r="KME193" s="152"/>
      <c r="KMF193" s="152"/>
      <c r="KMG193" s="152"/>
      <c r="KMH193" s="152"/>
      <c r="KMI193" s="379"/>
      <c r="KMJ193" s="380"/>
      <c r="KMK193" s="326"/>
      <c r="KML193" s="152"/>
      <c r="KMM193" s="152"/>
      <c r="KMN193" s="152"/>
      <c r="KMO193" s="152"/>
      <c r="KMP193" s="379"/>
      <c r="KMQ193" s="380"/>
      <c r="KMR193" s="326"/>
      <c r="KMS193" s="152"/>
      <c r="KMT193" s="152"/>
      <c r="KMU193" s="152"/>
      <c r="KMV193" s="152"/>
      <c r="KMW193" s="379"/>
      <c r="KMX193" s="380"/>
      <c r="KMY193" s="326"/>
      <c r="KMZ193" s="152"/>
      <c r="KNA193" s="152"/>
      <c r="KNB193" s="152"/>
      <c r="KNC193" s="152"/>
      <c r="KND193" s="379"/>
      <c r="KNE193" s="380"/>
      <c r="KNF193" s="326"/>
      <c r="KNG193" s="152"/>
      <c r="KNH193" s="152"/>
      <c r="KNI193" s="152"/>
      <c r="KNJ193" s="152"/>
      <c r="KNK193" s="379"/>
      <c r="KNL193" s="380"/>
      <c r="KNM193" s="326"/>
      <c r="KNN193" s="152"/>
      <c r="KNO193" s="152"/>
      <c r="KNP193" s="152"/>
      <c r="KNQ193" s="152"/>
      <c r="KNR193" s="379"/>
      <c r="KNS193" s="380"/>
      <c r="KNT193" s="326"/>
      <c r="KNU193" s="152"/>
      <c r="KNV193" s="152"/>
      <c r="KNW193" s="152"/>
      <c r="KNX193" s="152"/>
      <c r="KNY193" s="379"/>
      <c r="KNZ193" s="380"/>
      <c r="KOA193" s="326"/>
      <c r="KOB193" s="152"/>
      <c r="KOC193" s="152"/>
      <c r="KOD193" s="152"/>
      <c r="KOE193" s="152"/>
      <c r="KOF193" s="379"/>
      <c r="KOG193" s="380"/>
      <c r="KOH193" s="326"/>
      <c r="KOI193" s="152"/>
      <c r="KOJ193" s="152"/>
      <c r="KOK193" s="152"/>
      <c r="KOL193" s="152"/>
      <c r="KOM193" s="379"/>
      <c r="KON193" s="380"/>
      <c r="KOO193" s="326"/>
      <c r="KOP193" s="152"/>
      <c r="KOQ193" s="152"/>
      <c r="KOR193" s="152"/>
      <c r="KOS193" s="152"/>
      <c r="KOT193" s="379"/>
      <c r="KOU193" s="380"/>
      <c r="KOV193" s="326"/>
      <c r="KOW193" s="152"/>
      <c r="KOX193" s="152"/>
      <c r="KOY193" s="152"/>
      <c r="KOZ193" s="152"/>
      <c r="KPA193" s="379"/>
      <c r="KPB193" s="380"/>
      <c r="KPC193" s="326"/>
      <c r="KPD193" s="152"/>
      <c r="KPE193" s="152"/>
      <c r="KPF193" s="152"/>
      <c r="KPG193" s="152"/>
      <c r="KPH193" s="379"/>
      <c r="KPI193" s="380"/>
      <c r="KPJ193" s="326"/>
      <c r="KPK193" s="152"/>
      <c r="KPL193" s="152"/>
      <c r="KPM193" s="152"/>
      <c r="KPN193" s="152"/>
      <c r="KPO193" s="379"/>
      <c r="KPP193" s="380"/>
      <c r="KPQ193" s="326"/>
      <c r="KPR193" s="152"/>
      <c r="KPS193" s="152"/>
      <c r="KPT193" s="152"/>
      <c r="KPU193" s="152"/>
      <c r="KPV193" s="379"/>
      <c r="KPW193" s="380"/>
      <c r="KPX193" s="326"/>
      <c r="KPY193" s="152"/>
      <c r="KPZ193" s="152"/>
      <c r="KQA193" s="152"/>
      <c r="KQB193" s="152"/>
      <c r="KQC193" s="379"/>
      <c r="KQD193" s="380"/>
      <c r="KQE193" s="326"/>
      <c r="KQF193" s="152"/>
      <c r="KQG193" s="152"/>
      <c r="KQH193" s="152"/>
      <c r="KQI193" s="152"/>
      <c r="KQJ193" s="379"/>
      <c r="KQK193" s="380"/>
      <c r="KQL193" s="326"/>
      <c r="KQM193" s="152"/>
      <c r="KQN193" s="152"/>
      <c r="KQO193" s="152"/>
      <c r="KQP193" s="152"/>
      <c r="KQQ193" s="379"/>
      <c r="KQR193" s="380"/>
      <c r="KQS193" s="326"/>
      <c r="KQT193" s="152"/>
      <c r="KQU193" s="152"/>
      <c r="KQV193" s="152"/>
      <c r="KQW193" s="152"/>
      <c r="KQX193" s="379"/>
      <c r="KQY193" s="380"/>
      <c r="KQZ193" s="326"/>
      <c r="KRA193" s="152"/>
      <c r="KRB193" s="152"/>
      <c r="KRC193" s="152"/>
      <c r="KRD193" s="152"/>
      <c r="KRE193" s="379"/>
      <c r="KRF193" s="380"/>
      <c r="KRG193" s="326"/>
      <c r="KRH193" s="152"/>
      <c r="KRI193" s="152"/>
      <c r="KRJ193" s="152"/>
      <c r="KRK193" s="152"/>
      <c r="KRL193" s="379"/>
      <c r="KRM193" s="380"/>
      <c r="KRN193" s="326"/>
      <c r="KRO193" s="152"/>
      <c r="KRP193" s="152"/>
      <c r="KRQ193" s="152"/>
      <c r="KRR193" s="152"/>
      <c r="KRS193" s="379"/>
      <c r="KRT193" s="380"/>
      <c r="KRU193" s="326"/>
      <c r="KRV193" s="152"/>
      <c r="KRW193" s="152"/>
      <c r="KRX193" s="152"/>
      <c r="KRY193" s="152"/>
      <c r="KRZ193" s="379"/>
      <c r="KSA193" s="380"/>
      <c r="KSB193" s="326"/>
      <c r="KSC193" s="152"/>
      <c r="KSD193" s="152"/>
      <c r="KSE193" s="152"/>
      <c r="KSF193" s="152"/>
      <c r="KSG193" s="379"/>
      <c r="KSH193" s="380"/>
      <c r="KSI193" s="326"/>
      <c r="KSJ193" s="152"/>
      <c r="KSK193" s="152"/>
      <c r="KSL193" s="152"/>
      <c r="KSM193" s="152"/>
      <c r="KSN193" s="379"/>
      <c r="KSO193" s="380"/>
      <c r="KSP193" s="326"/>
      <c r="KSQ193" s="152"/>
      <c r="KSR193" s="152"/>
      <c r="KSS193" s="152"/>
      <c r="KST193" s="152"/>
      <c r="KSU193" s="379"/>
      <c r="KSV193" s="380"/>
      <c r="KSW193" s="326"/>
      <c r="KSX193" s="152"/>
      <c r="KSY193" s="152"/>
      <c r="KSZ193" s="152"/>
      <c r="KTA193" s="152"/>
      <c r="KTB193" s="379"/>
      <c r="KTC193" s="380"/>
      <c r="KTD193" s="326"/>
      <c r="KTE193" s="152"/>
      <c r="KTF193" s="152"/>
      <c r="KTG193" s="152"/>
      <c r="KTH193" s="152"/>
      <c r="KTI193" s="379"/>
      <c r="KTJ193" s="380"/>
      <c r="KTK193" s="326"/>
      <c r="KTL193" s="152"/>
      <c r="KTM193" s="152"/>
      <c r="KTN193" s="152"/>
      <c r="KTO193" s="152"/>
      <c r="KTP193" s="379"/>
      <c r="KTQ193" s="380"/>
      <c r="KTR193" s="326"/>
      <c r="KTS193" s="152"/>
      <c r="KTT193" s="152"/>
      <c r="KTU193" s="152"/>
      <c r="KTV193" s="152"/>
      <c r="KTW193" s="379"/>
      <c r="KTX193" s="380"/>
      <c r="KTY193" s="326"/>
      <c r="KTZ193" s="152"/>
      <c r="KUA193" s="152"/>
      <c r="KUB193" s="152"/>
      <c r="KUC193" s="152"/>
      <c r="KUD193" s="379"/>
      <c r="KUE193" s="380"/>
      <c r="KUF193" s="326"/>
      <c r="KUG193" s="152"/>
      <c r="KUH193" s="152"/>
      <c r="KUI193" s="152"/>
      <c r="KUJ193" s="152"/>
      <c r="KUK193" s="379"/>
      <c r="KUL193" s="380"/>
      <c r="KUM193" s="326"/>
      <c r="KUN193" s="152"/>
      <c r="KUO193" s="152"/>
      <c r="KUP193" s="152"/>
      <c r="KUQ193" s="152"/>
      <c r="KUR193" s="379"/>
      <c r="KUS193" s="380"/>
      <c r="KUT193" s="326"/>
      <c r="KUU193" s="152"/>
      <c r="KUV193" s="152"/>
      <c r="KUW193" s="152"/>
      <c r="KUX193" s="152"/>
      <c r="KUY193" s="379"/>
      <c r="KUZ193" s="380"/>
      <c r="KVA193" s="326"/>
      <c r="KVB193" s="152"/>
      <c r="KVC193" s="152"/>
      <c r="KVD193" s="152"/>
      <c r="KVE193" s="152"/>
      <c r="KVF193" s="379"/>
      <c r="KVG193" s="380"/>
      <c r="KVH193" s="326"/>
      <c r="KVI193" s="152"/>
      <c r="KVJ193" s="152"/>
      <c r="KVK193" s="152"/>
      <c r="KVL193" s="152"/>
      <c r="KVM193" s="379"/>
      <c r="KVN193" s="380"/>
      <c r="KVO193" s="326"/>
      <c r="KVP193" s="152"/>
      <c r="KVQ193" s="152"/>
      <c r="KVR193" s="152"/>
      <c r="KVS193" s="152"/>
      <c r="KVT193" s="379"/>
      <c r="KVU193" s="380"/>
      <c r="KVV193" s="326"/>
      <c r="KVW193" s="152"/>
      <c r="KVX193" s="152"/>
      <c r="KVY193" s="152"/>
      <c r="KVZ193" s="152"/>
      <c r="KWA193" s="379"/>
      <c r="KWB193" s="380"/>
      <c r="KWC193" s="326"/>
      <c r="KWD193" s="152"/>
      <c r="KWE193" s="152"/>
      <c r="KWF193" s="152"/>
      <c r="KWG193" s="152"/>
      <c r="KWH193" s="379"/>
      <c r="KWI193" s="380"/>
      <c r="KWJ193" s="326"/>
      <c r="KWK193" s="152"/>
      <c r="KWL193" s="152"/>
      <c r="KWM193" s="152"/>
      <c r="KWN193" s="152"/>
      <c r="KWO193" s="379"/>
      <c r="KWP193" s="380"/>
      <c r="KWQ193" s="326"/>
      <c r="KWR193" s="152"/>
      <c r="KWS193" s="152"/>
      <c r="KWT193" s="152"/>
      <c r="KWU193" s="152"/>
      <c r="KWV193" s="379"/>
      <c r="KWW193" s="380"/>
      <c r="KWX193" s="326"/>
      <c r="KWY193" s="152"/>
      <c r="KWZ193" s="152"/>
      <c r="KXA193" s="152"/>
      <c r="KXB193" s="152"/>
      <c r="KXC193" s="379"/>
      <c r="KXD193" s="380"/>
      <c r="KXE193" s="326"/>
      <c r="KXF193" s="152"/>
      <c r="KXG193" s="152"/>
      <c r="KXH193" s="152"/>
      <c r="KXI193" s="152"/>
      <c r="KXJ193" s="379"/>
      <c r="KXK193" s="380"/>
      <c r="KXL193" s="326"/>
      <c r="KXM193" s="152"/>
      <c r="KXN193" s="152"/>
      <c r="KXO193" s="152"/>
      <c r="KXP193" s="152"/>
      <c r="KXQ193" s="379"/>
      <c r="KXR193" s="380"/>
      <c r="KXS193" s="326"/>
      <c r="KXT193" s="152"/>
      <c r="KXU193" s="152"/>
      <c r="KXV193" s="152"/>
      <c r="KXW193" s="152"/>
      <c r="KXX193" s="379"/>
      <c r="KXY193" s="380"/>
      <c r="KXZ193" s="326"/>
      <c r="KYA193" s="152"/>
      <c r="KYB193" s="152"/>
      <c r="KYC193" s="152"/>
      <c r="KYD193" s="152"/>
      <c r="KYE193" s="379"/>
      <c r="KYF193" s="380"/>
      <c r="KYG193" s="326"/>
      <c r="KYH193" s="152"/>
      <c r="KYI193" s="152"/>
      <c r="KYJ193" s="152"/>
      <c r="KYK193" s="152"/>
      <c r="KYL193" s="379"/>
      <c r="KYM193" s="380"/>
      <c r="KYN193" s="326"/>
      <c r="KYO193" s="152"/>
      <c r="KYP193" s="152"/>
      <c r="KYQ193" s="152"/>
      <c r="KYR193" s="152"/>
      <c r="KYS193" s="379"/>
      <c r="KYT193" s="380"/>
      <c r="KYU193" s="326"/>
      <c r="KYV193" s="152"/>
      <c r="KYW193" s="152"/>
      <c r="KYX193" s="152"/>
      <c r="KYY193" s="152"/>
      <c r="KYZ193" s="379"/>
      <c r="KZA193" s="380"/>
      <c r="KZB193" s="326"/>
      <c r="KZC193" s="152"/>
      <c r="KZD193" s="152"/>
      <c r="KZE193" s="152"/>
      <c r="KZF193" s="152"/>
      <c r="KZG193" s="379"/>
      <c r="KZH193" s="380"/>
      <c r="KZI193" s="326"/>
      <c r="KZJ193" s="152"/>
      <c r="KZK193" s="152"/>
      <c r="KZL193" s="152"/>
      <c r="KZM193" s="152"/>
      <c r="KZN193" s="379"/>
      <c r="KZO193" s="380"/>
      <c r="KZP193" s="326"/>
      <c r="KZQ193" s="152"/>
      <c r="KZR193" s="152"/>
      <c r="KZS193" s="152"/>
      <c r="KZT193" s="152"/>
      <c r="KZU193" s="379"/>
      <c r="KZV193" s="380"/>
      <c r="KZW193" s="326"/>
      <c r="KZX193" s="152"/>
      <c r="KZY193" s="152"/>
      <c r="KZZ193" s="152"/>
      <c r="LAA193" s="152"/>
      <c r="LAB193" s="379"/>
      <c r="LAC193" s="380"/>
      <c r="LAD193" s="326"/>
      <c r="LAE193" s="152"/>
      <c r="LAF193" s="152"/>
      <c r="LAG193" s="152"/>
      <c r="LAH193" s="152"/>
      <c r="LAI193" s="379"/>
      <c r="LAJ193" s="380"/>
      <c r="LAK193" s="326"/>
      <c r="LAL193" s="152"/>
      <c r="LAM193" s="152"/>
      <c r="LAN193" s="152"/>
      <c r="LAO193" s="152"/>
      <c r="LAP193" s="379"/>
      <c r="LAQ193" s="380"/>
      <c r="LAR193" s="326"/>
      <c r="LAS193" s="152"/>
      <c r="LAT193" s="152"/>
      <c r="LAU193" s="152"/>
      <c r="LAV193" s="152"/>
      <c r="LAW193" s="379"/>
      <c r="LAX193" s="380"/>
      <c r="LAY193" s="326"/>
      <c r="LAZ193" s="152"/>
      <c r="LBA193" s="152"/>
      <c r="LBB193" s="152"/>
      <c r="LBC193" s="152"/>
      <c r="LBD193" s="379"/>
      <c r="LBE193" s="380"/>
      <c r="LBF193" s="326"/>
      <c r="LBG193" s="152"/>
      <c r="LBH193" s="152"/>
      <c r="LBI193" s="152"/>
      <c r="LBJ193" s="152"/>
      <c r="LBK193" s="379"/>
      <c r="LBL193" s="380"/>
      <c r="LBM193" s="326"/>
      <c r="LBN193" s="152"/>
      <c r="LBO193" s="152"/>
      <c r="LBP193" s="152"/>
      <c r="LBQ193" s="152"/>
      <c r="LBR193" s="379"/>
      <c r="LBS193" s="380"/>
      <c r="LBT193" s="326"/>
      <c r="LBU193" s="152"/>
      <c r="LBV193" s="152"/>
      <c r="LBW193" s="152"/>
      <c r="LBX193" s="152"/>
      <c r="LBY193" s="379"/>
      <c r="LBZ193" s="380"/>
      <c r="LCA193" s="326"/>
      <c r="LCB193" s="152"/>
      <c r="LCC193" s="152"/>
      <c r="LCD193" s="152"/>
      <c r="LCE193" s="152"/>
      <c r="LCF193" s="379"/>
      <c r="LCG193" s="380"/>
      <c r="LCH193" s="326"/>
      <c r="LCI193" s="152"/>
      <c r="LCJ193" s="152"/>
      <c r="LCK193" s="152"/>
      <c r="LCL193" s="152"/>
      <c r="LCM193" s="379"/>
      <c r="LCN193" s="380"/>
      <c r="LCO193" s="326"/>
      <c r="LCP193" s="152"/>
      <c r="LCQ193" s="152"/>
      <c r="LCR193" s="152"/>
      <c r="LCS193" s="152"/>
      <c r="LCT193" s="379"/>
      <c r="LCU193" s="380"/>
      <c r="LCV193" s="326"/>
      <c r="LCW193" s="152"/>
      <c r="LCX193" s="152"/>
      <c r="LCY193" s="152"/>
      <c r="LCZ193" s="152"/>
      <c r="LDA193" s="379"/>
      <c r="LDB193" s="380"/>
      <c r="LDC193" s="326"/>
      <c r="LDD193" s="152"/>
      <c r="LDE193" s="152"/>
      <c r="LDF193" s="152"/>
      <c r="LDG193" s="152"/>
      <c r="LDH193" s="379"/>
      <c r="LDI193" s="380"/>
      <c r="LDJ193" s="326"/>
      <c r="LDK193" s="152"/>
      <c r="LDL193" s="152"/>
      <c r="LDM193" s="152"/>
      <c r="LDN193" s="152"/>
      <c r="LDO193" s="379"/>
      <c r="LDP193" s="380"/>
      <c r="LDQ193" s="326"/>
      <c r="LDR193" s="152"/>
      <c r="LDS193" s="152"/>
      <c r="LDT193" s="152"/>
      <c r="LDU193" s="152"/>
      <c r="LDV193" s="379"/>
      <c r="LDW193" s="380"/>
      <c r="LDX193" s="326"/>
      <c r="LDY193" s="152"/>
      <c r="LDZ193" s="152"/>
      <c r="LEA193" s="152"/>
      <c r="LEB193" s="152"/>
      <c r="LEC193" s="379"/>
      <c r="LED193" s="380"/>
      <c r="LEE193" s="326"/>
      <c r="LEF193" s="152"/>
      <c r="LEG193" s="152"/>
      <c r="LEH193" s="152"/>
      <c r="LEI193" s="152"/>
      <c r="LEJ193" s="379"/>
      <c r="LEK193" s="380"/>
      <c r="LEL193" s="326"/>
      <c r="LEM193" s="152"/>
      <c r="LEN193" s="152"/>
      <c r="LEO193" s="152"/>
      <c r="LEP193" s="152"/>
      <c r="LEQ193" s="379"/>
      <c r="LER193" s="380"/>
      <c r="LES193" s="326"/>
      <c r="LET193" s="152"/>
      <c r="LEU193" s="152"/>
      <c r="LEV193" s="152"/>
      <c r="LEW193" s="152"/>
      <c r="LEX193" s="379"/>
      <c r="LEY193" s="380"/>
      <c r="LEZ193" s="326"/>
      <c r="LFA193" s="152"/>
      <c r="LFB193" s="152"/>
      <c r="LFC193" s="152"/>
      <c r="LFD193" s="152"/>
      <c r="LFE193" s="379"/>
      <c r="LFF193" s="380"/>
      <c r="LFG193" s="326"/>
      <c r="LFH193" s="152"/>
      <c r="LFI193" s="152"/>
      <c r="LFJ193" s="152"/>
      <c r="LFK193" s="152"/>
      <c r="LFL193" s="379"/>
      <c r="LFM193" s="380"/>
      <c r="LFN193" s="326"/>
      <c r="LFO193" s="152"/>
      <c r="LFP193" s="152"/>
      <c r="LFQ193" s="152"/>
      <c r="LFR193" s="152"/>
      <c r="LFS193" s="379"/>
      <c r="LFT193" s="380"/>
      <c r="LFU193" s="326"/>
      <c r="LFV193" s="152"/>
      <c r="LFW193" s="152"/>
      <c r="LFX193" s="152"/>
      <c r="LFY193" s="152"/>
      <c r="LFZ193" s="379"/>
      <c r="LGA193" s="380"/>
      <c r="LGB193" s="326"/>
      <c r="LGC193" s="152"/>
      <c r="LGD193" s="152"/>
      <c r="LGE193" s="152"/>
      <c r="LGF193" s="152"/>
      <c r="LGG193" s="379"/>
      <c r="LGH193" s="380"/>
      <c r="LGI193" s="326"/>
      <c r="LGJ193" s="152"/>
      <c r="LGK193" s="152"/>
      <c r="LGL193" s="152"/>
      <c r="LGM193" s="152"/>
      <c r="LGN193" s="379"/>
      <c r="LGO193" s="380"/>
      <c r="LGP193" s="326"/>
      <c r="LGQ193" s="152"/>
      <c r="LGR193" s="152"/>
      <c r="LGS193" s="152"/>
      <c r="LGT193" s="152"/>
      <c r="LGU193" s="379"/>
      <c r="LGV193" s="380"/>
      <c r="LGW193" s="326"/>
      <c r="LGX193" s="152"/>
      <c r="LGY193" s="152"/>
      <c r="LGZ193" s="152"/>
      <c r="LHA193" s="152"/>
      <c r="LHB193" s="379"/>
      <c r="LHC193" s="380"/>
      <c r="LHD193" s="326"/>
      <c r="LHE193" s="152"/>
      <c r="LHF193" s="152"/>
      <c r="LHG193" s="152"/>
      <c r="LHH193" s="152"/>
      <c r="LHI193" s="379"/>
      <c r="LHJ193" s="380"/>
      <c r="LHK193" s="326"/>
      <c r="LHL193" s="152"/>
      <c r="LHM193" s="152"/>
      <c r="LHN193" s="152"/>
      <c r="LHO193" s="152"/>
      <c r="LHP193" s="379"/>
      <c r="LHQ193" s="380"/>
      <c r="LHR193" s="326"/>
      <c r="LHS193" s="152"/>
      <c r="LHT193" s="152"/>
      <c r="LHU193" s="152"/>
      <c r="LHV193" s="152"/>
      <c r="LHW193" s="379"/>
      <c r="LHX193" s="380"/>
      <c r="LHY193" s="326"/>
      <c r="LHZ193" s="152"/>
      <c r="LIA193" s="152"/>
      <c r="LIB193" s="152"/>
      <c r="LIC193" s="152"/>
      <c r="LID193" s="379"/>
      <c r="LIE193" s="380"/>
      <c r="LIF193" s="326"/>
      <c r="LIG193" s="152"/>
      <c r="LIH193" s="152"/>
      <c r="LII193" s="152"/>
      <c r="LIJ193" s="152"/>
      <c r="LIK193" s="379"/>
      <c r="LIL193" s="380"/>
      <c r="LIM193" s="326"/>
      <c r="LIN193" s="152"/>
      <c r="LIO193" s="152"/>
      <c r="LIP193" s="152"/>
      <c r="LIQ193" s="152"/>
      <c r="LIR193" s="379"/>
      <c r="LIS193" s="380"/>
      <c r="LIT193" s="326"/>
      <c r="LIU193" s="152"/>
      <c r="LIV193" s="152"/>
      <c r="LIW193" s="152"/>
      <c r="LIX193" s="152"/>
      <c r="LIY193" s="379"/>
      <c r="LIZ193" s="380"/>
      <c r="LJA193" s="326"/>
      <c r="LJB193" s="152"/>
      <c r="LJC193" s="152"/>
      <c r="LJD193" s="152"/>
      <c r="LJE193" s="152"/>
      <c r="LJF193" s="379"/>
      <c r="LJG193" s="380"/>
      <c r="LJH193" s="326"/>
      <c r="LJI193" s="152"/>
      <c r="LJJ193" s="152"/>
      <c r="LJK193" s="152"/>
      <c r="LJL193" s="152"/>
      <c r="LJM193" s="379"/>
      <c r="LJN193" s="380"/>
      <c r="LJO193" s="326"/>
      <c r="LJP193" s="152"/>
      <c r="LJQ193" s="152"/>
      <c r="LJR193" s="152"/>
      <c r="LJS193" s="152"/>
      <c r="LJT193" s="379"/>
      <c r="LJU193" s="380"/>
      <c r="LJV193" s="326"/>
      <c r="LJW193" s="152"/>
      <c r="LJX193" s="152"/>
      <c r="LJY193" s="152"/>
      <c r="LJZ193" s="152"/>
      <c r="LKA193" s="379"/>
      <c r="LKB193" s="380"/>
      <c r="LKC193" s="326"/>
      <c r="LKD193" s="152"/>
      <c r="LKE193" s="152"/>
      <c r="LKF193" s="152"/>
      <c r="LKG193" s="152"/>
      <c r="LKH193" s="379"/>
      <c r="LKI193" s="380"/>
      <c r="LKJ193" s="326"/>
      <c r="LKK193" s="152"/>
      <c r="LKL193" s="152"/>
      <c r="LKM193" s="152"/>
      <c r="LKN193" s="152"/>
      <c r="LKO193" s="379"/>
      <c r="LKP193" s="380"/>
      <c r="LKQ193" s="326"/>
      <c r="LKR193" s="152"/>
      <c r="LKS193" s="152"/>
      <c r="LKT193" s="152"/>
      <c r="LKU193" s="152"/>
      <c r="LKV193" s="379"/>
      <c r="LKW193" s="380"/>
      <c r="LKX193" s="326"/>
      <c r="LKY193" s="152"/>
      <c r="LKZ193" s="152"/>
      <c r="LLA193" s="152"/>
      <c r="LLB193" s="152"/>
      <c r="LLC193" s="379"/>
      <c r="LLD193" s="380"/>
      <c r="LLE193" s="326"/>
      <c r="LLF193" s="152"/>
      <c r="LLG193" s="152"/>
      <c r="LLH193" s="152"/>
      <c r="LLI193" s="152"/>
      <c r="LLJ193" s="379"/>
      <c r="LLK193" s="380"/>
      <c r="LLL193" s="326"/>
      <c r="LLM193" s="152"/>
      <c r="LLN193" s="152"/>
      <c r="LLO193" s="152"/>
      <c r="LLP193" s="152"/>
      <c r="LLQ193" s="379"/>
      <c r="LLR193" s="380"/>
      <c r="LLS193" s="326"/>
      <c r="LLT193" s="152"/>
      <c r="LLU193" s="152"/>
      <c r="LLV193" s="152"/>
      <c r="LLW193" s="152"/>
      <c r="LLX193" s="379"/>
      <c r="LLY193" s="380"/>
      <c r="LLZ193" s="326"/>
      <c r="LMA193" s="152"/>
      <c r="LMB193" s="152"/>
      <c r="LMC193" s="152"/>
      <c r="LMD193" s="152"/>
      <c r="LME193" s="379"/>
      <c r="LMF193" s="380"/>
      <c r="LMG193" s="326"/>
      <c r="LMH193" s="152"/>
      <c r="LMI193" s="152"/>
      <c r="LMJ193" s="152"/>
      <c r="LMK193" s="152"/>
      <c r="LML193" s="379"/>
      <c r="LMM193" s="380"/>
      <c r="LMN193" s="326"/>
      <c r="LMO193" s="152"/>
      <c r="LMP193" s="152"/>
      <c r="LMQ193" s="152"/>
      <c r="LMR193" s="152"/>
      <c r="LMS193" s="379"/>
      <c r="LMT193" s="380"/>
      <c r="LMU193" s="326"/>
      <c r="LMV193" s="152"/>
      <c r="LMW193" s="152"/>
      <c r="LMX193" s="152"/>
      <c r="LMY193" s="152"/>
      <c r="LMZ193" s="379"/>
      <c r="LNA193" s="380"/>
      <c r="LNB193" s="326"/>
      <c r="LNC193" s="152"/>
      <c r="LND193" s="152"/>
      <c r="LNE193" s="152"/>
      <c r="LNF193" s="152"/>
      <c r="LNG193" s="379"/>
      <c r="LNH193" s="380"/>
      <c r="LNI193" s="326"/>
      <c r="LNJ193" s="152"/>
      <c r="LNK193" s="152"/>
      <c r="LNL193" s="152"/>
      <c r="LNM193" s="152"/>
      <c r="LNN193" s="379"/>
      <c r="LNO193" s="380"/>
      <c r="LNP193" s="326"/>
      <c r="LNQ193" s="152"/>
      <c r="LNR193" s="152"/>
      <c r="LNS193" s="152"/>
      <c r="LNT193" s="152"/>
      <c r="LNU193" s="379"/>
      <c r="LNV193" s="380"/>
      <c r="LNW193" s="326"/>
      <c r="LNX193" s="152"/>
      <c r="LNY193" s="152"/>
      <c r="LNZ193" s="152"/>
      <c r="LOA193" s="152"/>
      <c r="LOB193" s="379"/>
      <c r="LOC193" s="380"/>
      <c r="LOD193" s="326"/>
      <c r="LOE193" s="152"/>
      <c r="LOF193" s="152"/>
      <c r="LOG193" s="152"/>
      <c r="LOH193" s="152"/>
      <c r="LOI193" s="379"/>
      <c r="LOJ193" s="380"/>
      <c r="LOK193" s="326"/>
      <c r="LOL193" s="152"/>
      <c r="LOM193" s="152"/>
      <c r="LON193" s="152"/>
      <c r="LOO193" s="152"/>
      <c r="LOP193" s="379"/>
      <c r="LOQ193" s="380"/>
      <c r="LOR193" s="326"/>
      <c r="LOS193" s="152"/>
      <c r="LOT193" s="152"/>
      <c r="LOU193" s="152"/>
      <c r="LOV193" s="152"/>
      <c r="LOW193" s="379"/>
      <c r="LOX193" s="380"/>
      <c r="LOY193" s="326"/>
      <c r="LOZ193" s="152"/>
      <c r="LPA193" s="152"/>
      <c r="LPB193" s="152"/>
      <c r="LPC193" s="152"/>
      <c r="LPD193" s="379"/>
      <c r="LPE193" s="380"/>
      <c r="LPF193" s="326"/>
      <c r="LPG193" s="152"/>
      <c r="LPH193" s="152"/>
      <c r="LPI193" s="152"/>
      <c r="LPJ193" s="152"/>
      <c r="LPK193" s="379"/>
      <c r="LPL193" s="380"/>
      <c r="LPM193" s="326"/>
      <c r="LPN193" s="152"/>
      <c r="LPO193" s="152"/>
      <c r="LPP193" s="152"/>
      <c r="LPQ193" s="152"/>
      <c r="LPR193" s="379"/>
      <c r="LPS193" s="380"/>
      <c r="LPT193" s="326"/>
      <c r="LPU193" s="152"/>
      <c r="LPV193" s="152"/>
      <c r="LPW193" s="152"/>
      <c r="LPX193" s="152"/>
      <c r="LPY193" s="379"/>
      <c r="LPZ193" s="380"/>
      <c r="LQA193" s="326"/>
      <c r="LQB193" s="152"/>
      <c r="LQC193" s="152"/>
      <c r="LQD193" s="152"/>
      <c r="LQE193" s="152"/>
      <c r="LQF193" s="379"/>
      <c r="LQG193" s="380"/>
      <c r="LQH193" s="326"/>
      <c r="LQI193" s="152"/>
      <c r="LQJ193" s="152"/>
      <c r="LQK193" s="152"/>
      <c r="LQL193" s="152"/>
      <c r="LQM193" s="379"/>
      <c r="LQN193" s="380"/>
      <c r="LQO193" s="326"/>
      <c r="LQP193" s="152"/>
      <c r="LQQ193" s="152"/>
      <c r="LQR193" s="152"/>
      <c r="LQS193" s="152"/>
      <c r="LQT193" s="379"/>
      <c r="LQU193" s="380"/>
      <c r="LQV193" s="326"/>
      <c r="LQW193" s="152"/>
      <c r="LQX193" s="152"/>
      <c r="LQY193" s="152"/>
      <c r="LQZ193" s="152"/>
      <c r="LRA193" s="379"/>
      <c r="LRB193" s="380"/>
      <c r="LRC193" s="326"/>
      <c r="LRD193" s="152"/>
      <c r="LRE193" s="152"/>
      <c r="LRF193" s="152"/>
      <c r="LRG193" s="152"/>
      <c r="LRH193" s="379"/>
      <c r="LRI193" s="380"/>
      <c r="LRJ193" s="326"/>
      <c r="LRK193" s="152"/>
      <c r="LRL193" s="152"/>
      <c r="LRM193" s="152"/>
      <c r="LRN193" s="152"/>
      <c r="LRO193" s="379"/>
      <c r="LRP193" s="380"/>
      <c r="LRQ193" s="326"/>
      <c r="LRR193" s="152"/>
      <c r="LRS193" s="152"/>
      <c r="LRT193" s="152"/>
      <c r="LRU193" s="152"/>
      <c r="LRV193" s="379"/>
      <c r="LRW193" s="380"/>
      <c r="LRX193" s="326"/>
      <c r="LRY193" s="152"/>
      <c r="LRZ193" s="152"/>
      <c r="LSA193" s="152"/>
      <c r="LSB193" s="152"/>
      <c r="LSC193" s="379"/>
      <c r="LSD193" s="380"/>
      <c r="LSE193" s="326"/>
      <c r="LSF193" s="152"/>
      <c r="LSG193" s="152"/>
      <c r="LSH193" s="152"/>
      <c r="LSI193" s="152"/>
      <c r="LSJ193" s="379"/>
      <c r="LSK193" s="380"/>
      <c r="LSL193" s="326"/>
      <c r="LSM193" s="152"/>
      <c r="LSN193" s="152"/>
      <c r="LSO193" s="152"/>
      <c r="LSP193" s="152"/>
      <c r="LSQ193" s="379"/>
      <c r="LSR193" s="380"/>
      <c r="LSS193" s="326"/>
      <c r="LST193" s="152"/>
      <c r="LSU193" s="152"/>
      <c r="LSV193" s="152"/>
      <c r="LSW193" s="152"/>
      <c r="LSX193" s="379"/>
      <c r="LSY193" s="380"/>
      <c r="LSZ193" s="326"/>
      <c r="LTA193" s="152"/>
      <c r="LTB193" s="152"/>
      <c r="LTC193" s="152"/>
      <c r="LTD193" s="152"/>
      <c r="LTE193" s="379"/>
      <c r="LTF193" s="380"/>
      <c r="LTG193" s="326"/>
      <c r="LTH193" s="152"/>
      <c r="LTI193" s="152"/>
      <c r="LTJ193" s="152"/>
      <c r="LTK193" s="152"/>
      <c r="LTL193" s="379"/>
      <c r="LTM193" s="380"/>
      <c r="LTN193" s="326"/>
      <c r="LTO193" s="152"/>
      <c r="LTP193" s="152"/>
      <c r="LTQ193" s="152"/>
      <c r="LTR193" s="152"/>
      <c r="LTS193" s="379"/>
      <c r="LTT193" s="380"/>
      <c r="LTU193" s="326"/>
      <c r="LTV193" s="152"/>
      <c r="LTW193" s="152"/>
      <c r="LTX193" s="152"/>
      <c r="LTY193" s="152"/>
      <c r="LTZ193" s="379"/>
      <c r="LUA193" s="380"/>
      <c r="LUB193" s="326"/>
      <c r="LUC193" s="152"/>
      <c r="LUD193" s="152"/>
      <c r="LUE193" s="152"/>
      <c r="LUF193" s="152"/>
      <c r="LUG193" s="379"/>
      <c r="LUH193" s="380"/>
      <c r="LUI193" s="326"/>
      <c r="LUJ193" s="152"/>
      <c r="LUK193" s="152"/>
      <c r="LUL193" s="152"/>
      <c r="LUM193" s="152"/>
      <c r="LUN193" s="379"/>
      <c r="LUO193" s="380"/>
      <c r="LUP193" s="326"/>
      <c r="LUQ193" s="152"/>
      <c r="LUR193" s="152"/>
      <c r="LUS193" s="152"/>
      <c r="LUT193" s="152"/>
      <c r="LUU193" s="379"/>
      <c r="LUV193" s="380"/>
      <c r="LUW193" s="326"/>
      <c r="LUX193" s="152"/>
      <c r="LUY193" s="152"/>
      <c r="LUZ193" s="152"/>
      <c r="LVA193" s="152"/>
      <c r="LVB193" s="379"/>
      <c r="LVC193" s="380"/>
      <c r="LVD193" s="326"/>
      <c r="LVE193" s="152"/>
      <c r="LVF193" s="152"/>
      <c r="LVG193" s="152"/>
      <c r="LVH193" s="152"/>
      <c r="LVI193" s="379"/>
      <c r="LVJ193" s="380"/>
      <c r="LVK193" s="326"/>
      <c r="LVL193" s="152"/>
      <c r="LVM193" s="152"/>
      <c r="LVN193" s="152"/>
      <c r="LVO193" s="152"/>
      <c r="LVP193" s="379"/>
      <c r="LVQ193" s="380"/>
      <c r="LVR193" s="326"/>
      <c r="LVS193" s="152"/>
      <c r="LVT193" s="152"/>
      <c r="LVU193" s="152"/>
      <c r="LVV193" s="152"/>
      <c r="LVW193" s="379"/>
      <c r="LVX193" s="380"/>
      <c r="LVY193" s="326"/>
      <c r="LVZ193" s="152"/>
      <c r="LWA193" s="152"/>
      <c r="LWB193" s="152"/>
      <c r="LWC193" s="152"/>
      <c r="LWD193" s="379"/>
      <c r="LWE193" s="380"/>
      <c r="LWF193" s="326"/>
      <c r="LWG193" s="152"/>
      <c r="LWH193" s="152"/>
      <c r="LWI193" s="152"/>
      <c r="LWJ193" s="152"/>
      <c r="LWK193" s="379"/>
      <c r="LWL193" s="380"/>
      <c r="LWM193" s="326"/>
      <c r="LWN193" s="152"/>
      <c r="LWO193" s="152"/>
      <c r="LWP193" s="152"/>
      <c r="LWQ193" s="152"/>
      <c r="LWR193" s="379"/>
      <c r="LWS193" s="380"/>
      <c r="LWT193" s="326"/>
      <c r="LWU193" s="152"/>
      <c r="LWV193" s="152"/>
      <c r="LWW193" s="152"/>
      <c r="LWX193" s="152"/>
      <c r="LWY193" s="379"/>
      <c r="LWZ193" s="380"/>
      <c r="LXA193" s="326"/>
      <c r="LXB193" s="152"/>
      <c r="LXC193" s="152"/>
      <c r="LXD193" s="152"/>
      <c r="LXE193" s="152"/>
      <c r="LXF193" s="379"/>
      <c r="LXG193" s="380"/>
      <c r="LXH193" s="326"/>
      <c r="LXI193" s="152"/>
      <c r="LXJ193" s="152"/>
      <c r="LXK193" s="152"/>
      <c r="LXL193" s="152"/>
      <c r="LXM193" s="379"/>
      <c r="LXN193" s="380"/>
      <c r="LXO193" s="326"/>
      <c r="LXP193" s="152"/>
      <c r="LXQ193" s="152"/>
      <c r="LXR193" s="152"/>
      <c r="LXS193" s="152"/>
      <c r="LXT193" s="379"/>
      <c r="LXU193" s="380"/>
      <c r="LXV193" s="326"/>
      <c r="LXW193" s="152"/>
      <c r="LXX193" s="152"/>
      <c r="LXY193" s="152"/>
      <c r="LXZ193" s="152"/>
      <c r="LYA193" s="379"/>
      <c r="LYB193" s="380"/>
      <c r="LYC193" s="326"/>
      <c r="LYD193" s="152"/>
      <c r="LYE193" s="152"/>
      <c r="LYF193" s="152"/>
      <c r="LYG193" s="152"/>
      <c r="LYH193" s="379"/>
      <c r="LYI193" s="380"/>
      <c r="LYJ193" s="326"/>
      <c r="LYK193" s="152"/>
      <c r="LYL193" s="152"/>
      <c r="LYM193" s="152"/>
      <c r="LYN193" s="152"/>
      <c r="LYO193" s="379"/>
      <c r="LYP193" s="380"/>
      <c r="LYQ193" s="326"/>
      <c r="LYR193" s="152"/>
      <c r="LYS193" s="152"/>
      <c r="LYT193" s="152"/>
      <c r="LYU193" s="152"/>
      <c r="LYV193" s="379"/>
      <c r="LYW193" s="380"/>
      <c r="LYX193" s="326"/>
      <c r="LYY193" s="152"/>
      <c r="LYZ193" s="152"/>
      <c r="LZA193" s="152"/>
      <c r="LZB193" s="152"/>
      <c r="LZC193" s="379"/>
      <c r="LZD193" s="380"/>
      <c r="LZE193" s="326"/>
      <c r="LZF193" s="152"/>
      <c r="LZG193" s="152"/>
      <c r="LZH193" s="152"/>
      <c r="LZI193" s="152"/>
      <c r="LZJ193" s="379"/>
      <c r="LZK193" s="380"/>
      <c r="LZL193" s="326"/>
      <c r="LZM193" s="152"/>
      <c r="LZN193" s="152"/>
      <c r="LZO193" s="152"/>
      <c r="LZP193" s="152"/>
      <c r="LZQ193" s="379"/>
      <c r="LZR193" s="380"/>
      <c r="LZS193" s="326"/>
      <c r="LZT193" s="152"/>
      <c r="LZU193" s="152"/>
      <c r="LZV193" s="152"/>
      <c r="LZW193" s="152"/>
      <c r="LZX193" s="379"/>
      <c r="LZY193" s="380"/>
      <c r="LZZ193" s="326"/>
      <c r="MAA193" s="152"/>
      <c r="MAB193" s="152"/>
      <c r="MAC193" s="152"/>
      <c r="MAD193" s="152"/>
      <c r="MAE193" s="379"/>
      <c r="MAF193" s="380"/>
      <c r="MAG193" s="326"/>
      <c r="MAH193" s="152"/>
      <c r="MAI193" s="152"/>
      <c r="MAJ193" s="152"/>
      <c r="MAK193" s="152"/>
      <c r="MAL193" s="379"/>
      <c r="MAM193" s="380"/>
      <c r="MAN193" s="326"/>
      <c r="MAO193" s="152"/>
      <c r="MAP193" s="152"/>
      <c r="MAQ193" s="152"/>
      <c r="MAR193" s="152"/>
      <c r="MAS193" s="379"/>
      <c r="MAT193" s="380"/>
      <c r="MAU193" s="326"/>
      <c r="MAV193" s="152"/>
      <c r="MAW193" s="152"/>
      <c r="MAX193" s="152"/>
      <c r="MAY193" s="152"/>
      <c r="MAZ193" s="379"/>
      <c r="MBA193" s="380"/>
      <c r="MBB193" s="326"/>
      <c r="MBC193" s="152"/>
      <c r="MBD193" s="152"/>
      <c r="MBE193" s="152"/>
      <c r="MBF193" s="152"/>
      <c r="MBG193" s="379"/>
      <c r="MBH193" s="380"/>
      <c r="MBI193" s="326"/>
      <c r="MBJ193" s="152"/>
      <c r="MBK193" s="152"/>
      <c r="MBL193" s="152"/>
      <c r="MBM193" s="152"/>
      <c r="MBN193" s="379"/>
      <c r="MBO193" s="380"/>
      <c r="MBP193" s="326"/>
      <c r="MBQ193" s="152"/>
      <c r="MBR193" s="152"/>
      <c r="MBS193" s="152"/>
      <c r="MBT193" s="152"/>
      <c r="MBU193" s="379"/>
      <c r="MBV193" s="380"/>
      <c r="MBW193" s="326"/>
      <c r="MBX193" s="152"/>
      <c r="MBY193" s="152"/>
      <c r="MBZ193" s="152"/>
      <c r="MCA193" s="152"/>
      <c r="MCB193" s="379"/>
      <c r="MCC193" s="380"/>
      <c r="MCD193" s="326"/>
      <c r="MCE193" s="152"/>
      <c r="MCF193" s="152"/>
      <c r="MCG193" s="152"/>
      <c r="MCH193" s="152"/>
      <c r="MCI193" s="379"/>
      <c r="MCJ193" s="380"/>
      <c r="MCK193" s="326"/>
      <c r="MCL193" s="152"/>
      <c r="MCM193" s="152"/>
      <c r="MCN193" s="152"/>
      <c r="MCO193" s="152"/>
      <c r="MCP193" s="379"/>
      <c r="MCQ193" s="380"/>
      <c r="MCR193" s="326"/>
      <c r="MCS193" s="152"/>
      <c r="MCT193" s="152"/>
      <c r="MCU193" s="152"/>
      <c r="MCV193" s="152"/>
      <c r="MCW193" s="379"/>
      <c r="MCX193" s="380"/>
      <c r="MCY193" s="326"/>
      <c r="MCZ193" s="152"/>
      <c r="MDA193" s="152"/>
      <c r="MDB193" s="152"/>
      <c r="MDC193" s="152"/>
      <c r="MDD193" s="379"/>
      <c r="MDE193" s="380"/>
      <c r="MDF193" s="326"/>
      <c r="MDG193" s="152"/>
      <c r="MDH193" s="152"/>
      <c r="MDI193" s="152"/>
      <c r="MDJ193" s="152"/>
      <c r="MDK193" s="379"/>
      <c r="MDL193" s="380"/>
      <c r="MDM193" s="326"/>
      <c r="MDN193" s="152"/>
      <c r="MDO193" s="152"/>
      <c r="MDP193" s="152"/>
      <c r="MDQ193" s="152"/>
      <c r="MDR193" s="379"/>
      <c r="MDS193" s="380"/>
      <c r="MDT193" s="326"/>
      <c r="MDU193" s="152"/>
      <c r="MDV193" s="152"/>
      <c r="MDW193" s="152"/>
      <c r="MDX193" s="152"/>
      <c r="MDY193" s="379"/>
      <c r="MDZ193" s="380"/>
      <c r="MEA193" s="326"/>
      <c r="MEB193" s="152"/>
      <c r="MEC193" s="152"/>
      <c r="MED193" s="152"/>
      <c r="MEE193" s="152"/>
      <c r="MEF193" s="379"/>
      <c r="MEG193" s="380"/>
      <c r="MEH193" s="326"/>
      <c r="MEI193" s="152"/>
      <c r="MEJ193" s="152"/>
      <c r="MEK193" s="152"/>
      <c r="MEL193" s="152"/>
      <c r="MEM193" s="379"/>
      <c r="MEN193" s="380"/>
      <c r="MEO193" s="326"/>
      <c r="MEP193" s="152"/>
      <c r="MEQ193" s="152"/>
      <c r="MER193" s="152"/>
      <c r="MES193" s="152"/>
      <c r="MET193" s="379"/>
      <c r="MEU193" s="380"/>
      <c r="MEV193" s="326"/>
      <c r="MEW193" s="152"/>
      <c r="MEX193" s="152"/>
      <c r="MEY193" s="152"/>
      <c r="MEZ193" s="152"/>
      <c r="MFA193" s="379"/>
      <c r="MFB193" s="380"/>
      <c r="MFC193" s="326"/>
      <c r="MFD193" s="152"/>
      <c r="MFE193" s="152"/>
      <c r="MFF193" s="152"/>
      <c r="MFG193" s="152"/>
      <c r="MFH193" s="379"/>
      <c r="MFI193" s="380"/>
      <c r="MFJ193" s="326"/>
      <c r="MFK193" s="152"/>
      <c r="MFL193" s="152"/>
      <c r="MFM193" s="152"/>
      <c r="MFN193" s="152"/>
      <c r="MFO193" s="379"/>
      <c r="MFP193" s="380"/>
      <c r="MFQ193" s="326"/>
      <c r="MFR193" s="152"/>
      <c r="MFS193" s="152"/>
      <c r="MFT193" s="152"/>
      <c r="MFU193" s="152"/>
      <c r="MFV193" s="379"/>
      <c r="MFW193" s="380"/>
      <c r="MFX193" s="326"/>
      <c r="MFY193" s="152"/>
      <c r="MFZ193" s="152"/>
      <c r="MGA193" s="152"/>
      <c r="MGB193" s="152"/>
      <c r="MGC193" s="379"/>
      <c r="MGD193" s="380"/>
      <c r="MGE193" s="326"/>
      <c r="MGF193" s="152"/>
      <c r="MGG193" s="152"/>
      <c r="MGH193" s="152"/>
      <c r="MGI193" s="152"/>
      <c r="MGJ193" s="379"/>
      <c r="MGK193" s="380"/>
      <c r="MGL193" s="326"/>
      <c r="MGM193" s="152"/>
      <c r="MGN193" s="152"/>
      <c r="MGO193" s="152"/>
      <c r="MGP193" s="152"/>
      <c r="MGQ193" s="379"/>
      <c r="MGR193" s="380"/>
      <c r="MGS193" s="326"/>
      <c r="MGT193" s="152"/>
      <c r="MGU193" s="152"/>
      <c r="MGV193" s="152"/>
      <c r="MGW193" s="152"/>
      <c r="MGX193" s="379"/>
      <c r="MGY193" s="380"/>
      <c r="MGZ193" s="326"/>
      <c r="MHA193" s="152"/>
      <c r="MHB193" s="152"/>
      <c r="MHC193" s="152"/>
      <c r="MHD193" s="152"/>
      <c r="MHE193" s="379"/>
      <c r="MHF193" s="380"/>
      <c r="MHG193" s="326"/>
      <c r="MHH193" s="152"/>
      <c r="MHI193" s="152"/>
      <c r="MHJ193" s="152"/>
      <c r="MHK193" s="152"/>
      <c r="MHL193" s="379"/>
      <c r="MHM193" s="380"/>
      <c r="MHN193" s="326"/>
      <c r="MHO193" s="152"/>
      <c r="MHP193" s="152"/>
      <c r="MHQ193" s="152"/>
      <c r="MHR193" s="152"/>
      <c r="MHS193" s="379"/>
      <c r="MHT193" s="380"/>
      <c r="MHU193" s="326"/>
      <c r="MHV193" s="152"/>
      <c r="MHW193" s="152"/>
      <c r="MHX193" s="152"/>
      <c r="MHY193" s="152"/>
      <c r="MHZ193" s="379"/>
      <c r="MIA193" s="380"/>
      <c r="MIB193" s="326"/>
      <c r="MIC193" s="152"/>
      <c r="MID193" s="152"/>
      <c r="MIE193" s="152"/>
      <c r="MIF193" s="152"/>
      <c r="MIG193" s="379"/>
      <c r="MIH193" s="380"/>
      <c r="MII193" s="326"/>
      <c r="MIJ193" s="152"/>
      <c r="MIK193" s="152"/>
      <c r="MIL193" s="152"/>
      <c r="MIM193" s="152"/>
      <c r="MIN193" s="379"/>
      <c r="MIO193" s="380"/>
      <c r="MIP193" s="326"/>
      <c r="MIQ193" s="152"/>
      <c r="MIR193" s="152"/>
      <c r="MIS193" s="152"/>
      <c r="MIT193" s="152"/>
      <c r="MIU193" s="379"/>
      <c r="MIV193" s="380"/>
      <c r="MIW193" s="326"/>
      <c r="MIX193" s="152"/>
      <c r="MIY193" s="152"/>
      <c r="MIZ193" s="152"/>
      <c r="MJA193" s="152"/>
      <c r="MJB193" s="379"/>
      <c r="MJC193" s="380"/>
      <c r="MJD193" s="326"/>
      <c r="MJE193" s="152"/>
      <c r="MJF193" s="152"/>
      <c r="MJG193" s="152"/>
      <c r="MJH193" s="152"/>
      <c r="MJI193" s="379"/>
      <c r="MJJ193" s="380"/>
      <c r="MJK193" s="326"/>
      <c r="MJL193" s="152"/>
      <c r="MJM193" s="152"/>
      <c r="MJN193" s="152"/>
      <c r="MJO193" s="152"/>
      <c r="MJP193" s="379"/>
      <c r="MJQ193" s="380"/>
      <c r="MJR193" s="326"/>
      <c r="MJS193" s="152"/>
      <c r="MJT193" s="152"/>
      <c r="MJU193" s="152"/>
      <c r="MJV193" s="152"/>
      <c r="MJW193" s="379"/>
      <c r="MJX193" s="380"/>
      <c r="MJY193" s="326"/>
      <c r="MJZ193" s="152"/>
      <c r="MKA193" s="152"/>
      <c r="MKB193" s="152"/>
      <c r="MKC193" s="152"/>
      <c r="MKD193" s="379"/>
      <c r="MKE193" s="380"/>
      <c r="MKF193" s="326"/>
      <c r="MKG193" s="152"/>
      <c r="MKH193" s="152"/>
      <c r="MKI193" s="152"/>
      <c r="MKJ193" s="152"/>
      <c r="MKK193" s="379"/>
      <c r="MKL193" s="380"/>
      <c r="MKM193" s="326"/>
      <c r="MKN193" s="152"/>
      <c r="MKO193" s="152"/>
      <c r="MKP193" s="152"/>
      <c r="MKQ193" s="152"/>
      <c r="MKR193" s="379"/>
      <c r="MKS193" s="380"/>
      <c r="MKT193" s="326"/>
      <c r="MKU193" s="152"/>
      <c r="MKV193" s="152"/>
      <c r="MKW193" s="152"/>
      <c r="MKX193" s="152"/>
      <c r="MKY193" s="379"/>
      <c r="MKZ193" s="380"/>
      <c r="MLA193" s="326"/>
      <c r="MLB193" s="152"/>
      <c r="MLC193" s="152"/>
      <c r="MLD193" s="152"/>
      <c r="MLE193" s="152"/>
      <c r="MLF193" s="379"/>
      <c r="MLG193" s="380"/>
      <c r="MLH193" s="326"/>
      <c r="MLI193" s="152"/>
      <c r="MLJ193" s="152"/>
      <c r="MLK193" s="152"/>
      <c r="MLL193" s="152"/>
      <c r="MLM193" s="379"/>
      <c r="MLN193" s="380"/>
      <c r="MLO193" s="326"/>
      <c r="MLP193" s="152"/>
      <c r="MLQ193" s="152"/>
      <c r="MLR193" s="152"/>
      <c r="MLS193" s="152"/>
      <c r="MLT193" s="379"/>
      <c r="MLU193" s="380"/>
      <c r="MLV193" s="326"/>
      <c r="MLW193" s="152"/>
      <c r="MLX193" s="152"/>
      <c r="MLY193" s="152"/>
      <c r="MLZ193" s="152"/>
      <c r="MMA193" s="379"/>
      <c r="MMB193" s="380"/>
      <c r="MMC193" s="326"/>
      <c r="MMD193" s="152"/>
      <c r="MME193" s="152"/>
      <c r="MMF193" s="152"/>
      <c r="MMG193" s="152"/>
      <c r="MMH193" s="379"/>
      <c r="MMI193" s="380"/>
      <c r="MMJ193" s="326"/>
      <c r="MMK193" s="152"/>
      <c r="MML193" s="152"/>
      <c r="MMM193" s="152"/>
      <c r="MMN193" s="152"/>
      <c r="MMO193" s="379"/>
      <c r="MMP193" s="380"/>
      <c r="MMQ193" s="326"/>
      <c r="MMR193" s="152"/>
      <c r="MMS193" s="152"/>
      <c r="MMT193" s="152"/>
      <c r="MMU193" s="152"/>
      <c r="MMV193" s="379"/>
      <c r="MMW193" s="380"/>
      <c r="MMX193" s="326"/>
      <c r="MMY193" s="152"/>
      <c r="MMZ193" s="152"/>
      <c r="MNA193" s="152"/>
      <c r="MNB193" s="152"/>
      <c r="MNC193" s="379"/>
      <c r="MND193" s="380"/>
      <c r="MNE193" s="326"/>
      <c r="MNF193" s="152"/>
      <c r="MNG193" s="152"/>
      <c r="MNH193" s="152"/>
      <c r="MNI193" s="152"/>
      <c r="MNJ193" s="379"/>
      <c r="MNK193" s="380"/>
      <c r="MNL193" s="326"/>
      <c r="MNM193" s="152"/>
      <c r="MNN193" s="152"/>
      <c r="MNO193" s="152"/>
      <c r="MNP193" s="152"/>
      <c r="MNQ193" s="379"/>
      <c r="MNR193" s="380"/>
      <c r="MNS193" s="326"/>
      <c r="MNT193" s="152"/>
      <c r="MNU193" s="152"/>
      <c r="MNV193" s="152"/>
      <c r="MNW193" s="152"/>
      <c r="MNX193" s="379"/>
      <c r="MNY193" s="380"/>
      <c r="MNZ193" s="326"/>
      <c r="MOA193" s="152"/>
      <c r="MOB193" s="152"/>
      <c r="MOC193" s="152"/>
      <c r="MOD193" s="152"/>
      <c r="MOE193" s="379"/>
      <c r="MOF193" s="380"/>
      <c r="MOG193" s="326"/>
      <c r="MOH193" s="152"/>
      <c r="MOI193" s="152"/>
      <c r="MOJ193" s="152"/>
      <c r="MOK193" s="152"/>
      <c r="MOL193" s="379"/>
      <c r="MOM193" s="380"/>
      <c r="MON193" s="326"/>
      <c r="MOO193" s="152"/>
      <c r="MOP193" s="152"/>
      <c r="MOQ193" s="152"/>
      <c r="MOR193" s="152"/>
      <c r="MOS193" s="379"/>
      <c r="MOT193" s="380"/>
      <c r="MOU193" s="326"/>
      <c r="MOV193" s="152"/>
      <c r="MOW193" s="152"/>
      <c r="MOX193" s="152"/>
      <c r="MOY193" s="152"/>
      <c r="MOZ193" s="379"/>
      <c r="MPA193" s="380"/>
      <c r="MPB193" s="326"/>
      <c r="MPC193" s="152"/>
      <c r="MPD193" s="152"/>
      <c r="MPE193" s="152"/>
      <c r="MPF193" s="152"/>
      <c r="MPG193" s="379"/>
      <c r="MPH193" s="380"/>
      <c r="MPI193" s="326"/>
      <c r="MPJ193" s="152"/>
      <c r="MPK193" s="152"/>
      <c r="MPL193" s="152"/>
      <c r="MPM193" s="152"/>
      <c r="MPN193" s="379"/>
      <c r="MPO193" s="380"/>
      <c r="MPP193" s="326"/>
      <c r="MPQ193" s="152"/>
      <c r="MPR193" s="152"/>
      <c r="MPS193" s="152"/>
      <c r="MPT193" s="152"/>
      <c r="MPU193" s="379"/>
      <c r="MPV193" s="380"/>
      <c r="MPW193" s="326"/>
      <c r="MPX193" s="152"/>
      <c r="MPY193" s="152"/>
      <c r="MPZ193" s="152"/>
      <c r="MQA193" s="152"/>
      <c r="MQB193" s="379"/>
      <c r="MQC193" s="380"/>
      <c r="MQD193" s="326"/>
      <c r="MQE193" s="152"/>
      <c r="MQF193" s="152"/>
      <c r="MQG193" s="152"/>
      <c r="MQH193" s="152"/>
      <c r="MQI193" s="379"/>
      <c r="MQJ193" s="380"/>
      <c r="MQK193" s="326"/>
      <c r="MQL193" s="152"/>
      <c r="MQM193" s="152"/>
      <c r="MQN193" s="152"/>
      <c r="MQO193" s="152"/>
      <c r="MQP193" s="379"/>
      <c r="MQQ193" s="380"/>
      <c r="MQR193" s="326"/>
      <c r="MQS193" s="152"/>
      <c r="MQT193" s="152"/>
      <c r="MQU193" s="152"/>
      <c r="MQV193" s="152"/>
      <c r="MQW193" s="379"/>
      <c r="MQX193" s="380"/>
      <c r="MQY193" s="326"/>
      <c r="MQZ193" s="152"/>
      <c r="MRA193" s="152"/>
      <c r="MRB193" s="152"/>
      <c r="MRC193" s="152"/>
      <c r="MRD193" s="379"/>
      <c r="MRE193" s="380"/>
      <c r="MRF193" s="326"/>
      <c r="MRG193" s="152"/>
      <c r="MRH193" s="152"/>
      <c r="MRI193" s="152"/>
      <c r="MRJ193" s="152"/>
      <c r="MRK193" s="379"/>
      <c r="MRL193" s="380"/>
      <c r="MRM193" s="326"/>
      <c r="MRN193" s="152"/>
      <c r="MRO193" s="152"/>
      <c r="MRP193" s="152"/>
      <c r="MRQ193" s="152"/>
      <c r="MRR193" s="379"/>
      <c r="MRS193" s="380"/>
      <c r="MRT193" s="326"/>
      <c r="MRU193" s="152"/>
      <c r="MRV193" s="152"/>
      <c r="MRW193" s="152"/>
      <c r="MRX193" s="152"/>
      <c r="MRY193" s="379"/>
      <c r="MRZ193" s="380"/>
      <c r="MSA193" s="326"/>
      <c r="MSB193" s="152"/>
      <c r="MSC193" s="152"/>
      <c r="MSD193" s="152"/>
      <c r="MSE193" s="152"/>
      <c r="MSF193" s="379"/>
      <c r="MSG193" s="380"/>
      <c r="MSH193" s="326"/>
      <c r="MSI193" s="152"/>
      <c r="MSJ193" s="152"/>
      <c r="MSK193" s="152"/>
      <c r="MSL193" s="152"/>
      <c r="MSM193" s="379"/>
      <c r="MSN193" s="380"/>
      <c r="MSO193" s="326"/>
      <c r="MSP193" s="152"/>
      <c r="MSQ193" s="152"/>
      <c r="MSR193" s="152"/>
      <c r="MSS193" s="152"/>
      <c r="MST193" s="379"/>
      <c r="MSU193" s="380"/>
      <c r="MSV193" s="326"/>
      <c r="MSW193" s="152"/>
      <c r="MSX193" s="152"/>
      <c r="MSY193" s="152"/>
      <c r="MSZ193" s="152"/>
      <c r="MTA193" s="379"/>
      <c r="MTB193" s="380"/>
      <c r="MTC193" s="326"/>
      <c r="MTD193" s="152"/>
      <c r="MTE193" s="152"/>
      <c r="MTF193" s="152"/>
      <c r="MTG193" s="152"/>
      <c r="MTH193" s="379"/>
      <c r="MTI193" s="380"/>
      <c r="MTJ193" s="326"/>
      <c r="MTK193" s="152"/>
      <c r="MTL193" s="152"/>
      <c r="MTM193" s="152"/>
      <c r="MTN193" s="152"/>
      <c r="MTO193" s="379"/>
      <c r="MTP193" s="380"/>
      <c r="MTQ193" s="326"/>
      <c r="MTR193" s="152"/>
      <c r="MTS193" s="152"/>
      <c r="MTT193" s="152"/>
      <c r="MTU193" s="152"/>
      <c r="MTV193" s="379"/>
      <c r="MTW193" s="380"/>
      <c r="MTX193" s="326"/>
      <c r="MTY193" s="152"/>
      <c r="MTZ193" s="152"/>
      <c r="MUA193" s="152"/>
      <c r="MUB193" s="152"/>
      <c r="MUC193" s="379"/>
      <c r="MUD193" s="380"/>
      <c r="MUE193" s="326"/>
      <c r="MUF193" s="152"/>
      <c r="MUG193" s="152"/>
      <c r="MUH193" s="152"/>
      <c r="MUI193" s="152"/>
      <c r="MUJ193" s="379"/>
      <c r="MUK193" s="380"/>
      <c r="MUL193" s="326"/>
      <c r="MUM193" s="152"/>
      <c r="MUN193" s="152"/>
      <c r="MUO193" s="152"/>
      <c r="MUP193" s="152"/>
      <c r="MUQ193" s="379"/>
      <c r="MUR193" s="380"/>
      <c r="MUS193" s="326"/>
      <c r="MUT193" s="152"/>
      <c r="MUU193" s="152"/>
      <c r="MUV193" s="152"/>
      <c r="MUW193" s="152"/>
      <c r="MUX193" s="379"/>
      <c r="MUY193" s="380"/>
      <c r="MUZ193" s="326"/>
      <c r="MVA193" s="152"/>
      <c r="MVB193" s="152"/>
      <c r="MVC193" s="152"/>
      <c r="MVD193" s="152"/>
      <c r="MVE193" s="379"/>
      <c r="MVF193" s="380"/>
      <c r="MVG193" s="326"/>
      <c r="MVH193" s="152"/>
      <c r="MVI193" s="152"/>
      <c r="MVJ193" s="152"/>
      <c r="MVK193" s="152"/>
      <c r="MVL193" s="379"/>
      <c r="MVM193" s="380"/>
      <c r="MVN193" s="326"/>
      <c r="MVO193" s="152"/>
      <c r="MVP193" s="152"/>
      <c r="MVQ193" s="152"/>
      <c r="MVR193" s="152"/>
      <c r="MVS193" s="379"/>
      <c r="MVT193" s="380"/>
      <c r="MVU193" s="326"/>
      <c r="MVV193" s="152"/>
      <c r="MVW193" s="152"/>
      <c r="MVX193" s="152"/>
      <c r="MVY193" s="152"/>
      <c r="MVZ193" s="379"/>
      <c r="MWA193" s="380"/>
      <c r="MWB193" s="326"/>
      <c r="MWC193" s="152"/>
      <c r="MWD193" s="152"/>
      <c r="MWE193" s="152"/>
      <c r="MWF193" s="152"/>
      <c r="MWG193" s="379"/>
      <c r="MWH193" s="380"/>
      <c r="MWI193" s="326"/>
      <c r="MWJ193" s="152"/>
      <c r="MWK193" s="152"/>
      <c r="MWL193" s="152"/>
      <c r="MWM193" s="152"/>
      <c r="MWN193" s="379"/>
      <c r="MWO193" s="380"/>
      <c r="MWP193" s="326"/>
      <c r="MWQ193" s="152"/>
      <c r="MWR193" s="152"/>
      <c r="MWS193" s="152"/>
      <c r="MWT193" s="152"/>
      <c r="MWU193" s="379"/>
      <c r="MWV193" s="380"/>
      <c r="MWW193" s="326"/>
      <c r="MWX193" s="152"/>
      <c r="MWY193" s="152"/>
      <c r="MWZ193" s="152"/>
      <c r="MXA193" s="152"/>
      <c r="MXB193" s="379"/>
      <c r="MXC193" s="380"/>
      <c r="MXD193" s="326"/>
      <c r="MXE193" s="152"/>
      <c r="MXF193" s="152"/>
      <c r="MXG193" s="152"/>
      <c r="MXH193" s="152"/>
      <c r="MXI193" s="379"/>
      <c r="MXJ193" s="380"/>
      <c r="MXK193" s="326"/>
      <c r="MXL193" s="152"/>
      <c r="MXM193" s="152"/>
      <c r="MXN193" s="152"/>
      <c r="MXO193" s="152"/>
      <c r="MXP193" s="379"/>
      <c r="MXQ193" s="380"/>
      <c r="MXR193" s="326"/>
      <c r="MXS193" s="152"/>
      <c r="MXT193" s="152"/>
      <c r="MXU193" s="152"/>
      <c r="MXV193" s="152"/>
      <c r="MXW193" s="379"/>
      <c r="MXX193" s="380"/>
      <c r="MXY193" s="326"/>
      <c r="MXZ193" s="152"/>
      <c r="MYA193" s="152"/>
      <c r="MYB193" s="152"/>
      <c r="MYC193" s="152"/>
      <c r="MYD193" s="379"/>
      <c r="MYE193" s="380"/>
      <c r="MYF193" s="326"/>
      <c r="MYG193" s="152"/>
      <c r="MYH193" s="152"/>
      <c r="MYI193" s="152"/>
      <c r="MYJ193" s="152"/>
      <c r="MYK193" s="379"/>
      <c r="MYL193" s="380"/>
      <c r="MYM193" s="326"/>
      <c r="MYN193" s="152"/>
      <c r="MYO193" s="152"/>
      <c r="MYP193" s="152"/>
      <c r="MYQ193" s="152"/>
      <c r="MYR193" s="379"/>
      <c r="MYS193" s="380"/>
      <c r="MYT193" s="326"/>
      <c r="MYU193" s="152"/>
      <c r="MYV193" s="152"/>
      <c r="MYW193" s="152"/>
      <c r="MYX193" s="152"/>
      <c r="MYY193" s="379"/>
      <c r="MYZ193" s="380"/>
      <c r="MZA193" s="326"/>
      <c r="MZB193" s="152"/>
      <c r="MZC193" s="152"/>
      <c r="MZD193" s="152"/>
      <c r="MZE193" s="152"/>
      <c r="MZF193" s="379"/>
      <c r="MZG193" s="380"/>
      <c r="MZH193" s="326"/>
      <c r="MZI193" s="152"/>
      <c r="MZJ193" s="152"/>
      <c r="MZK193" s="152"/>
      <c r="MZL193" s="152"/>
      <c r="MZM193" s="379"/>
      <c r="MZN193" s="380"/>
      <c r="MZO193" s="326"/>
      <c r="MZP193" s="152"/>
      <c r="MZQ193" s="152"/>
      <c r="MZR193" s="152"/>
      <c r="MZS193" s="152"/>
      <c r="MZT193" s="379"/>
      <c r="MZU193" s="380"/>
      <c r="MZV193" s="326"/>
      <c r="MZW193" s="152"/>
      <c r="MZX193" s="152"/>
      <c r="MZY193" s="152"/>
      <c r="MZZ193" s="152"/>
      <c r="NAA193" s="379"/>
      <c r="NAB193" s="380"/>
      <c r="NAC193" s="326"/>
      <c r="NAD193" s="152"/>
      <c r="NAE193" s="152"/>
      <c r="NAF193" s="152"/>
      <c r="NAG193" s="152"/>
      <c r="NAH193" s="379"/>
      <c r="NAI193" s="380"/>
      <c r="NAJ193" s="326"/>
      <c r="NAK193" s="152"/>
      <c r="NAL193" s="152"/>
      <c r="NAM193" s="152"/>
      <c r="NAN193" s="152"/>
      <c r="NAO193" s="379"/>
      <c r="NAP193" s="380"/>
      <c r="NAQ193" s="326"/>
      <c r="NAR193" s="152"/>
      <c r="NAS193" s="152"/>
      <c r="NAT193" s="152"/>
      <c r="NAU193" s="152"/>
      <c r="NAV193" s="379"/>
      <c r="NAW193" s="380"/>
      <c r="NAX193" s="326"/>
      <c r="NAY193" s="152"/>
      <c r="NAZ193" s="152"/>
      <c r="NBA193" s="152"/>
      <c r="NBB193" s="152"/>
      <c r="NBC193" s="379"/>
      <c r="NBD193" s="380"/>
      <c r="NBE193" s="326"/>
      <c r="NBF193" s="152"/>
      <c r="NBG193" s="152"/>
      <c r="NBH193" s="152"/>
      <c r="NBI193" s="152"/>
      <c r="NBJ193" s="379"/>
      <c r="NBK193" s="380"/>
      <c r="NBL193" s="326"/>
      <c r="NBM193" s="152"/>
      <c r="NBN193" s="152"/>
      <c r="NBO193" s="152"/>
      <c r="NBP193" s="152"/>
      <c r="NBQ193" s="379"/>
      <c r="NBR193" s="380"/>
      <c r="NBS193" s="326"/>
      <c r="NBT193" s="152"/>
      <c r="NBU193" s="152"/>
      <c r="NBV193" s="152"/>
      <c r="NBW193" s="152"/>
      <c r="NBX193" s="379"/>
      <c r="NBY193" s="380"/>
      <c r="NBZ193" s="326"/>
      <c r="NCA193" s="152"/>
      <c r="NCB193" s="152"/>
      <c r="NCC193" s="152"/>
      <c r="NCD193" s="152"/>
      <c r="NCE193" s="379"/>
      <c r="NCF193" s="380"/>
      <c r="NCG193" s="326"/>
      <c r="NCH193" s="152"/>
      <c r="NCI193" s="152"/>
      <c r="NCJ193" s="152"/>
      <c r="NCK193" s="152"/>
      <c r="NCL193" s="379"/>
      <c r="NCM193" s="380"/>
      <c r="NCN193" s="326"/>
      <c r="NCO193" s="152"/>
      <c r="NCP193" s="152"/>
      <c r="NCQ193" s="152"/>
      <c r="NCR193" s="152"/>
      <c r="NCS193" s="379"/>
      <c r="NCT193" s="380"/>
      <c r="NCU193" s="326"/>
      <c r="NCV193" s="152"/>
      <c r="NCW193" s="152"/>
      <c r="NCX193" s="152"/>
      <c r="NCY193" s="152"/>
      <c r="NCZ193" s="379"/>
      <c r="NDA193" s="380"/>
      <c r="NDB193" s="326"/>
      <c r="NDC193" s="152"/>
      <c r="NDD193" s="152"/>
      <c r="NDE193" s="152"/>
      <c r="NDF193" s="152"/>
      <c r="NDG193" s="379"/>
      <c r="NDH193" s="380"/>
      <c r="NDI193" s="326"/>
      <c r="NDJ193" s="152"/>
      <c r="NDK193" s="152"/>
      <c r="NDL193" s="152"/>
      <c r="NDM193" s="152"/>
      <c r="NDN193" s="379"/>
      <c r="NDO193" s="380"/>
      <c r="NDP193" s="326"/>
      <c r="NDQ193" s="152"/>
      <c r="NDR193" s="152"/>
      <c r="NDS193" s="152"/>
      <c r="NDT193" s="152"/>
      <c r="NDU193" s="379"/>
      <c r="NDV193" s="380"/>
      <c r="NDW193" s="326"/>
      <c r="NDX193" s="152"/>
      <c r="NDY193" s="152"/>
      <c r="NDZ193" s="152"/>
      <c r="NEA193" s="152"/>
      <c r="NEB193" s="379"/>
      <c r="NEC193" s="380"/>
      <c r="NED193" s="326"/>
      <c r="NEE193" s="152"/>
      <c r="NEF193" s="152"/>
      <c r="NEG193" s="152"/>
      <c r="NEH193" s="152"/>
      <c r="NEI193" s="379"/>
      <c r="NEJ193" s="380"/>
      <c r="NEK193" s="326"/>
      <c r="NEL193" s="152"/>
      <c r="NEM193" s="152"/>
      <c r="NEN193" s="152"/>
      <c r="NEO193" s="152"/>
      <c r="NEP193" s="379"/>
      <c r="NEQ193" s="380"/>
      <c r="NER193" s="326"/>
      <c r="NES193" s="152"/>
      <c r="NET193" s="152"/>
      <c r="NEU193" s="152"/>
      <c r="NEV193" s="152"/>
      <c r="NEW193" s="379"/>
      <c r="NEX193" s="380"/>
      <c r="NEY193" s="326"/>
      <c r="NEZ193" s="152"/>
      <c r="NFA193" s="152"/>
      <c r="NFB193" s="152"/>
      <c r="NFC193" s="152"/>
      <c r="NFD193" s="379"/>
      <c r="NFE193" s="380"/>
      <c r="NFF193" s="326"/>
      <c r="NFG193" s="152"/>
      <c r="NFH193" s="152"/>
      <c r="NFI193" s="152"/>
      <c r="NFJ193" s="152"/>
      <c r="NFK193" s="379"/>
      <c r="NFL193" s="380"/>
      <c r="NFM193" s="326"/>
      <c r="NFN193" s="152"/>
      <c r="NFO193" s="152"/>
      <c r="NFP193" s="152"/>
      <c r="NFQ193" s="152"/>
      <c r="NFR193" s="379"/>
      <c r="NFS193" s="380"/>
      <c r="NFT193" s="326"/>
      <c r="NFU193" s="152"/>
      <c r="NFV193" s="152"/>
      <c r="NFW193" s="152"/>
      <c r="NFX193" s="152"/>
      <c r="NFY193" s="379"/>
      <c r="NFZ193" s="380"/>
      <c r="NGA193" s="326"/>
      <c r="NGB193" s="152"/>
      <c r="NGC193" s="152"/>
      <c r="NGD193" s="152"/>
      <c r="NGE193" s="152"/>
      <c r="NGF193" s="379"/>
      <c r="NGG193" s="380"/>
      <c r="NGH193" s="326"/>
      <c r="NGI193" s="152"/>
      <c r="NGJ193" s="152"/>
      <c r="NGK193" s="152"/>
      <c r="NGL193" s="152"/>
      <c r="NGM193" s="379"/>
      <c r="NGN193" s="380"/>
      <c r="NGO193" s="326"/>
      <c r="NGP193" s="152"/>
      <c r="NGQ193" s="152"/>
      <c r="NGR193" s="152"/>
      <c r="NGS193" s="152"/>
      <c r="NGT193" s="379"/>
      <c r="NGU193" s="380"/>
      <c r="NGV193" s="326"/>
      <c r="NGW193" s="152"/>
      <c r="NGX193" s="152"/>
      <c r="NGY193" s="152"/>
      <c r="NGZ193" s="152"/>
      <c r="NHA193" s="379"/>
      <c r="NHB193" s="380"/>
      <c r="NHC193" s="326"/>
      <c r="NHD193" s="152"/>
      <c r="NHE193" s="152"/>
      <c r="NHF193" s="152"/>
      <c r="NHG193" s="152"/>
      <c r="NHH193" s="379"/>
      <c r="NHI193" s="380"/>
      <c r="NHJ193" s="326"/>
      <c r="NHK193" s="152"/>
      <c r="NHL193" s="152"/>
      <c r="NHM193" s="152"/>
      <c r="NHN193" s="152"/>
      <c r="NHO193" s="379"/>
      <c r="NHP193" s="380"/>
      <c r="NHQ193" s="326"/>
      <c r="NHR193" s="152"/>
      <c r="NHS193" s="152"/>
      <c r="NHT193" s="152"/>
      <c r="NHU193" s="152"/>
      <c r="NHV193" s="379"/>
      <c r="NHW193" s="380"/>
      <c r="NHX193" s="326"/>
      <c r="NHY193" s="152"/>
      <c r="NHZ193" s="152"/>
      <c r="NIA193" s="152"/>
      <c r="NIB193" s="152"/>
      <c r="NIC193" s="379"/>
      <c r="NID193" s="380"/>
      <c r="NIE193" s="326"/>
      <c r="NIF193" s="152"/>
      <c r="NIG193" s="152"/>
      <c r="NIH193" s="152"/>
      <c r="NII193" s="152"/>
      <c r="NIJ193" s="379"/>
      <c r="NIK193" s="380"/>
      <c r="NIL193" s="326"/>
      <c r="NIM193" s="152"/>
      <c r="NIN193" s="152"/>
      <c r="NIO193" s="152"/>
      <c r="NIP193" s="152"/>
      <c r="NIQ193" s="379"/>
      <c r="NIR193" s="380"/>
      <c r="NIS193" s="326"/>
      <c r="NIT193" s="152"/>
      <c r="NIU193" s="152"/>
      <c r="NIV193" s="152"/>
      <c r="NIW193" s="152"/>
      <c r="NIX193" s="379"/>
      <c r="NIY193" s="380"/>
      <c r="NIZ193" s="326"/>
      <c r="NJA193" s="152"/>
      <c r="NJB193" s="152"/>
      <c r="NJC193" s="152"/>
      <c r="NJD193" s="152"/>
      <c r="NJE193" s="379"/>
      <c r="NJF193" s="380"/>
      <c r="NJG193" s="326"/>
      <c r="NJH193" s="152"/>
      <c r="NJI193" s="152"/>
      <c r="NJJ193" s="152"/>
      <c r="NJK193" s="152"/>
      <c r="NJL193" s="379"/>
      <c r="NJM193" s="380"/>
      <c r="NJN193" s="326"/>
      <c r="NJO193" s="152"/>
      <c r="NJP193" s="152"/>
      <c r="NJQ193" s="152"/>
      <c r="NJR193" s="152"/>
      <c r="NJS193" s="379"/>
      <c r="NJT193" s="380"/>
      <c r="NJU193" s="326"/>
      <c r="NJV193" s="152"/>
      <c r="NJW193" s="152"/>
      <c r="NJX193" s="152"/>
      <c r="NJY193" s="152"/>
      <c r="NJZ193" s="379"/>
      <c r="NKA193" s="380"/>
      <c r="NKB193" s="326"/>
      <c r="NKC193" s="152"/>
      <c r="NKD193" s="152"/>
      <c r="NKE193" s="152"/>
      <c r="NKF193" s="152"/>
      <c r="NKG193" s="379"/>
      <c r="NKH193" s="380"/>
      <c r="NKI193" s="326"/>
      <c r="NKJ193" s="152"/>
      <c r="NKK193" s="152"/>
      <c r="NKL193" s="152"/>
      <c r="NKM193" s="152"/>
      <c r="NKN193" s="379"/>
      <c r="NKO193" s="380"/>
      <c r="NKP193" s="326"/>
      <c r="NKQ193" s="152"/>
      <c r="NKR193" s="152"/>
      <c r="NKS193" s="152"/>
      <c r="NKT193" s="152"/>
      <c r="NKU193" s="379"/>
      <c r="NKV193" s="380"/>
      <c r="NKW193" s="326"/>
      <c r="NKX193" s="152"/>
      <c r="NKY193" s="152"/>
      <c r="NKZ193" s="152"/>
      <c r="NLA193" s="152"/>
      <c r="NLB193" s="379"/>
      <c r="NLC193" s="380"/>
      <c r="NLD193" s="326"/>
      <c r="NLE193" s="152"/>
      <c r="NLF193" s="152"/>
      <c r="NLG193" s="152"/>
      <c r="NLH193" s="152"/>
      <c r="NLI193" s="379"/>
      <c r="NLJ193" s="380"/>
      <c r="NLK193" s="326"/>
      <c r="NLL193" s="152"/>
      <c r="NLM193" s="152"/>
      <c r="NLN193" s="152"/>
      <c r="NLO193" s="152"/>
      <c r="NLP193" s="379"/>
      <c r="NLQ193" s="380"/>
      <c r="NLR193" s="326"/>
      <c r="NLS193" s="152"/>
      <c r="NLT193" s="152"/>
      <c r="NLU193" s="152"/>
      <c r="NLV193" s="152"/>
      <c r="NLW193" s="379"/>
      <c r="NLX193" s="380"/>
      <c r="NLY193" s="326"/>
      <c r="NLZ193" s="152"/>
      <c r="NMA193" s="152"/>
      <c r="NMB193" s="152"/>
      <c r="NMC193" s="152"/>
      <c r="NMD193" s="379"/>
      <c r="NME193" s="380"/>
      <c r="NMF193" s="326"/>
      <c r="NMG193" s="152"/>
      <c r="NMH193" s="152"/>
      <c r="NMI193" s="152"/>
      <c r="NMJ193" s="152"/>
      <c r="NMK193" s="379"/>
      <c r="NML193" s="380"/>
      <c r="NMM193" s="326"/>
      <c r="NMN193" s="152"/>
      <c r="NMO193" s="152"/>
      <c r="NMP193" s="152"/>
      <c r="NMQ193" s="152"/>
      <c r="NMR193" s="379"/>
      <c r="NMS193" s="380"/>
      <c r="NMT193" s="326"/>
      <c r="NMU193" s="152"/>
      <c r="NMV193" s="152"/>
      <c r="NMW193" s="152"/>
      <c r="NMX193" s="152"/>
      <c r="NMY193" s="379"/>
      <c r="NMZ193" s="380"/>
      <c r="NNA193" s="326"/>
      <c r="NNB193" s="152"/>
      <c r="NNC193" s="152"/>
      <c r="NND193" s="152"/>
      <c r="NNE193" s="152"/>
      <c r="NNF193" s="379"/>
      <c r="NNG193" s="380"/>
      <c r="NNH193" s="326"/>
      <c r="NNI193" s="152"/>
      <c r="NNJ193" s="152"/>
      <c r="NNK193" s="152"/>
      <c r="NNL193" s="152"/>
      <c r="NNM193" s="379"/>
      <c r="NNN193" s="380"/>
      <c r="NNO193" s="326"/>
      <c r="NNP193" s="152"/>
      <c r="NNQ193" s="152"/>
      <c r="NNR193" s="152"/>
      <c r="NNS193" s="152"/>
      <c r="NNT193" s="379"/>
      <c r="NNU193" s="380"/>
      <c r="NNV193" s="326"/>
      <c r="NNW193" s="152"/>
      <c r="NNX193" s="152"/>
      <c r="NNY193" s="152"/>
      <c r="NNZ193" s="152"/>
      <c r="NOA193" s="379"/>
      <c r="NOB193" s="380"/>
      <c r="NOC193" s="326"/>
      <c r="NOD193" s="152"/>
      <c r="NOE193" s="152"/>
      <c r="NOF193" s="152"/>
      <c r="NOG193" s="152"/>
      <c r="NOH193" s="379"/>
      <c r="NOI193" s="380"/>
      <c r="NOJ193" s="326"/>
      <c r="NOK193" s="152"/>
      <c r="NOL193" s="152"/>
      <c r="NOM193" s="152"/>
      <c r="NON193" s="152"/>
      <c r="NOO193" s="379"/>
      <c r="NOP193" s="380"/>
      <c r="NOQ193" s="326"/>
      <c r="NOR193" s="152"/>
      <c r="NOS193" s="152"/>
      <c r="NOT193" s="152"/>
      <c r="NOU193" s="152"/>
      <c r="NOV193" s="379"/>
      <c r="NOW193" s="380"/>
      <c r="NOX193" s="326"/>
      <c r="NOY193" s="152"/>
      <c r="NOZ193" s="152"/>
      <c r="NPA193" s="152"/>
      <c r="NPB193" s="152"/>
      <c r="NPC193" s="379"/>
      <c r="NPD193" s="380"/>
      <c r="NPE193" s="326"/>
      <c r="NPF193" s="152"/>
      <c r="NPG193" s="152"/>
      <c r="NPH193" s="152"/>
      <c r="NPI193" s="152"/>
      <c r="NPJ193" s="379"/>
      <c r="NPK193" s="380"/>
      <c r="NPL193" s="326"/>
      <c r="NPM193" s="152"/>
      <c r="NPN193" s="152"/>
      <c r="NPO193" s="152"/>
      <c r="NPP193" s="152"/>
      <c r="NPQ193" s="379"/>
      <c r="NPR193" s="380"/>
      <c r="NPS193" s="326"/>
      <c r="NPT193" s="152"/>
      <c r="NPU193" s="152"/>
      <c r="NPV193" s="152"/>
      <c r="NPW193" s="152"/>
      <c r="NPX193" s="379"/>
      <c r="NPY193" s="380"/>
      <c r="NPZ193" s="326"/>
      <c r="NQA193" s="152"/>
      <c r="NQB193" s="152"/>
      <c r="NQC193" s="152"/>
      <c r="NQD193" s="152"/>
      <c r="NQE193" s="379"/>
      <c r="NQF193" s="380"/>
      <c r="NQG193" s="326"/>
      <c r="NQH193" s="152"/>
      <c r="NQI193" s="152"/>
      <c r="NQJ193" s="152"/>
      <c r="NQK193" s="152"/>
      <c r="NQL193" s="379"/>
      <c r="NQM193" s="380"/>
      <c r="NQN193" s="326"/>
      <c r="NQO193" s="152"/>
      <c r="NQP193" s="152"/>
      <c r="NQQ193" s="152"/>
      <c r="NQR193" s="152"/>
      <c r="NQS193" s="379"/>
      <c r="NQT193" s="380"/>
      <c r="NQU193" s="326"/>
      <c r="NQV193" s="152"/>
      <c r="NQW193" s="152"/>
      <c r="NQX193" s="152"/>
      <c r="NQY193" s="152"/>
      <c r="NQZ193" s="379"/>
      <c r="NRA193" s="380"/>
      <c r="NRB193" s="326"/>
      <c r="NRC193" s="152"/>
      <c r="NRD193" s="152"/>
      <c r="NRE193" s="152"/>
      <c r="NRF193" s="152"/>
      <c r="NRG193" s="379"/>
      <c r="NRH193" s="380"/>
      <c r="NRI193" s="326"/>
      <c r="NRJ193" s="152"/>
      <c r="NRK193" s="152"/>
      <c r="NRL193" s="152"/>
      <c r="NRM193" s="152"/>
      <c r="NRN193" s="379"/>
      <c r="NRO193" s="380"/>
      <c r="NRP193" s="326"/>
      <c r="NRQ193" s="152"/>
      <c r="NRR193" s="152"/>
      <c r="NRS193" s="152"/>
      <c r="NRT193" s="152"/>
      <c r="NRU193" s="379"/>
      <c r="NRV193" s="380"/>
      <c r="NRW193" s="326"/>
      <c r="NRX193" s="152"/>
      <c r="NRY193" s="152"/>
      <c r="NRZ193" s="152"/>
      <c r="NSA193" s="152"/>
      <c r="NSB193" s="379"/>
      <c r="NSC193" s="380"/>
      <c r="NSD193" s="326"/>
      <c r="NSE193" s="152"/>
      <c r="NSF193" s="152"/>
      <c r="NSG193" s="152"/>
      <c r="NSH193" s="152"/>
      <c r="NSI193" s="379"/>
      <c r="NSJ193" s="380"/>
      <c r="NSK193" s="326"/>
      <c r="NSL193" s="152"/>
      <c r="NSM193" s="152"/>
      <c r="NSN193" s="152"/>
      <c r="NSO193" s="152"/>
      <c r="NSP193" s="379"/>
      <c r="NSQ193" s="380"/>
      <c r="NSR193" s="326"/>
      <c r="NSS193" s="152"/>
      <c r="NST193" s="152"/>
      <c r="NSU193" s="152"/>
      <c r="NSV193" s="152"/>
      <c r="NSW193" s="379"/>
      <c r="NSX193" s="380"/>
      <c r="NSY193" s="326"/>
      <c r="NSZ193" s="152"/>
      <c r="NTA193" s="152"/>
      <c r="NTB193" s="152"/>
      <c r="NTC193" s="152"/>
      <c r="NTD193" s="379"/>
      <c r="NTE193" s="380"/>
      <c r="NTF193" s="326"/>
      <c r="NTG193" s="152"/>
      <c r="NTH193" s="152"/>
      <c r="NTI193" s="152"/>
      <c r="NTJ193" s="152"/>
      <c r="NTK193" s="379"/>
      <c r="NTL193" s="380"/>
      <c r="NTM193" s="326"/>
      <c r="NTN193" s="152"/>
      <c r="NTO193" s="152"/>
      <c r="NTP193" s="152"/>
      <c r="NTQ193" s="152"/>
      <c r="NTR193" s="379"/>
      <c r="NTS193" s="380"/>
      <c r="NTT193" s="326"/>
      <c r="NTU193" s="152"/>
      <c r="NTV193" s="152"/>
      <c r="NTW193" s="152"/>
      <c r="NTX193" s="152"/>
      <c r="NTY193" s="379"/>
      <c r="NTZ193" s="380"/>
      <c r="NUA193" s="326"/>
      <c r="NUB193" s="152"/>
      <c r="NUC193" s="152"/>
      <c r="NUD193" s="152"/>
      <c r="NUE193" s="152"/>
      <c r="NUF193" s="379"/>
      <c r="NUG193" s="380"/>
      <c r="NUH193" s="326"/>
      <c r="NUI193" s="152"/>
      <c r="NUJ193" s="152"/>
      <c r="NUK193" s="152"/>
      <c r="NUL193" s="152"/>
      <c r="NUM193" s="379"/>
      <c r="NUN193" s="380"/>
      <c r="NUO193" s="326"/>
      <c r="NUP193" s="152"/>
      <c r="NUQ193" s="152"/>
      <c r="NUR193" s="152"/>
      <c r="NUS193" s="152"/>
      <c r="NUT193" s="379"/>
      <c r="NUU193" s="380"/>
      <c r="NUV193" s="326"/>
      <c r="NUW193" s="152"/>
      <c r="NUX193" s="152"/>
      <c r="NUY193" s="152"/>
      <c r="NUZ193" s="152"/>
      <c r="NVA193" s="379"/>
      <c r="NVB193" s="380"/>
      <c r="NVC193" s="326"/>
      <c r="NVD193" s="152"/>
      <c r="NVE193" s="152"/>
      <c r="NVF193" s="152"/>
      <c r="NVG193" s="152"/>
      <c r="NVH193" s="379"/>
      <c r="NVI193" s="380"/>
      <c r="NVJ193" s="326"/>
      <c r="NVK193" s="152"/>
      <c r="NVL193" s="152"/>
      <c r="NVM193" s="152"/>
      <c r="NVN193" s="152"/>
      <c r="NVO193" s="379"/>
      <c r="NVP193" s="380"/>
      <c r="NVQ193" s="326"/>
      <c r="NVR193" s="152"/>
      <c r="NVS193" s="152"/>
      <c r="NVT193" s="152"/>
      <c r="NVU193" s="152"/>
      <c r="NVV193" s="379"/>
      <c r="NVW193" s="380"/>
      <c r="NVX193" s="326"/>
      <c r="NVY193" s="152"/>
      <c r="NVZ193" s="152"/>
      <c r="NWA193" s="152"/>
      <c r="NWB193" s="152"/>
      <c r="NWC193" s="379"/>
      <c r="NWD193" s="380"/>
      <c r="NWE193" s="326"/>
      <c r="NWF193" s="152"/>
      <c r="NWG193" s="152"/>
      <c r="NWH193" s="152"/>
      <c r="NWI193" s="152"/>
      <c r="NWJ193" s="379"/>
      <c r="NWK193" s="380"/>
      <c r="NWL193" s="326"/>
      <c r="NWM193" s="152"/>
      <c r="NWN193" s="152"/>
      <c r="NWO193" s="152"/>
      <c r="NWP193" s="152"/>
      <c r="NWQ193" s="379"/>
      <c r="NWR193" s="380"/>
      <c r="NWS193" s="326"/>
      <c r="NWT193" s="152"/>
      <c r="NWU193" s="152"/>
      <c r="NWV193" s="152"/>
      <c r="NWW193" s="152"/>
      <c r="NWX193" s="379"/>
      <c r="NWY193" s="380"/>
      <c r="NWZ193" s="326"/>
      <c r="NXA193" s="152"/>
      <c r="NXB193" s="152"/>
      <c r="NXC193" s="152"/>
      <c r="NXD193" s="152"/>
      <c r="NXE193" s="379"/>
      <c r="NXF193" s="380"/>
      <c r="NXG193" s="326"/>
      <c r="NXH193" s="152"/>
      <c r="NXI193" s="152"/>
      <c r="NXJ193" s="152"/>
      <c r="NXK193" s="152"/>
      <c r="NXL193" s="379"/>
      <c r="NXM193" s="380"/>
      <c r="NXN193" s="326"/>
      <c r="NXO193" s="152"/>
      <c r="NXP193" s="152"/>
      <c r="NXQ193" s="152"/>
      <c r="NXR193" s="152"/>
      <c r="NXS193" s="379"/>
      <c r="NXT193" s="380"/>
      <c r="NXU193" s="326"/>
      <c r="NXV193" s="152"/>
      <c r="NXW193" s="152"/>
      <c r="NXX193" s="152"/>
      <c r="NXY193" s="152"/>
      <c r="NXZ193" s="379"/>
      <c r="NYA193" s="380"/>
      <c r="NYB193" s="326"/>
      <c r="NYC193" s="152"/>
      <c r="NYD193" s="152"/>
      <c r="NYE193" s="152"/>
      <c r="NYF193" s="152"/>
      <c r="NYG193" s="379"/>
      <c r="NYH193" s="380"/>
      <c r="NYI193" s="326"/>
      <c r="NYJ193" s="152"/>
      <c r="NYK193" s="152"/>
      <c r="NYL193" s="152"/>
      <c r="NYM193" s="152"/>
      <c r="NYN193" s="379"/>
      <c r="NYO193" s="380"/>
      <c r="NYP193" s="326"/>
      <c r="NYQ193" s="152"/>
      <c r="NYR193" s="152"/>
      <c r="NYS193" s="152"/>
      <c r="NYT193" s="152"/>
      <c r="NYU193" s="379"/>
      <c r="NYV193" s="380"/>
      <c r="NYW193" s="326"/>
      <c r="NYX193" s="152"/>
      <c r="NYY193" s="152"/>
      <c r="NYZ193" s="152"/>
      <c r="NZA193" s="152"/>
      <c r="NZB193" s="379"/>
      <c r="NZC193" s="380"/>
      <c r="NZD193" s="326"/>
      <c r="NZE193" s="152"/>
      <c r="NZF193" s="152"/>
      <c r="NZG193" s="152"/>
      <c r="NZH193" s="152"/>
      <c r="NZI193" s="379"/>
      <c r="NZJ193" s="380"/>
      <c r="NZK193" s="326"/>
      <c r="NZL193" s="152"/>
      <c r="NZM193" s="152"/>
      <c r="NZN193" s="152"/>
      <c r="NZO193" s="152"/>
      <c r="NZP193" s="379"/>
      <c r="NZQ193" s="380"/>
      <c r="NZR193" s="326"/>
      <c r="NZS193" s="152"/>
      <c r="NZT193" s="152"/>
      <c r="NZU193" s="152"/>
      <c r="NZV193" s="152"/>
      <c r="NZW193" s="379"/>
      <c r="NZX193" s="380"/>
      <c r="NZY193" s="326"/>
      <c r="NZZ193" s="152"/>
      <c r="OAA193" s="152"/>
      <c r="OAB193" s="152"/>
      <c r="OAC193" s="152"/>
      <c r="OAD193" s="379"/>
      <c r="OAE193" s="380"/>
      <c r="OAF193" s="326"/>
      <c r="OAG193" s="152"/>
      <c r="OAH193" s="152"/>
      <c r="OAI193" s="152"/>
      <c r="OAJ193" s="152"/>
      <c r="OAK193" s="379"/>
      <c r="OAL193" s="380"/>
      <c r="OAM193" s="326"/>
      <c r="OAN193" s="152"/>
      <c r="OAO193" s="152"/>
      <c r="OAP193" s="152"/>
      <c r="OAQ193" s="152"/>
      <c r="OAR193" s="379"/>
      <c r="OAS193" s="380"/>
      <c r="OAT193" s="326"/>
      <c r="OAU193" s="152"/>
      <c r="OAV193" s="152"/>
      <c r="OAW193" s="152"/>
      <c r="OAX193" s="152"/>
      <c r="OAY193" s="379"/>
      <c r="OAZ193" s="380"/>
      <c r="OBA193" s="326"/>
      <c r="OBB193" s="152"/>
      <c r="OBC193" s="152"/>
      <c r="OBD193" s="152"/>
      <c r="OBE193" s="152"/>
      <c r="OBF193" s="379"/>
      <c r="OBG193" s="380"/>
      <c r="OBH193" s="326"/>
      <c r="OBI193" s="152"/>
      <c r="OBJ193" s="152"/>
      <c r="OBK193" s="152"/>
      <c r="OBL193" s="152"/>
      <c r="OBM193" s="379"/>
      <c r="OBN193" s="380"/>
      <c r="OBO193" s="326"/>
      <c r="OBP193" s="152"/>
      <c r="OBQ193" s="152"/>
      <c r="OBR193" s="152"/>
      <c r="OBS193" s="152"/>
      <c r="OBT193" s="379"/>
      <c r="OBU193" s="380"/>
      <c r="OBV193" s="326"/>
      <c r="OBW193" s="152"/>
      <c r="OBX193" s="152"/>
      <c r="OBY193" s="152"/>
      <c r="OBZ193" s="152"/>
      <c r="OCA193" s="379"/>
      <c r="OCB193" s="380"/>
      <c r="OCC193" s="326"/>
      <c r="OCD193" s="152"/>
      <c r="OCE193" s="152"/>
      <c r="OCF193" s="152"/>
      <c r="OCG193" s="152"/>
      <c r="OCH193" s="379"/>
      <c r="OCI193" s="380"/>
      <c r="OCJ193" s="326"/>
      <c r="OCK193" s="152"/>
      <c r="OCL193" s="152"/>
      <c r="OCM193" s="152"/>
      <c r="OCN193" s="152"/>
      <c r="OCO193" s="379"/>
      <c r="OCP193" s="380"/>
      <c r="OCQ193" s="326"/>
      <c r="OCR193" s="152"/>
      <c r="OCS193" s="152"/>
      <c r="OCT193" s="152"/>
      <c r="OCU193" s="152"/>
      <c r="OCV193" s="379"/>
      <c r="OCW193" s="380"/>
      <c r="OCX193" s="326"/>
      <c r="OCY193" s="152"/>
      <c r="OCZ193" s="152"/>
      <c r="ODA193" s="152"/>
      <c r="ODB193" s="152"/>
      <c r="ODC193" s="379"/>
      <c r="ODD193" s="380"/>
      <c r="ODE193" s="326"/>
      <c r="ODF193" s="152"/>
      <c r="ODG193" s="152"/>
      <c r="ODH193" s="152"/>
      <c r="ODI193" s="152"/>
      <c r="ODJ193" s="379"/>
      <c r="ODK193" s="380"/>
      <c r="ODL193" s="326"/>
      <c r="ODM193" s="152"/>
      <c r="ODN193" s="152"/>
      <c r="ODO193" s="152"/>
      <c r="ODP193" s="152"/>
      <c r="ODQ193" s="379"/>
      <c r="ODR193" s="380"/>
      <c r="ODS193" s="326"/>
      <c r="ODT193" s="152"/>
      <c r="ODU193" s="152"/>
      <c r="ODV193" s="152"/>
      <c r="ODW193" s="152"/>
      <c r="ODX193" s="379"/>
      <c r="ODY193" s="380"/>
      <c r="ODZ193" s="326"/>
      <c r="OEA193" s="152"/>
      <c r="OEB193" s="152"/>
      <c r="OEC193" s="152"/>
      <c r="OED193" s="152"/>
      <c r="OEE193" s="379"/>
      <c r="OEF193" s="380"/>
      <c r="OEG193" s="326"/>
      <c r="OEH193" s="152"/>
      <c r="OEI193" s="152"/>
      <c r="OEJ193" s="152"/>
      <c r="OEK193" s="152"/>
      <c r="OEL193" s="379"/>
      <c r="OEM193" s="380"/>
      <c r="OEN193" s="326"/>
      <c r="OEO193" s="152"/>
      <c r="OEP193" s="152"/>
      <c r="OEQ193" s="152"/>
      <c r="OER193" s="152"/>
      <c r="OES193" s="379"/>
      <c r="OET193" s="380"/>
      <c r="OEU193" s="326"/>
      <c r="OEV193" s="152"/>
      <c r="OEW193" s="152"/>
      <c r="OEX193" s="152"/>
      <c r="OEY193" s="152"/>
      <c r="OEZ193" s="379"/>
      <c r="OFA193" s="380"/>
      <c r="OFB193" s="326"/>
      <c r="OFC193" s="152"/>
      <c r="OFD193" s="152"/>
      <c r="OFE193" s="152"/>
      <c r="OFF193" s="152"/>
      <c r="OFG193" s="379"/>
      <c r="OFH193" s="380"/>
      <c r="OFI193" s="326"/>
      <c r="OFJ193" s="152"/>
      <c r="OFK193" s="152"/>
      <c r="OFL193" s="152"/>
      <c r="OFM193" s="152"/>
      <c r="OFN193" s="379"/>
      <c r="OFO193" s="380"/>
      <c r="OFP193" s="326"/>
      <c r="OFQ193" s="152"/>
      <c r="OFR193" s="152"/>
      <c r="OFS193" s="152"/>
      <c r="OFT193" s="152"/>
      <c r="OFU193" s="379"/>
      <c r="OFV193" s="380"/>
      <c r="OFW193" s="326"/>
      <c r="OFX193" s="152"/>
      <c r="OFY193" s="152"/>
      <c r="OFZ193" s="152"/>
      <c r="OGA193" s="152"/>
      <c r="OGB193" s="379"/>
      <c r="OGC193" s="380"/>
      <c r="OGD193" s="326"/>
      <c r="OGE193" s="152"/>
      <c r="OGF193" s="152"/>
      <c r="OGG193" s="152"/>
      <c r="OGH193" s="152"/>
      <c r="OGI193" s="379"/>
      <c r="OGJ193" s="380"/>
      <c r="OGK193" s="326"/>
      <c r="OGL193" s="152"/>
      <c r="OGM193" s="152"/>
      <c r="OGN193" s="152"/>
      <c r="OGO193" s="152"/>
      <c r="OGP193" s="379"/>
      <c r="OGQ193" s="380"/>
      <c r="OGR193" s="326"/>
      <c r="OGS193" s="152"/>
      <c r="OGT193" s="152"/>
      <c r="OGU193" s="152"/>
      <c r="OGV193" s="152"/>
      <c r="OGW193" s="379"/>
      <c r="OGX193" s="380"/>
      <c r="OGY193" s="326"/>
      <c r="OGZ193" s="152"/>
      <c r="OHA193" s="152"/>
      <c r="OHB193" s="152"/>
      <c r="OHC193" s="152"/>
      <c r="OHD193" s="379"/>
      <c r="OHE193" s="380"/>
      <c r="OHF193" s="326"/>
      <c r="OHG193" s="152"/>
      <c r="OHH193" s="152"/>
      <c r="OHI193" s="152"/>
      <c r="OHJ193" s="152"/>
      <c r="OHK193" s="379"/>
      <c r="OHL193" s="380"/>
      <c r="OHM193" s="326"/>
      <c r="OHN193" s="152"/>
      <c r="OHO193" s="152"/>
      <c r="OHP193" s="152"/>
      <c r="OHQ193" s="152"/>
      <c r="OHR193" s="379"/>
      <c r="OHS193" s="380"/>
      <c r="OHT193" s="326"/>
      <c r="OHU193" s="152"/>
      <c r="OHV193" s="152"/>
      <c r="OHW193" s="152"/>
      <c r="OHX193" s="152"/>
      <c r="OHY193" s="379"/>
      <c r="OHZ193" s="380"/>
      <c r="OIA193" s="326"/>
      <c r="OIB193" s="152"/>
      <c r="OIC193" s="152"/>
      <c r="OID193" s="152"/>
      <c r="OIE193" s="152"/>
      <c r="OIF193" s="379"/>
      <c r="OIG193" s="380"/>
      <c r="OIH193" s="326"/>
      <c r="OII193" s="152"/>
      <c r="OIJ193" s="152"/>
      <c r="OIK193" s="152"/>
      <c r="OIL193" s="152"/>
      <c r="OIM193" s="379"/>
      <c r="OIN193" s="380"/>
      <c r="OIO193" s="326"/>
      <c r="OIP193" s="152"/>
      <c r="OIQ193" s="152"/>
      <c r="OIR193" s="152"/>
      <c r="OIS193" s="152"/>
      <c r="OIT193" s="379"/>
      <c r="OIU193" s="380"/>
      <c r="OIV193" s="326"/>
      <c r="OIW193" s="152"/>
      <c r="OIX193" s="152"/>
      <c r="OIY193" s="152"/>
      <c r="OIZ193" s="152"/>
      <c r="OJA193" s="379"/>
      <c r="OJB193" s="380"/>
      <c r="OJC193" s="326"/>
      <c r="OJD193" s="152"/>
      <c r="OJE193" s="152"/>
      <c r="OJF193" s="152"/>
      <c r="OJG193" s="152"/>
      <c r="OJH193" s="379"/>
      <c r="OJI193" s="380"/>
      <c r="OJJ193" s="326"/>
      <c r="OJK193" s="152"/>
      <c r="OJL193" s="152"/>
      <c r="OJM193" s="152"/>
      <c r="OJN193" s="152"/>
      <c r="OJO193" s="379"/>
      <c r="OJP193" s="380"/>
      <c r="OJQ193" s="326"/>
      <c r="OJR193" s="152"/>
      <c r="OJS193" s="152"/>
      <c r="OJT193" s="152"/>
      <c r="OJU193" s="152"/>
      <c r="OJV193" s="379"/>
      <c r="OJW193" s="380"/>
      <c r="OJX193" s="326"/>
      <c r="OJY193" s="152"/>
      <c r="OJZ193" s="152"/>
      <c r="OKA193" s="152"/>
      <c r="OKB193" s="152"/>
      <c r="OKC193" s="379"/>
      <c r="OKD193" s="380"/>
      <c r="OKE193" s="326"/>
      <c r="OKF193" s="152"/>
      <c r="OKG193" s="152"/>
      <c r="OKH193" s="152"/>
      <c r="OKI193" s="152"/>
      <c r="OKJ193" s="379"/>
      <c r="OKK193" s="380"/>
      <c r="OKL193" s="326"/>
      <c r="OKM193" s="152"/>
      <c r="OKN193" s="152"/>
      <c r="OKO193" s="152"/>
      <c r="OKP193" s="152"/>
      <c r="OKQ193" s="379"/>
      <c r="OKR193" s="380"/>
      <c r="OKS193" s="326"/>
      <c r="OKT193" s="152"/>
      <c r="OKU193" s="152"/>
      <c r="OKV193" s="152"/>
      <c r="OKW193" s="152"/>
      <c r="OKX193" s="379"/>
      <c r="OKY193" s="380"/>
      <c r="OKZ193" s="326"/>
      <c r="OLA193" s="152"/>
      <c r="OLB193" s="152"/>
      <c r="OLC193" s="152"/>
      <c r="OLD193" s="152"/>
      <c r="OLE193" s="379"/>
      <c r="OLF193" s="380"/>
      <c r="OLG193" s="326"/>
      <c r="OLH193" s="152"/>
      <c r="OLI193" s="152"/>
      <c r="OLJ193" s="152"/>
      <c r="OLK193" s="152"/>
      <c r="OLL193" s="379"/>
      <c r="OLM193" s="380"/>
      <c r="OLN193" s="326"/>
      <c r="OLO193" s="152"/>
      <c r="OLP193" s="152"/>
      <c r="OLQ193" s="152"/>
      <c r="OLR193" s="152"/>
      <c r="OLS193" s="379"/>
      <c r="OLT193" s="380"/>
      <c r="OLU193" s="326"/>
      <c r="OLV193" s="152"/>
      <c r="OLW193" s="152"/>
      <c r="OLX193" s="152"/>
      <c r="OLY193" s="152"/>
      <c r="OLZ193" s="379"/>
      <c r="OMA193" s="380"/>
      <c r="OMB193" s="326"/>
      <c r="OMC193" s="152"/>
      <c r="OMD193" s="152"/>
      <c r="OME193" s="152"/>
      <c r="OMF193" s="152"/>
      <c r="OMG193" s="379"/>
      <c r="OMH193" s="380"/>
      <c r="OMI193" s="326"/>
      <c r="OMJ193" s="152"/>
      <c r="OMK193" s="152"/>
      <c r="OML193" s="152"/>
      <c r="OMM193" s="152"/>
      <c r="OMN193" s="379"/>
      <c r="OMO193" s="380"/>
      <c r="OMP193" s="326"/>
      <c r="OMQ193" s="152"/>
      <c r="OMR193" s="152"/>
      <c r="OMS193" s="152"/>
      <c r="OMT193" s="152"/>
      <c r="OMU193" s="379"/>
      <c r="OMV193" s="380"/>
      <c r="OMW193" s="326"/>
      <c r="OMX193" s="152"/>
      <c r="OMY193" s="152"/>
      <c r="OMZ193" s="152"/>
      <c r="ONA193" s="152"/>
      <c r="ONB193" s="379"/>
      <c r="ONC193" s="380"/>
      <c r="OND193" s="326"/>
      <c r="ONE193" s="152"/>
      <c r="ONF193" s="152"/>
      <c r="ONG193" s="152"/>
      <c r="ONH193" s="152"/>
      <c r="ONI193" s="379"/>
      <c r="ONJ193" s="380"/>
      <c r="ONK193" s="326"/>
      <c r="ONL193" s="152"/>
      <c r="ONM193" s="152"/>
      <c r="ONN193" s="152"/>
      <c r="ONO193" s="152"/>
      <c r="ONP193" s="379"/>
      <c r="ONQ193" s="380"/>
      <c r="ONR193" s="326"/>
      <c r="ONS193" s="152"/>
      <c r="ONT193" s="152"/>
      <c r="ONU193" s="152"/>
      <c r="ONV193" s="152"/>
      <c r="ONW193" s="379"/>
      <c r="ONX193" s="380"/>
      <c r="ONY193" s="326"/>
      <c r="ONZ193" s="152"/>
      <c r="OOA193" s="152"/>
      <c r="OOB193" s="152"/>
      <c r="OOC193" s="152"/>
      <c r="OOD193" s="379"/>
      <c r="OOE193" s="380"/>
      <c r="OOF193" s="326"/>
      <c r="OOG193" s="152"/>
      <c r="OOH193" s="152"/>
      <c r="OOI193" s="152"/>
      <c r="OOJ193" s="152"/>
      <c r="OOK193" s="379"/>
      <c r="OOL193" s="380"/>
      <c r="OOM193" s="326"/>
      <c r="OON193" s="152"/>
      <c r="OOO193" s="152"/>
      <c r="OOP193" s="152"/>
      <c r="OOQ193" s="152"/>
      <c r="OOR193" s="379"/>
      <c r="OOS193" s="380"/>
      <c r="OOT193" s="326"/>
      <c r="OOU193" s="152"/>
      <c r="OOV193" s="152"/>
      <c r="OOW193" s="152"/>
      <c r="OOX193" s="152"/>
      <c r="OOY193" s="379"/>
      <c r="OOZ193" s="380"/>
      <c r="OPA193" s="326"/>
      <c r="OPB193" s="152"/>
      <c r="OPC193" s="152"/>
      <c r="OPD193" s="152"/>
      <c r="OPE193" s="152"/>
      <c r="OPF193" s="379"/>
      <c r="OPG193" s="380"/>
      <c r="OPH193" s="326"/>
      <c r="OPI193" s="152"/>
      <c r="OPJ193" s="152"/>
      <c r="OPK193" s="152"/>
      <c r="OPL193" s="152"/>
      <c r="OPM193" s="379"/>
      <c r="OPN193" s="380"/>
      <c r="OPO193" s="326"/>
      <c r="OPP193" s="152"/>
      <c r="OPQ193" s="152"/>
      <c r="OPR193" s="152"/>
      <c r="OPS193" s="152"/>
      <c r="OPT193" s="379"/>
      <c r="OPU193" s="380"/>
      <c r="OPV193" s="326"/>
      <c r="OPW193" s="152"/>
      <c r="OPX193" s="152"/>
      <c r="OPY193" s="152"/>
      <c r="OPZ193" s="152"/>
      <c r="OQA193" s="379"/>
      <c r="OQB193" s="380"/>
      <c r="OQC193" s="326"/>
      <c r="OQD193" s="152"/>
      <c r="OQE193" s="152"/>
      <c r="OQF193" s="152"/>
      <c r="OQG193" s="152"/>
      <c r="OQH193" s="379"/>
      <c r="OQI193" s="380"/>
      <c r="OQJ193" s="326"/>
      <c r="OQK193" s="152"/>
      <c r="OQL193" s="152"/>
      <c r="OQM193" s="152"/>
      <c r="OQN193" s="152"/>
      <c r="OQO193" s="379"/>
      <c r="OQP193" s="380"/>
      <c r="OQQ193" s="326"/>
      <c r="OQR193" s="152"/>
      <c r="OQS193" s="152"/>
      <c r="OQT193" s="152"/>
      <c r="OQU193" s="152"/>
      <c r="OQV193" s="379"/>
      <c r="OQW193" s="380"/>
      <c r="OQX193" s="326"/>
      <c r="OQY193" s="152"/>
      <c r="OQZ193" s="152"/>
      <c r="ORA193" s="152"/>
      <c r="ORB193" s="152"/>
      <c r="ORC193" s="379"/>
      <c r="ORD193" s="380"/>
      <c r="ORE193" s="326"/>
      <c r="ORF193" s="152"/>
      <c r="ORG193" s="152"/>
      <c r="ORH193" s="152"/>
      <c r="ORI193" s="152"/>
      <c r="ORJ193" s="379"/>
      <c r="ORK193" s="380"/>
      <c r="ORL193" s="326"/>
      <c r="ORM193" s="152"/>
      <c r="ORN193" s="152"/>
      <c r="ORO193" s="152"/>
      <c r="ORP193" s="152"/>
      <c r="ORQ193" s="379"/>
      <c r="ORR193" s="380"/>
      <c r="ORS193" s="326"/>
      <c r="ORT193" s="152"/>
      <c r="ORU193" s="152"/>
      <c r="ORV193" s="152"/>
      <c r="ORW193" s="152"/>
      <c r="ORX193" s="379"/>
      <c r="ORY193" s="380"/>
      <c r="ORZ193" s="326"/>
      <c r="OSA193" s="152"/>
      <c r="OSB193" s="152"/>
      <c r="OSC193" s="152"/>
      <c r="OSD193" s="152"/>
      <c r="OSE193" s="379"/>
      <c r="OSF193" s="380"/>
      <c r="OSG193" s="326"/>
      <c r="OSH193" s="152"/>
      <c r="OSI193" s="152"/>
      <c r="OSJ193" s="152"/>
      <c r="OSK193" s="152"/>
      <c r="OSL193" s="379"/>
      <c r="OSM193" s="380"/>
      <c r="OSN193" s="326"/>
      <c r="OSO193" s="152"/>
      <c r="OSP193" s="152"/>
      <c r="OSQ193" s="152"/>
      <c r="OSR193" s="152"/>
      <c r="OSS193" s="379"/>
      <c r="OST193" s="380"/>
      <c r="OSU193" s="326"/>
      <c r="OSV193" s="152"/>
      <c r="OSW193" s="152"/>
      <c r="OSX193" s="152"/>
      <c r="OSY193" s="152"/>
      <c r="OSZ193" s="379"/>
      <c r="OTA193" s="380"/>
      <c r="OTB193" s="326"/>
      <c r="OTC193" s="152"/>
      <c r="OTD193" s="152"/>
      <c r="OTE193" s="152"/>
      <c r="OTF193" s="152"/>
      <c r="OTG193" s="379"/>
      <c r="OTH193" s="380"/>
      <c r="OTI193" s="326"/>
      <c r="OTJ193" s="152"/>
      <c r="OTK193" s="152"/>
      <c r="OTL193" s="152"/>
      <c r="OTM193" s="152"/>
      <c r="OTN193" s="379"/>
      <c r="OTO193" s="380"/>
      <c r="OTP193" s="326"/>
      <c r="OTQ193" s="152"/>
      <c r="OTR193" s="152"/>
      <c r="OTS193" s="152"/>
      <c r="OTT193" s="152"/>
      <c r="OTU193" s="379"/>
      <c r="OTV193" s="380"/>
      <c r="OTW193" s="326"/>
      <c r="OTX193" s="152"/>
      <c r="OTY193" s="152"/>
      <c r="OTZ193" s="152"/>
      <c r="OUA193" s="152"/>
      <c r="OUB193" s="379"/>
      <c r="OUC193" s="380"/>
      <c r="OUD193" s="326"/>
      <c r="OUE193" s="152"/>
      <c r="OUF193" s="152"/>
      <c r="OUG193" s="152"/>
      <c r="OUH193" s="152"/>
      <c r="OUI193" s="379"/>
      <c r="OUJ193" s="380"/>
      <c r="OUK193" s="326"/>
      <c r="OUL193" s="152"/>
      <c r="OUM193" s="152"/>
      <c r="OUN193" s="152"/>
      <c r="OUO193" s="152"/>
      <c r="OUP193" s="379"/>
      <c r="OUQ193" s="380"/>
      <c r="OUR193" s="326"/>
      <c r="OUS193" s="152"/>
      <c r="OUT193" s="152"/>
      <c r="OUU193" s="152"/>
      <c r="OUV193" s="152"/>
      <c r="OUW193" s="379"/>
      <c r="OUX193" s="380"/>
      <c r="OUY193" s="326"/>
      <c r="OUZ193" s="152"/>
      <c r="OVA193" s="152"/>
      <c r="OVB193" s="152"/>
      <c r="OVC193" s="152"/>
      <c r="OVD193" s="379"/>
      <c r="OVE193" s="380"/>
      <c r="OVF193" s="326"/>
      <c r="OVG193" s="152"/>
      <c r="OVH193" s="152"/>
      <c r="OVI193" s="152"/>
      <c r="OVJ193" s="152"/>
      <c r="OVK193" s="379"/>
      <c r="OVL193" s="380"/>
      <c r="OVM193" s="326"/>
      <c r="OVN193" s="152"/>
      <c r="OVO193" s="152"/>
      <c r="OVP193" s="152"/>
      <c r="OVQ193" s="152"/>
      <c r="OVR193" s="379"/>
      <c r="OVS193" s="380"/>
      <c r="OVT193" s="326"/>
      <c r="OVU193" s="152"/>
      <c r="OVV193" s="152"/>
      <c r="OVW193" s="152"/>
      <c r="OVX193" s="152"/>
      <c r="OVY193" s="379"/>
      <c r="OVZ193" s="380"/>
      <c r="OWA193" s="326"/>
      <c r="OWB193" s="152"/>
      <c r="OWC193" s="152"/>
      <c r="OWD193" s="152"/>
      <c r="OWE193" s="152"/>
      <c r="OWF193" s="379"/>
      <c r="OWG193" s="380"/>
      <c r="OWH193" s="326"/>
      <c r="OWI193" s="152"/>
      <c r="OWJ193" s="152"/>
      <c r="OWK193" s="152"/>
      <c r="OWL193" s="152"/>
      <c r="OWM193" s="379"/>
      <c r="OWN193" s="380"/>
      <c r="OWO193" s="326"/>
      <c r="OWP193" s="152"/>
      <c r="OWQ193" s="152"/>
      <c r="OWR193" s="152"/>
      <c r="OWS193" s="152"/>
      <c r="OWT193" s="379"/>
      <c r="OWU193" s="380"/>
      <c r="OWV193" s="326"/>
      <c r="OWW193" s="152"/>
      <c r="OWX193" s="152"/>
      <c r="OWY193" s="152"/>
      <c r="OWZ193" s="152"/>
      <c r="OXA193" s="379"/>
      <c r="OXB193" s="380"/>
      <c r="OXC193" s="326"/>
      <c r="OXD193" s="152"/>
      <c r="OXE193" s="152"/>
      <c r="OXF193" s="152"/>
      <c r="OXG193" s="152"/>
      <c r="OXH193" s="379"/>
      <c r="OXI193" s="380"/>
      <c r="OXJ193" s="326"/>
      <c r="OXK193" s="152"/>
      <c r="OXL193" s="152"/>
      <c r="OXM193" s="152"/>
      <c r="OXN193" s="152"/>
      <c r="OXO193" s="379"/>
      <c r="OXP193" s="380"/>
      <c r="OXQ193" s="326"/>
      <c r="OXR193" s="152"/>
      <c r="OXS193" s="152"/>
      <c r="OXT193" s="152"/>
      <c r="OXU193" s="152"/>
      <c r="OXV193" s="379"/>
      <c r="OXW193" s="380"/>
      <c r="OXX193" s="326"/>
      <c r="OXY193" s="152"/>
      <c r="OXZ193" s="152"/>
      <c r="OYA193" s="152"/>
      <c r="OYB193" s="152"/>
      <c r="OYC193" s="379"/>
      <c r="OYD193" s="380"/>
      <c r="OYE193" s="326"/>
      <c r="OYF193" s="152"/>
      <c r="OYG193" s="152"/>
      <c r="OYH193" s="152"/>
      <c r="OYI193" s="152"/>
      <c r="OYJ193" s="379"/>
      <c r="OYK193" s="380"/>
      <c r="OYL193" s="326"/>
      <c r="OYM193" s="152"/>
      <c r="OYN193" s="152"/>
      <c r="OYO193" s="152"/>
      <c r="OYP193" s="152"/>
      <c r="OYQ193" s="379"/>
      <c r="OYR193" s="380"/>
      <c r="OYS193" s="326"/>
      <c r="OYT193" s="152"/>
      <c r="OYU193" s="152"/>
      <c r="OYV193" s="152"/>
      <c r="OYW193" s="152"/>
      <c r="OYX193" s="379"/>
      <c r="OYY193" s="380"/>
      <c r="OYZ193" s="326"/>
      <c r="OZA193" s="152"/>
      <c r="OZB193" s="152"/>
      <c r="OZC193" s="152"/>
      <c r="OZD193" s="152"/>
      <c r="OZE193" s="379"/>
      <c r="OZF193" s="380"/>
      <c r="OZG193" s="326"/>
      <c r="OZH193" s="152"/>
      <c r="OZI193" s="152"/>
      <c r="OZJ193" s="152"/>
      <c r="OZK193" s="152"/>
      <c r="OZL193" s="379"/>
      <c r="OZM193" s="380"/>
      <c r="OZN193" s="326"/>
      <c r="OZO193" s="152"/>
      <c r="OZP193" s="152"/>
      <c r="OZQ193" s="152"/>
      <c r="OZR193" s="152"/>
      <c r="OZS193" s="379"/>
      <c r="OZT193" s="380"/>
      <c r="OZU193" s="326"/>
      <c r="OZV193" s="152"/>
      <c r="OZW193" s="152"/>
      <c r="OZX193" s="152"/>
      <c r="OZY193" s="152"/>
      <c r="OZZ193" s="379"/>
      <c r="PAA193" s="380"/>
      <c r="PAB193" s="326"/>
      <c r="PAC193" s="152"/>
      <c r="PAD193" s="152"/>
      <c r="PAE193" s="152"/>
      <c r="PAF193" s="152"/>
      <c r="PAG193" s="379"/>
      <c r="PAH193" s="380"/>
      <c r="PAI193" s="326"/>
      <c r="PAJ193" s="152"/>
      <c r="PAK193" s="152"/>
      <c r="PAL193" s="152"/>
      <c r="PAM193" s="152"/>
      <c r="PAN193" s="379"/>
      <c r="PAO193" s="380"/>
      <c r="PAP193" s="326"/>
      <c r="PAQ193" s="152"/>
      <c r="PAR193" s="152"/>
      <c r="PAS193" s="152"/>
      <c r="PAT193" s="152"/>
      <c r="PAU193" s="379"/>
      <c r="PAV193" s="380"/>
      <c r="PAW193" s="326"/>
      <c r="PAX193" s="152"/>
      <c r="PAY193" s="152"/>
      <c r="PAZ193" s="152"/>
      <c r="PBA193" s="152"/>
      <c r="PBB193" s="379"/>
      <c r="PBC193" s="380"/>
      <c r="PBD193" s="326"/>
      <c r="PBE193" s="152"/>
      <c r="PBF193" s="152"/>
      <c r="PBG193" s="152"/>
      <c r="PBH193" s="152"/>
      <c r="PBI193" s="379"/>
      <c r="PBJ193" s="380"/>
      <c r="PBK193" s="326"/>
      <c r="PBL193" s="152"/>
      <c r="PBM193" s="152"/>
      <c r="PBN193" s="152"/>
      <c r="PBO193" s="152"/>
      <c r="PBP193" s="379"/>
      <c r="PBQ193" s="380"/>
      <c r="PBR193" s="326"/>
      <c r="PBS193" s="152"/>
      <c r="PBT193" s="152"/>
      <c r="PBU193" s="152"/>
      <c r="PBV193" s="152"/>
      <c r="PBW193" s="379"/>
      <c r="PBX193" s="380"/>
      <c r="PBY193" s="326"/>
      <c r="PBZ193" s="152"/>
      <c r="PCA193" s="152"/>
      <c r="PCB193" s="152"/>
      <c r="PCC193" s="152"/>
      <c r="PCD193" s="379"/>
      <c r="PCE193" s="380"/>
      <c r="PCF193" s="326"/>
      <c r="PCG193" s="152"/>
      <c r="PCH193" s="152"/>
      <c r="PCI193" s="152"/>
      <c r="PCJ193" s="152"/>
      <c r="PCK193" s="379"/>
      <c r="PCL193" s="380"/>
      <c r="PCM193" s="326"/>
      <c r="PCN193" s="152"/>
      <c r="PCO193" s="152"/>
      <c r="PCP193" s="152"/>
      <c r="PCQ193" s="152"/>
      <c r="PCR193" s="379"/>
      <c r="PCS193" s="380"/>
      <c r="PCT193" s="326"/>
      <c r="PCU193" s="152"/>
      <c r="PCV193" s="152"/>
      <c r="PCW193" s="152"/>
      <c r="PCX193" s="152"/>
      <c r="PCY193" s="379"/>
      <c r="PCZ193" s="380"/>
      <c r="PDA193" s="326"/>
      <c r="PDB193" s="152"/>
      <c r="PDC193" s="152"/>
      <c r="PDD193" s="152"/>
      <c r="PDE193" s="152"/>
      <c r="PDF193" s="379"/>
      <c r="PDG193" s="380"/>
      <c r="PDH193" s="326"/>
      <c r="PDI193" s="152"/>
      <c r="PDJ193" s="152"/>
      <c r="PDK193" s="152"/>
      <c r="PDL193" s="152"/>
      <c r="PDM193" s="379"/>
      <c r="PDN193" s="380"/>
      <c r="PDO193" s="326"/>
      <c r="PDP193" s="152"/>
      <c r="PDQ193" s="152"/>
      <c r="PDR193" s="152"/>
      <c r="PDS193" s="152"/>
      <c r="PDT193" s="379"/>
      <c r="PDU193" s="380"/>
      <c r="PDV193" s="326"/>
      <c r="PDW193" s="152"/>
      <c r="PDX193" s="152"/>
      <c r="PDY193" s="152"/>
      <c r="PDZ193" s="152"/>
      <c r="PEA193" s="379"/>
      <c r="PEB193" s="380"/>
      <c r="PEC193" s="326"/>
      <c r="PED193" s="152"/>
      <c r="PEE193" s="152"/>
      <c r="PEF193" s="152"/>
      <c r="PEG193" s="152"/>
      <c r="PEH193" s="379"/>
      <c r="PEI193" s="380"/>
      <c r="PEJ193" s="326"/>
      <c r="PEK193" s="152"/>
      <c r="PEL193" s="152"/>
      <c r="PEM193" s="152"/>
      <c r="PEN193" s="152"/>
      <c r="PEO193" s="379"/>
      <c r="PEP193" s="380"/>
      <c r="PEQ193" s="326"/>
      <c r="PER193" s="152"/>
      <c r="PES193" s="152"/>
      <c r="PET193" s="152"/>
      <c r="PEU193" s="152"/>
      <c r="PEV193" s="379"/>
      <c r="PEW193" s="380"/>
      <c r="PEX193" s="326"/>
      <c r="PEY193" s="152"/>
      <c r="PEZ193" s="152"/>
      <c r="PFA193" s="152"/>
      <c r="PFB193" s="152"/>
      <c r="PFC193" s="379"/>
      <c r="PFD193" s="380"/>
      <c r="PFE193" s="326"/>
      <c r="PFF193" s="152"/>
      <c r="PFG193" s="152"/>
      <c r="PFH193" s="152"/>
      <c r="PFI193" s="152"/>
      <c r="PFJ193" s="379"/>
      <c r="PFK193" s="380"/>
      <c r="PFL193" s="326"/>
      <c r="PFM193" s="152"/>
      <c r="PFN193" s="152"/>
      <c r="PFO193" s="152"/>
      <c r="PFP193" s="152"/>
      <c r="PFQ193" s="379"/>
      <c r="PFR193" s="380"/>
      <c r="PFS193" s="326"/>
      <c r="PFT193" s="152"/>
      <c r="PFU193" s="152"/>
      <c r="PFV193" s="152"/>
      <c r="PFW193" s="152"/>
      <c r="PFX193" s="379"/>
      <c r="PFY193" s="380"/>
      <c r="PFZ193" s="326"/>
      <c r="PGA193" s="152"/>
      <c r="PGB193" s="152"/>
      <c r="PGC193" s="152"/>
      <c r="PGD193" s="152"/>
      <c r="PGE193" s="379"/>
      <c r="PGF193" s="380"/>
      <c r="PGG193" s="326"/>
      <c r="PGH193" s="152"/>
      <c r="PGI193" s="152"/>
      <c r="PGJ193" s="152"/>
      <c r="PGK193" s="152"/>
      <c r="PGL193" s="379"/>
      <c r="PGM193" s="380"/>
      <c r="PGN193" s="326"/>
      <c r="PGO193" s="152"/>
      <c r="PGP193" s="152"/>
      <c r="PGQ193" s="152"/>
      <c r="PGR193" s="152"/>
      <c r="PGS193" s="379"/>
      <c r="PGT193" s="380"/>
      <c r="PGU193" s="326"/>
      <c r="PGV193" s="152"/>
      <c r="PGW193" s="152"/>
      <c r="PGX193" s="152"/>
      <c r="PGY193" s="152"/>
      <c r="PGZ193" s="379"/>
      <c r="PHA193" s="380"/>
      <c r="PHB193" s="326"/>
      <c r="PHC193" s="152"/>
      <c r="PHD193" s="152"/>
      <c r="PHE193" s="152"/>
      <c r="PHF193" s="152"/>
      <c r="PHG193" s="379"/>
      <c r="PHH193" s="380"/>
      <c r="PHI193" s="326"/>
      <c r="PHJ193" s="152"/>
      <c r="PHK193" s="152"/>
      <c r="PHL193" s="152"/>
      <c r="PHM193" s="152"/>
      <c r="PHN193" s="379"/>
      <c r="PHO193" s="380"/>
      <c r="PHP193" s="326"/>
      <c r="PHQ193" s="152"/>
      <c r="PHR193" s="152"/>
      <c r="PHS193" s="152"/>
      <c r="PHT193" s="152"/>
      <c r="PHU193" s="379"/>
      <c r="PHV193" s="380"/>
      <c r="PHW193" s="326"/>
      <c r="PHX193" s="152"/>
      <c r="PHY193" s="152"/>
      <c r="PHZ193" s="152"/>
      <c r="PIA193" s="152"/>
      <c r="PIB193" s="379"/>
      <c r="PIC193" s="380"/>
      <c r="PID193" s="326"/>
      <c r="PIE193" s="152"/>
      <c r="PIF193" s="152"/>
      <c r="PIG193" s="152"/>
      <c r="PIH193" s="152"/>
      <c r="PII193" s="379"/>
      <c r="PIJ193" s="380"/>
      <c r="PIK193" s="326"/>
      <c r="PIL193" s="152"/>
      <c r="PIM193" s="152"/>
      <c r="PIN193" s="152"/>
      <c r="PIO193" s="152"/>
      <c r="PIP193" s="379"/>
      <c r="PIQ193" s="380"/>
      <c r="PIR193" s="326"/>
      <c r="PIS193" s="152"/>
      <c r="PIT193" s="152"/>
      <c r="PIU193" s="152"/>
      <c r="PIV193" s="152"/>
      <c r="PIW193" s="379"/>
      <c r="PIX193" s="380"/>
      <c r="PIY193" s="326"/>
      <c r="PIZ193" s="152"/>
      <c r="PJA193" s="152"/>
      <c r="PJB193" s="152"/>
      <c r="PJC193" s="152"/>
      <c r="PJD193" s="379"/>
      <c r="PJE193" s="380"/>
      <c r="PJF193" s="326"/>
      <c r="PJG193" s="152"/>
      <c r="PJH193" s="152"/>
      <c r="PJI193" s="152"/>
      <c r="PJJ193" s="152"/>
      <c r="PJK193" s="379"/>
      <c r="PJL193" s="380"/>
      <c r="PJM193" s="326"/>
      <c r="PJN193" s="152"/>
      <c r="PJO193" s="152"/>
      <c r="PJP193" s="152"/>
      <c r="PJQ193" s="152"/>
      <c r="PJR193" s="379"/>
      <c r="PJS193" s="380"/>
      <c r="PJT193" s="326"/>
      <c r="PJU193" s="152"/>
      <c r="PJV193" s="152"/>
      <c r="PJW193" s="152"/>
      <c r="PJX193" s="152"/>
      <c r="PJY193" s="379"/>
      <c r="PJZ193" s="380"/>
      <c r="PKA193" s="326"/>
      <c r="PKB193" s="152"/>
      <c r="PKC193" s="152"/>
      <c r="PKD193" s="152"/>
      <c r="PKE193" s="152"/>
      <c r="PKF193" s="379"/>
      <c r="PKG193" s="380"/>
      <c r="PKH193" s="326"/>
      <c r="PKI193" s="152"/>
      <c r="PKJ193" s="152"/>
      <c r="PKK193" s="152"/>
      <c r="PKL193" s="152"/>
      <c r="PKM193" s="379"/>
      <c r="PKN193" s="380"/>
      <c r="PKO193" s="326"/>
      <c r="PKP193" s="152"/>
      <c r="PKQ193" s="152"/>
      <c r="PKR193" s="152"/>
      <c r="PKS193" s="152"/>
      <c r="PKT193" s="379"/>
      <c r="PKU193" s="380"/>
      <c r="PKV193" s="326"/>
      <c r="PKW193" s="152"/>
      <c r="PKX193" s="152"/>
      <c r="PKY193" s="152"/>
      <c r="PKZ193" s="152"/>
      <c r="PLA193" s="379"/>
      <c r="PLB193" s="380"/>
      <c r="PLC193" s="326"/>
      <c r="PLD193" s="152"/>
      <c r="PLE193" s="152"/>
      <c r="PLF193" s="152"/>
      <c r="PLG193" s="152"/>
      <c r="PLH193" s="379"/>
      <c r="PLI193" s="380"/>
      <c r="PLJ193" s="326"/>
      <c r="PLK193" s="152"/>
      <c r="PLL193" s="152"/>
      <c r="PLM193" s="152"/>
      <c r="PLN193" s="152"/>
      <c r="PLO193" s="379"/>
      <c r="PLP193" s="380"/>
      <c r="PLQ193" s="326"/>
      <c r="PLR193" s="152"/>
      <c r="PLS193" s="152"/>
      <c r="PLT193" s="152"/>
      <c r="PLU193" s="152"/>
      <c r="PLV193" s="379"/>
      <c r="PLW193" s="380"/>
      <c r="PLX193" s="326"/>
      <c r="PLY193" s="152"/>
      <c r="PLZ193" s="152"/>
      <c r="PMA193" s="152"/>
      <c r="PMB193" s="152"/>
      <c r="PMC193" s="379"/>
      <c r="PMD193" s="380"/>
      <c r="PME193" s="326"/>
      <c r="PMF193" s="152"/>
      <c r="PMG193" s="152"/>
      <c r="PMH193" s="152"/>
      <c r="PMI193" s="152"/>
      <c r="PMJ193" s="379"/>
      <c r="PMK193" s="380"/>
      <c r="PML193" s="326"/>
      <c r="PMM193" s="152"/>
      <c r="PMN193" s="152"/>
      <c r="PMO193" s="152"/>
      <c r="PMP193" s="152"/>
      <c r="PMQ193" s="379"/>
      <c r="PMR193" s="380"/>
      <c r="PMS193" s="326"/>
      <c r="PMT193" s="152"/>
      <c r="PMU193" s="152"/>
      <c r="PMV193" s="152"/>
      <c r="PMW193" s="152"/>
      <c r="PMX193" s="379"/>
      <c r="PMY193" s="380"/>
      <c r="PMZ193" s="326"/>
      <c r="PNA193" s="152"/>
      <c r="PNB193" s="152"/>
      <c r="PNC193" s="152"/>
      <c r="PND193" s="152"/>
      <c r="PNE193" s="379"/>
      <c r="PNF193" s="380"/>
      <c r="PNG193" s="326"/>
      <c r="PNH193" s="152"/>
      <c r="PNI193" s="152"/>
      <c r="PNJ193" s="152"/>
      <c r="PNK193" s="152"/>
      <c r="PNL193" s="379"/>
      <c r="PNM193" s="380"/>
      <c r="PNN193" s="326"/>
      <c r="PNO193" s="152"/>
      <c r="PNP193" s="152"/>
      <c r="PNQ193" s="152"/>
      <c r="PNR193" s="152"/>
      <c r="PNS193" s="379"/>
      <c r="PNT193" s="380"/>
      <c r="PNU193" s="326"/>
      <c r="PNV193" s="152"/>
      <c r="PNW193" s="152"/>
      <c r="PNX193" s="152"/>
      <c r="PNY193" s="152"/>
      <c r="PNZ193" s="379"/>
      <c r="POA193" s="380"/>
      <c r="POB193" s="326"/>
      <c r="POC193" s="152"/>
      <c r="POD193" s="152"/>
      <c r="POE193" s="152"/>
      <c r="POF193" s="152"/>
      <c r="POG193" s="379"/>
      <c r="POH193" s="380"/>
      <c r="POI193" s="326"/>
      <c r="POJ193" s="152"/>
      <c r="POK193" s="152"/>
      <c r="POL193" s="152"/>
      <c r="POM193" s="152"/>
      <c r="PON193" s="379"/>
      <c r="POO193" s="380"/>
      <c r="POP193" s="326"/>
      <c r="POQ193" s="152"/>
      <c r="POR193" s="152"/>
      <c r="POS193" s="152"/>
      <c r="POT193" s="152"/>
      <c r="POU193" s="379"/>
      <c r="POV193" s="380"/>
      <c r="POW193" s="326"/>
      <c r="POX193" s="152"/>
      <c r="POY193" s="152"/>
      <c r="POZ193" s="152"/>
      <c r="PPA193" s="152"/>
      <c r="PPB193" s="379"/>
      <c r="PPC193" s="380"/>
      <c r="PPD193" s="326"/>
      <c r="PPE193" s="152"/>
      <c r="PPF193" s="152"/>
      <c r="PPG193" s="152"/>
      <c r="PPH193" s="152"/>
      <c r="PPI193" s="379"/>
      <c r="PPJ193" s="380"/>
      <c r="PPK193" s="326"/>
      <c r="PPL193" s="152"/>
      <c r="PPM193" s="152"/>
      <c r="PPN193" s="152"/>
      <c r="PPO193" s="152"/>
      <c r="PPP193" s="379"/>
      <c r="PPQ193" s="380"/>
      <c r="PPR193" s="326"/>
      <c r="PPS193" s="152"/>
      <c r="PPT193" s="152"/>
      <c r="PPU193" s="152"/>
      <c r="PPV193" s="152"/>
      <c r="PPW193" s="379"/>
      <c r="PPX193" s="380"/>
      <c r="PPY193" s="326"/>
      <c r="PPZ193" s="152"/>
      <c r="PQA193" s="152"/>
      <c r="PQB193" s="152"/>
      <c r="PQC193" s="152"/>
      <c r="PQD193" s="379"/>
      <c r="PQE193" s="380"/>
      <c r="PQF193" s="326"/>
      <c r="PQG193" s="152"/>
      <c r="PQH193" s="152"/>
      <c r="PQI193" s="152"/>
      <c r="PQJ193" s="152"/>
      <c r="PQK193" s="379"/>
      <c r="PQL193" s="380"/>
      <c r="PQM193" s="326"/>
      <c r="PQN193" s="152"/>
      <c r="PQO193" s="152"/>
      <c r="PQP193" s="152"/>
      <c r="PQQ193" s="152"/>
      <c r="PQR193" s="379"/>
      <c r="PQS193" s="380"/>
      <c r="PQT193" s="326"/>
      <c r="PQU193" s="152"/>
      <c r="PQV193" s="152"/>
      <c r="PQW193" s="152"/>
      <c r="PQX193" s="152"/>
      <c r="PQY193" s="379"/>
      <c r="PQZ193" s="380"/>
      <c r="PRA193" s="326"/>
      <c r="PRB193" s="152"/>
      <c r="PRC193" s="152"/>
      <c r="PRD193" s="152"/>
      <c r="PRE193" s="152"/>
      <c r="PRF193" s="379"/>
      <c r="PRG193" s="380"/>
      <c r="PRH193" s="326"/>
      <c r="PRI193" s="152"/>
      <c r="PRJ193" s="152"/>
      <c r="PRK193" s="152"/>
      <c r="PRL193" s="152"/>
      <c r="PRM193" s="379"/>
      <c r="PRN193" s="380"/>
      <c r="PRO193" s="326"/>
      <c r="PRP193" s="152"/>
      <c r="PRQ193" s="152"/>
      <c r="PRR193" s="152"/>
      <c r="PRS193" s="152"/>
      <c r="PRT193" s="379"/>
      <c r="PRU193" s="380"/>
      <c r="PRV193" s="326"/>
      <c r="PRW193" s="152"/>
      <c r="PRX193" s="152"/>
      <c r="PRY193" s="152"/>
      <c r="PRZ193" s="152"/>
      <c r="PSA193" s="379"/>
      <c r="PSB193" s="380"/>
      <c r="PSC193" s="326"/>
      <c r="PSD193" s="152"/>
      <c r="PSE193" s="152"/>
      <c r="PSF193" s="152"/>
      <c r="PSG193" s="152"/>
      <c r="PSH193" s="379"/>
      <c r="PSI193" s="380"/>
      <c r="PSJ193" s="326"/>
      <c r="PSK193" s="152"/>
      <c r="PSL193" s="152"/>
      <c r="PSM193" s="152"/>
      <c r="PSN193" s="152"/>
      <c r="PSO193" s="379"/>
      <c r="PSP193" s="380"/>
      <c r="PSQ193" s="326"/>
      <c r="PSR193" s="152"/>
      <c r="PSS193" s="152"/>
      <c r="PST193" s="152"/>
      <c r="PSU193" s="152"/>
      <c r="PSV193" s="379"/>
      <c r="PSW193" s="380"/>
      <c r="PSX193" s="326"/>
      <c r="PSY193" s="152"/>
      <c r="PSZ193" s="152"/>
      <c r="PTA193" s="152"/>
      <c r="PTB193" s="152"/>
      <c r="PTC193" s="379"/>
      <c r="PTD193" s="380"/>
      <c r="PTE193" s="326"/>
      <c r="PTF193" s="152"/>
      <c r="PTG193" s="152"/>
      <c r="PTH193" s="152"/>
      <c r="PTI193" s="152"/>
      <c r="PTJ193" s="379"/>
      <c r="PTK193" s="380"/>
      <c r="PTL193" s="326"/>
      <c r="PTM193" s="152"/>
      <c r="PTN193" s="152"/>
      <c r="PTO193" s="152"/>
      <c r="PTP193" s="152"/>
      <c r="PTQ193" s="379"/>
      <c r="PTR193" s="380"/>
      <c r="PTS193" s="326"/>
      <c r="PTT193" s="152"/>
      <c r="PTU193" s="152"/>
      <c r="PTV193" s="152"/>
      <c r="PTW193" s="152"/>
      <c r="PTX193" s="379"/>
      <c r="PTY193" s="380"/>
      <c r="PTZ193" s="326"/>
      <c r="PUA193" s="152"/>
      <c r="PUB193" s="152"/>
      <c r="PUC193" s="152"/>
      <c r="PUD193" s="152"/>
      <c r="PUE193" s="379"/>
      <c r="PUF193" s="380"/>
      <c r="PUG193" s="326"/>
      <c r="PUH193" s="152"/>
      <c r="PUI193" s="152"/>
      <c r="PUJ193" s="152"/>
      <c r="PUK193" s="152"/>
      <c r="PUL193" s="379"/>
      <c r="PUM193" s="380"/>
      <c r="PUN193" s="326"/>
      <c r="PUO193" s="152"/>
      <c r="PUP193" s="152"/>
      <c r="PUQ193" s="152"/>
      <c r="PUR193" s="152"/>
      <c r="PUS193" s="379"/>
      <c r="PUT193" s="380"/>
      <c r="PUU193" s="326"/>
      <c r="PUV193" s="152"/>
      <c r="PUW193" s="152"/>
      <c r="PUX193" s="152"/>
      <c r="PUY193" s="152"/>
      <c r="PUZ193" s="379"/>
      <c r="PVA193" s="380"/>
      <c r="PVB193" s="326"/>
      <c r="PVC193" s="152"/>
      <c r="PVD193" s="152"/>
      <c r="PVE193" s="152"/>
      <c r="PVF193" s="152"/>
      <c r="PVG193" s="379"/>
      <c r="PVH193" s="380"/>
      <c r="PVI193" s="326"/>
      <c r="PVJ193" s="152"/>
      <c r="PVK193" s="152"/>
      <c r="PVL193" s="152"/>
      <c r="PVM193" s="152"/>
      <c r="PVN193" s="379"/>
      <c r="PVO193" s="380"/>
      <c r="PVP193" s="326"/>
      <c r="PVQ193" s="152"/>
      <c r="PVR193" s="152"/>
      <c r="PVS193" s="152"/>
      <c r="PVT193" s="152"/>
      <c r="PVU193" s="379"/>
      <c r="PVV193" s="380"/>
      <c r="PVW193" s="326"/>
      <c r="PVX193" s="152"/>
      <c r="PVY193" s="152"/>
      <c r="PVZ193" s="152"/>
      <c r="PWA193" s="152"/>
      <c r="PWB193" s="379"/>
      <c r="PWC193" s="380"/>
      <c r="PWD193" s="326"/>
      <c r="PWE193" s="152"/>
      <c r="PWF193" s="152"/>
      <c r="PWG193" s="152"/>
      <c r="PWH193" s="152"/>
      <c r="PWI193" s="379"/>
      <c r="PWJ193" s="380"/>
      <c r="PWK193" s="326"/>
      <c r="PWL193" s="152"/>
      <c r="PWM193" s="152"/>
      <c r="PWN193" s="152"/>
      <c r="PWO193" s="152"/>
      <c r="PWP193" s="379"/>
      <c r="PWQ193" s="380"/>
      <c r="PWR193" s="326"/>
      <c r="PWS193" s="152"/>
      <c r="PWT193" s="152"/>
      <c r="PWU193" s="152"/>
      <c r="PWV193" s="152"/>
      <c r="PWW193" s="379"/>
      <c r="PWX193" s="380"/>
      <c r="PWY193" s="326"/>
      <c r="PWZ193" s="152"/>
      <c r="PXA193" s="152"/>
      <c r="PXB193" s="152"/>
      <c r="PXC193" s="152"/>
      <c r="PXD193" s="379"/>
      <c r="PXE193" s="380"/>
      <c r="PXF193" s="326"/>
      <c r="PXG193" s="152"/>
      <c r="PXH193" s="152"/>
      <c r="PXI193" s="152"/>
      <c r="PXJ193" s="152"/>
      <c r="PXK193" s="379"/>
      <c r="PXL193" s="380"/>
      <c r="PXM193" s="326"/>
      <c r="PXN193" s="152"/>
      <c r="PXO193" s="152"/>
      <c r="PXP193" s="152"/>
      <c r="PXQ193" s="152"/>
      <c r="PXR193" s="379"/>
      <c r="PXS193" s="380"/>
      <c r="PXT193" s="326"/>
      <c r="PXU193" s="152"/>
      <c r="PXV193" s="152"/>
      <c r="PXW193" s="152"/>
      <c r="PXX193" s="152"/>
      <c r="PXY193" s="379"/>
      <c r="PXZ193" s="380"/>
      <c r="PYA193" s="326"/>
      <c r="PYB193" s="152"/>
      <c r="PYC193" s="152"/>
      <c r="PYD193" s="152"/>
      <c r="PYE193" s="152"/>
      <c r="PYF193" s="379"/>
      <c r="PYG193" s="380"/>
      <c r="PYH193" s="326"/>
      <c r="PYI193" s="152"/>
      <c r="PYJ193" s="152"/>
      <c r="PYK193" s="152"/>
      <c r="PYL193" s="152"/>
      <c r="PYM193" s="379"/>
      <c r="PYN193" s="380"/>
      <c r="PYO193" s="326"/>
      <c r="PYP193" s="152"/>
      <c r="PYQ193" s="152"/>
      <c r="PYR193" s="152"/>
      <c r="PYS193" s="152"/>
      <c r="PYT193" s="379"/>
      <c r="PYU193" s="380"/>
      <c r="PYV193" s="326"/>
      <c r="PYW193" s="152"/>
      <c r="PYX193" s="152"/>
      <c r="PYY193" s="152"/>
      <c r="PYZ193" s="152"/>
      <c r="PZA193" s="379"/>
      <c r="PZB193" s="380"/>
      <c r="PZC193" s="326"/>
      <c r="PZD193" s="152"/>
      <c r="PZE193" s="152"/>
      <c r="PZF193" s="152"/>
      <c r="PZG193" s="152"/>
      <c r="PZH193" s="379"/>
      <c r="PZI193" s="380"/>
      <c r="PZJ193" s="326"/>
      <c r="PZK193" s="152"/>
      <c r="PZL193" s="152"/>
      <c r="PZM193" s="152"/>
      <c r="PZN193" s="152"/>
      <c r="PZO193" s="379"/>
      <c r="PZP193" s="380"/>
      <c r="PZQ193" s="326"/>
      <c r="PZR193" s="152"/>
      <c r="PZS193" s="152"/>
      <c r="PZT193" s="152"/>
      <c r="PZU193" s="152"/>
      <c r="PZV193" s="379"/>
      <c r="PZW193" s="380"/>
      <c r="PZX193" s="326"/>
      <c r="PZY193" s="152"/>
      <c r="PZZ193" s="152"/>
      <c r="QAA193" s="152"/>
      <c r="QAB193" s="152"/>
      <c r="QAC193" s="379"/>
      <c r="QAD193" s="380"/>
      <c r="QAE193" s="326"/>
      <c r="QAF193" s="152"/>
      <c r="QAG193" s="152"/>
      <c r="QAH193" s="152"/>
      <c r="QAI193" s="152"/>
      <c r="QAJ193" s="379"/>
      <c r="QAK193" s="380"/>
      <c r="QAL193" s="326"/>
      <c r="QAM193" s="152"/>
      <c r="QAN193" s="152"/>
      <c r="QAO193" s="152"/>
      <c r="QAP193" s="152"/>
      <c r="QAQ193" s="379"/>
      <c r="QAR193" s="380"/>
      <c r="QAS193" s="326"/>
      <c r="QAT193" s="152"/>
      <c r="QAU193" s="152"/>
      <c r="QAV193" s="152"/>
      <c r="QAW193" s="152"/>
      <c r="QAX193" s="379"/>
      <c r="QAY193" s="380"/>
      <c r="QAZ193" s="326"/>
      <c r="QBA193" s="152"/>
      <c r="QBB193" s="152"/>
      <c r="QBC193" s="152"/>
      <c r="QBD193" s="152"/>
      <c r="QBE193" s="379"/>
      <c r="QBF193" s="380"/>
      <c r="QBG193" s="326"/>
      <c r="QBH193" s="152"/>
      <c r="QBI193" s="152"/>
      <c r="QBJ193" s="152"/>
      <c r="QBK193" s="152"/>
      <c r="QBL193" s="379"/>
      <c r="QBM193" s="380"/>
      <c r="QBN193" s="326"/>
      <c r="QBO193" s="152"/>
      <c r="QBP193" s="152"/>
      <c r="QBQ193" s="152"/>
      <c r="QBR193" s="152"/>
      <c r="QBS193" s="379"/>
      <c r="QBT193" s="380"/>
      <c r="QBU193" s="326"/>
      <c r="QBV193" s="152"/>
      <c r="QBW193" s="152"/>
      <c r="QBX193" s="152"/>
      <c r="QBY193" s="152"/>
      <c r="QBZ193" s="379"/>
      <c r="QCA193" s="380"/>
      <c r="QCB193" s="326"/>
      <c r="QCC193" s="152"/>
      <c r="QCD193" s="152"/>
      <c r="QCE193" s="152"/>
      <c r="QCF193" s="152"/>
      <c r="QCG193" s="379"/>
      <c r="QCH193" s="380"/>
      <c r="QCI193" s="326"/>
      <c r="QCJ193" s="152"/>
      <c r="QCK193" s="152"/>
      <c r="QCL193" s="152"/>
      <c r="QCM193" s="152"/>
      <c r="QCN193" s="379"/>
      <c r="QCO193" s="380"/>
      <c r="QCP193" s="326"/>
      <c r="QCQ193" s="152"/>
      <c r="QCR193" s="152"/>
      <c r="QCS193" s="152"/>
      <c r="QCT193" s="152"/>
      <c r="QCU193" s="379"/>
      <c r="QCV193" s="380"/>
      <c r="QCW193" s="326"/>
      <c r="QCX193" s="152"/>
      <c r="QCY193" s="152"/>
      <c r="QCZ193" s="152"/>
      <c r="QDA193" s="152"/>
      <c r="QDB193" s="379"/>
      <c r="QDC193" s="380"/>
      <c r="QDD193" s="326"/>
      <c r="QDE193" s="152"/>
      <c r="QDF193" s="152"/>
      <c r="QDG193" s="152"/>
      <c r="QDH193" s="152"/>
      <c r="QDI193" s="379"/>
      <c r="QDJ193" s="380"/>
      <c r="QDK193" s="326"/>
      <c r="QDL193" s="152"/>
      <c r="QDM193" s="152"/>
      <c r="QDN193" s="152"/>
      <c r="QDO193" s="152"/>
      <c r="QDP193" s="379"/>
      <c r="QDQ193" s="380"/>
      <c r="QDR193" s="326"/>
      <c r="QDS193" s="152"/>
      <c r="QDT193" s="152"/>
      <c r="QDU193" s="152"/>
      <c r="QDV193" s="152"/>
      <c r="QDW193" s="379"/>
      <c r="QDX193" s="380"/>
      <c r="QDY193" s="326"/>
      <c r="QDZ193" s="152"/>
      <c r="QEA193" s="152"/>
      <c r="QEB193" s="152"/>
      <c r="QEC193" s="152"/>
      <c r="QED193" s="379"/>
      <c r="QEE193" s="380"/>
      <c r="QEF193" s="326"/>
      <c r="QEG193" s="152"/>
      <c r="QEH193" s="152"/>
      <c r="QEI193" s="152"/>
      <c r="QEJ193" s="152"/>
      <c r="QEK193" s="379"/>
      <c r="QEL193" s="380"/>
      <c r="QEM193" s="326"/>
      <c r="QEN193" s="152"/>
      <c r="QEO193" s="152"/>
      <c r="QEP193" s="152"/>
      <c r="QEQ193" s="152"/>
      <c r="QER193" s="379"/>
      <c r="QES193" s="380"/>
      <c r="QET193" s="326"/>
      <c r="QEU193" s="152"/>
      <c r="QEV193" s="152"/>
      <c r="QEW193" s="152"/>
      <c r="QEX193" s="152"/>
      <c r="QEY193" s="379"/>
      <c r="QEZ193" s="380"/>
      <c r="QFA193" s="326"/>
      <c r="QFB193" s="152"/>
      <c r="QFC193" s="152"/>
      <c r="QFD193" s="152"/>
      <c r="QFE193" s="152"/>
      <c r="QFF193" s="379"/>
      <c r="QFG193" s="380"/>
      <c r="QFH193" s="326"/>
      <c r="QFI193" s="152"/>
      <c r="QFJ193" s="152"/>
      <c r="QFK193" s="152"/>
      <c r="QFL193" s="152"/>
      <c r="QFM193" s="379"/>
      <c r="QFN193" s="380"/>
      <c r="QFO193" s="326"/>
      <c r="QFP193" s="152"/>
      <c r="QFQ193" s="152"/>
      <c r="QFR193" s="152"/>
      <c r="QFS193" s="152"/>
      <c r="QFT193" s="379"/>
      <c r="QFU193" s="380"/>
      <c r="QFV193" s="326"/>
      <c r="QFW193" s="152"/>
      <c r="QFX193" s="152"/>
      <c r="QFY193" s="152"/>
      <c r="QFZ193" s="152"/>
      <c r="QGA193" s="379"/>
      <c r="QGB193" s="380"/>
      <c r="QGC193" s="326"/>
      <c r="QGD193" s="152"/>
      <c r="QGE193" s="152"/>
      <c r="QGF193" s="152"/>
      <c r="QGG193" s="152"/>
      <c r="QGH193" s="379"/>
      <c r="QGI193" s="380"/>
      <c r="QGJ193" s="326"/>
      <c r="QGK193" s="152"/>
      <c r="QGL193" s="152"/>
      <c r="QGM193" s="152"/>
      <c r="QGN193" s="152"/>
      <c r="QGO193" s="379"/>
      <c r="QGP193" s="380"/>
      <c r="QGQ193" s="326"/>
      <c r="QGR193" s="152"/>
      <c r="QGS193" s="152"/>
      <c r="QGT193" s="152"/>
      <c r="QGU193" s="152"/>
      <c r="QGV193" s="379"/>
      <c r="QGW193" s="380"/>
      <c r="QGX193" s="326"/>
      <c r="QGY193" s="152"/>
      <c r="QGZ193" s="152"/>
      <c r="QHA193" s="152"/>
      <c r="QHB193" s="152"/>
      <c r="QHC193" s="379"/>
      <c r="QHD193" s="380"/>
      <c r="QHE193" s="326"/>
      <c r="QHF193" s="152"/>
      <c r="QHG193" s="152"/>
      <c r="QHH193" s="152"/>
      <c r="QHI193" s="152"/>
      <c r="QHJ193" s="379"/>
      <c r="QHK193" s="380"/>
      <c r="QHL193" s="326"/>
      <c r="QHM193" s="152"/>
      <c r="QHN193" s="152"/>
      <c r="QHO193" s="152"/>
      <c r="QHP193" s="152"/>
      <c r="QHQ193" s="379"/>
      <c r="QHR193" s="380"/>
      <c r="QHS193" s="326"/>
      <c r="QHT193" s="152"/>
      <c r="QHU193" s="152"/>
      <c r="QHV193" s="152"/>
      <c r="QHW193" s="152"/>
      <c r="QHX193" s="379"/>
      <c r="QHY193" s="380"/>
      <c r="QHZ193" s="326"/>
      <c r="QIA193" s="152"/>
      <c r="QIB193" s="152"/>
      <c r="QIC193" s="152"/>
      <c r="QID193" s="152"/>
      <c r="QIE193" s="379"/>
      <c r="QIF193" s="380"/>
      <c r="QIG193" s="326"/>
      <c r="QIH193" s="152"/>
      <c r="QII193" s="152"/>
      <c r="QIJ193" s="152"/>
      <c r="QIK193" s="152"/>
      <c r="QIL193" s="379"/>
      <c r="QIM193" s="380"/>
      <c r="QIN193" s="326"/>
      <c r="QIO193" s="152"/>
      <c r="QIP193" s="152"/>
      <c r="QIQ193" s="152"/>
      <c r="QIR193" s="152"/>
      <c r="QIS193" s="379"/>
      <c r="QIT193" s="380"/>
      <c r="QIU193" s="326"/>
      <c r="QIV193" s="152"/>
      <c r="QIW193" s="152"/>
      <c r="QIX193" s="152"/>
      <c r="QIY193" s="152"/>
      <c r="QIZ193" s="379"/>
      <c r="QJA193" s="380"/>
      <c r="QJB193" s="326"/>
      <c r="QJC193" s="152"/>
      <c r="QJD193" s="152"/>
      <c r="QJE193" s="152"/>
      <c r="QJF193" s="152"/>
      <c r="QJG193" s="379"/>
      <c r="QJH193" s="380"/>
      <c r="QJI193" s="326"/>
      <c r="QJJ193" s="152"/>
      <c r="QJK193" s="152"/>
      <c r="QJL193" s="152"/>
      <c r="QJM193" s="152"/>
      <c r="QJN193" s="379"/>
      <c r="QJO193" s="380"/>
      <c r="QJP193" s="326"/>
      <c r="QJQ193" s="152"/>
      <c r="QJR193" s="152"/>
      <c r="QJS193" s="152"/>
      <c r="QJT193" s="152"/>
      <c r="QJU193" s="379"/>
      <c r="QJV193" s="380"/>
      <c r="QJW193" s="326"/>
      <c r="QJX193" s="152"/>
      <c r="QJY193" s="152"/>
      <c r="QJZ193" s="152"/>
      <c r="QKA193" s="152"/>
      <c r="QKB193" s="379"/>
      <c r="QKC193" s="380"/>
      <c r="QKD193" s="326"/>
      <c r="QKE193" s="152"/>
      <c r="QKF193" s="152"/>
      <c r="QKG193" s="152"/>
      <c r="QKH193" s="152"/>
      <c r="QKI193" s="379"/>
      <c r="QKJ193" s="380"/>
      <c r="QKK193" s="326"/>
      <c r="QKL193" s="152"/>
      <c r="QKM193" s="152"/>
      <c r="QKN193" s="152"/>
      <c r="QKO193" s="152"/>
      <c r="QKP193" s="379"/>
      <c r="QKQ193" s="380"/>
      <c r="QKR193" s="326"/>
      <c r="QKS193" s="152"/>
      <c r="QKT193" s="152"/>
      <c r="QKU193" s="152"/>
      <c r="QKV193" s="152"/>
      <c r="QKW193" s="379"/>
      <c r="QKX193" s="380"/>
      <c r="QKY193" s="326"/>
      <c r="QKZ193" s="152"/>
      <c r="QLA193" s="152"/>
      <c r="QLB193" s="152"/>
      <c r="QLC193" s="152"/>
      <c r="QLD193" s="379"/>
      <c r="QLE193" s="380"/>
      <c r="QLF193" s="326"/>
      <c r="QLG193" s="152"/>
      <c r="QLH193" s="152"/>
      <c r="QLI193" s="152"/>
      <c r="QLJ193" s="152"/>
      <c r="QLK193" s="379"/>
      <c r="QLL193" s="380"/>
      <c r="QLM193" s="326"/>
      <c r="QLN193" s="152"/>
      <c r="QLO193" s="152"/>
      <c r="QLP193" s="152"/>
      <c r="QLQ193" s="152"/>
      <c r="QLR193" s="379"/>
      <c r="QLS193" s="380"/>
      <c r="QLT193" s="326"/>
      <c r="QLU193" s="152"/>
      <c r="QLV193" s="152"/>
      <c r="QLW193" s="152"/>
      <c r="QLX193" s="152"/>
      <c r="QLY193" s="379"/>
      <c r="QLZ193" s="380"/>
      <c r="QMA193" s="326"/>
      <c r="QMB193" s="152"/>
      <c r="QMC193" s="152"/>
      <c r="QMD193" s="152"/>
      <c r="QME193" s="152"/>
      <c r="QMF193" s="379"/>
      <c r="QMG193" s="380"/>
      <c r="QMH193" s="326"/>
      <c r="QMI193" s="152"/>
      <c r="QMJ193" s="152"/>
      <c r="QMK193" s="152"/>
      <c r="QML193" s="152"/>
      <c r="QMM193" s="379"/>
      <c r="QMN193" s="380"/>
      <c r="QMO193" s="326"/>
      <c r="QMP193" s="152"/>
      <c r="QMQ193" s="152"/>
      <c r="QMR193" s="152"/>
      <c r="QMS193" s="152"/>
      <c r="QMT193" s="379"/>
      <c r="QMU193" s="380"/>
      <c r="QMV193" s="326"/>
      <c r="QMW193" s="152"/>
      <c r="QMX193" s="152"/>
      <c r="QMY193" s="152"/>
      <c r="QMZ193" s="152"/>
      <c r="QNA193" s="379"/>
      <c r="QNB193" s="380"/>
      <c r="QNC193" s="326"/>
      <c r="QND193" s="152"/>
      <c r="QNE193" s="152"/>
      <c r="QNF193" s="152"/>
      <c r="QNG193" s="152"/>
      <c r="QNH193" s="379"/>
      <c r="QNI193" s="380"/>
      <c r="QNJ193" s="326"/>
      <c r="QNK193" s="152"/>
      <c r="QNL193" s="152"/>
      <c r="QNM193" s="152"/>
      <c r="QNN193" s="152"/>
      <c r="QNO193" s="379"/>
      <c r="QNP193" s="380"/>
      <c r="QNQ193" s="326"/>
      <c r="QNR193" s="152"/>
      <c r="QNS193" s="152"/>
      <c r="QNT193" s="152"/>
      <c r="QNU193" s="152"/>
      <c r="QNV193" s="379"/>
      <c r="QNW193" s="380"/>
      <c r="QNX193" s="326"/>
      <c r="QNY193" s="152"/>
      <c r="QNZ193" s="152"/>
      <c r="QOA193" s="152"/>
      <c r="QOB193" s="152"/>
      <c r="QOC193" s="379"/>
      <c r="QOD193" s="380"/>
      <c r="QOE193" s="326"/>
      <c r="QOF193" s="152"/>
      <c r="QOG193" s="152"/>
      <c r="QOH193" s="152"/>
      <c r="QOI193" s="152"/>
      <c r="QOJ193" s="379"/>
      <c r="QOK193" s="380"/>
      <c r="QOL193" s="326"/>
      <c r="QOM193" s="152"/>
      <c r="QON193" s="152"/>
      <c r="QOO193" s="152"/>
      <c r="QOP193" s="152"/>
      <c r="QOQ193" s="379"/>
      <c r="QOR193" s="380"/>
      <c r="QOS193" s="326"/>
      <c r="QOT193" s="152"/>
      <c r="QOU193" s="152"/>
      <c r="QOV193" s="152"/>
      <c r="QOW193" s="152"/>
      <c r="QOX193" s="379"/>
      <c r="QOY193" s="380"/>
      <c r="QOZ193" s="326"/>
      <c r="QPA193" s="152"/>
      <c r="QPB193" s="152"/>
      <c r="QPC193" s="152"/>
      <c r="QPD193" s="152"/>
      <c r="QPE193" s="379"/>
      <c r="QPF193" s="380"/>
      <c r="QPG193" s="326"/>
      <c r="QPH193" s="152"/>
      <c r="QPI193" s="152"/>
      <c r="QPJ193" s="152"/>
      <c r="QPK193" s="152"/>
      <c r="QPL193" s="379"/>
      <c r="QPM193" s="380"/>
      <c r="QPN193" s="326"/>
      <c r="QPO193" s="152"/>
      <c r="QPP193" s="152"/>
      <c r="QPQ193" s="152"/>
      <c r="QPR193" s="152"/>
      <c r="QPS193" s="379"/>
      <c r="QPT193" s="380"/>
      <c r="QPU193" s="326"/>
      <c r="QPV193" s="152"/>
      <c r="QPW193" s="152"/>
      <c r="QPX193" s="152"/>
      <c r="QPY193" s="152"/>
      <c r="QPZ193" s="379"/>
      <c r="QQA193" s="380"/>
      <c r="QQB193" s="326"/>
      <c r="QQC193" s="152"/>
      <c r="QQD193" s="152"/>
      <c r="QQE193" s="152"/>
      <c r="QQF193" s="152"/>
      <c r="QQG193" s="379"/>
      <c r="QQH193" s="380"/>
      <c r="QQI193" s="326"/>
      <c r="QQJ193" s="152"/>
      <c r="QQK193" s="152"/>
      <c r="QQL193" s="152"/>
      <c r="QQM193" s="152"/>
      <c r="QQN193" s="379"/>
      <c r="QQO193" s="380"/>
      <c r="QQP193" s="326"/>
      <c r="QQQ193" s="152"/>
      <c r="QQR193" s="152"/>
      <c r="QQS193" s="152"/>
      <c r="QQT193" s="152"/>
      <c r="QQU193" s="379"/>
      <c r="QQV193" s="380"/>
      <c r="QQW193" s="326"/>
      <c r="QQX193" s="152"/>
      <c r="QQY193" s="152"/>
      <c r="QQZ193" s="152"/>
      <c r="QRA193" s="152"/>
      <c r="QRB193" s="379"/>
      <c r="QRC193" s="380"/>
      <c r="QRD193" s="326"/>
      <c r="QRE193" s="152"/>
      <c r="QRF193" s="152"/>
      <c r="QRG193" s="152"/>
      <c r="QRH193" s="152"/>
      <c r="QRI193" s="379"/>
      <c r="QRJ193" s="380"/>
      <c r="QRK193" s="326"/>
      <c r="QRL193" s="152"/>
      <c r="QRM193" s="152"/>
      <c r="QRN193" s="152"/>
      <c r="QRO193" s="152"/>
      <c r="QRP193" s="379"/>
      <c r="QRQ193" s="380"/>
      <c r="QRR193" s="326"/>
      <c r="QRS193" s="152"/>
      <c r="QRT193" s="152"/>
      <c r="QRU193" s="152"/>
      <c r="QRV193" s="152"/>
      <c r="QRW193" s="379"/>
      <c r="QRX193" s="380"/>
      <c r="QRY193" s="326"/>
      <c r="QRZ193" s="152"/>
      <c r="QSA193" s="152"/>
      <c r="QSB193" s="152"/>
      <c r="QSC193" s="152"/>
      <c r="QSD193" s="379"/>
      <c r="QSE193" s="380"/>
      <c r="QSF193" s="326"/>
      <c r="QSG193" s="152"/>
      <c r="QSH193" s="152"/>
      <c r="QSI193" s="152"/>
      <c r="QSJ193" s="152"/>
      <c r="QSK193" s="379"/>
      <c r="QSL193" s="380"/>
      <c r="QSM193" s="326"/>
      <c r="QSN193" s="152"/>
      <c r="QSO193" s="152"/>
      <c r="QSP193" s="152"/>
      <c r="QSQ193" s="152"/>
      <c r="QSR193" s="379"/>
      <c r="QSS193" s="380"/>
      <c r="QST193" s="326"/>
      <c r="QSU193" s="152"/>
      <c r="QSV193" s="152"/>
      <c r="QSW193" s="152"/>
      <c r="QSX193" s="152"/>
      <c r="QSY193" s="379"/>
      <c r="QSZ193" s="380"/>
      <c r="QTA193" s="326"/>
      <c r="QTB193" s="152"/>
      <c r="QTC193" s="152"/>
      <c r="QTD193" s="152"/>
      <c r="QTE193" s="152"/>
      <c r="QTF193" s="379"/>
      <c r="QTG193" s="380"/>
      <c r="QTH193" s="326"/>
      <c r="QTI193" s="152"/>
      <c r="QTJ193" s="152"/>
      <c r="QTK193" s="152"/>
      <c r="QTL193" s="152"/>
      <c r="QTM193" s="379"/>
      <c r="QTN193" s="380"/>
      <c r="QTO193" s="326"/>
      <c r="QTP193" s="152"/>
      <c r="QTQ193" s="152"/>
      <c r="QTR193" s="152"/>
      <c r="QTS193" s="152"/>
      <c r="QTT193" s="379"/>
      <c r="QTU193" s="380"/>
      <c r="QTV193" s="326"/>
      <c r="QTW193" s="152"/>
      <c r="QTX193" s="152"/>
      <c r="QTY193" s="152"/>
      <c r="QTZ193" s="152"/>
      <c r="QUA193" s="379"/>
      <c r="QUB193" s="380"/>
      <c r="QUC193" s="326"/>
      <c r="QUD193" s="152"/>
      <c r="QUE193" s="152"/>
      <c r="QUF193" s="152"/>
      <c r="QUG193" s="152"/>
      <c r="QUH193" s="379"/>
      <c r="QUI193" s="380"/>
      <c r="QUJ193" s="326"/>
      <c r="QUK193" s="152"/>
      <c r="QUL193" s="152"/>
      <c r="QUM193" s="152"/>
      <c r="QUN193" s="152"/>
      <c r="QUO193" s="379"/>
      <c r="QUP193" s="380"/>
      <c r="QUQ193" s="326"/>
      <c r="QUR193" s="152"/>
      <c r="QUS193" s="152"/>
      <c r="QUT193" s="152"/>
      <c r="QUU193" s="152"/>
      <c r="QUV193" s="379"/>
      <c r="QUW193" s="380"/>
      <c r="QUX193" s="326"/>
      <c r="QUY193" s="152"/>
      <c r="QUZ193" s="152"/>
      <c r="QVA193" s="152"/>
      <c r="QVB193" s="152"/>
      <c r="QVC193" s="379"/>
      <c r="QVD193" s="380"/>
      <c r="QVE193" s="326"/>
      <c r="QVF193" s="152"/>
      <c r="QVG193" s="152"/>
      <c r="QVH193" s="152"/>
      <c r="QVI193" s="152"/>
      <c r="QVJ193" s="379"/>
      <c r="QVK193" s="380"/>
      <c r="QVL193" s="326"/>
      <c r="QVM193" s="152"/>
      <c r="QVN193" s="152"/>
      <c r="QVO193" s="152"/>
      <c r="QVP193" s="152"/>
      <c r="QVQ193" s="379"/>
      <c r="QVR193" s="380"/>
      <c r="QVS193" s="326"/>
      <c r="QVT193" s="152"/>
      <c r="QVU193" s="152"/>
      <c r="QVV193" s="152"/>
      <c r="QVW193" s="152"/>
      <c r="QVX193" s="379"/>
      <c r="QVY193" s="380"/>
      <c r="QVZ193" s="326"/>
      <c r="QWA193" s="152"/>
      <c r="QWB193" s="152"/>
      <c r="QWC193" s="152"/>
      <c r="QWD193" s="152"/>
      <c r="QWE193" s="379"/>
      <c r="QWF193" s="380"/>
      <c r="QWG193" s="326"/>
      <c r="QWH193" s="152"/>
      <c r="QWI193" s="152"/>
      <c r="QWJ193" s="152"/>
      <c r="QWK193" s="152"/>
      <c r="QWL193" s="379"/>
      <c r="QWM193" s="380"/>
      <c r="QWN193" s="326"/>
      <c r="QWO193" s="152"/>
      <c r="QWP193" s="152"/>
      <c r="QWQ193" s="152"/>
      <c r="QWR193" s="152"/>
      <c r="QWS193" s="379"/>
      <c r="QWT193" s="380"/>
      <c r="QWU193" s="326"/>
      <c r="QWV193" s="152"/>
      <c r="QWW193" s="152"/>
      <c r="QWX193" s="152"/>
      <c r="QWY193" s="152"/>
      <c r="QWZ193" s="379"/>
      <c r="QXA193" s="380"/>
      <c r="QXB193" s="326"/>
      <c r="QXC193" s="152"/>
      <c r="QXD193" s="152"/>
      <c r="QXE193" s="152"/>
      <c r="QXF193" s="152"/>
      <c r="QXG193" s="379"/>
      <c r="QXH193" s="380"/>
      <c r="QXI193" s="326"/>
      <c r="QXJ193" s="152"/>
      <c r="QXK193" s="152"/>
      <c r="QXL193" s="152"/>
      <c r="QXM193" s="152"/>
      <c r="QXN193" s="379"/>
      <c r="QXO193" s="380"/>
      <c r="QXP193" s="326"/>
      <c r="QXQ193" s="152"/>
      <c r="QXR193" s="152"/>
      <c r="QXS193" s="152"/>
      <c r="QXT193" s="152"/>
      <c r="QXU193" s="379"/>
      <c r="QXV193" s="380"/>
      <c r="QXW193" s="326"/>
      <c r="QXX193" s="152"/>
      <c r="QXY193" s="152"/>
      <c r="QXZ193" s="152"/>
      <c r="QYA193" s="152"/>
      <c r="QYB193" s="379"/>
      <c r="QYC193" s="380"/>
      <c r="QYD193" s="326"/>
      <c r="QYE193" s="152"/>
      <c r="QYF193" s="152"/>
      <c r="QYG193" s="152"/>
      <c r="QYH193" s="152"/>
      <c r="QYI193" s="379"/>
      <c r="QYJ193" s="380"/>
      <c r="QYK193" s="326"/>
      <c r="QYL193" s="152"/>
      <c r="QYM193" s="152"/>
      <c r="QYN193" s="152"/>
      <c r="QYO193" s="152"/>
      <c r="QYP193" s="379"/>
      <c r="QYQ193" s="380"/>
      <c r="QYR193" s="326"/>
      <c r="QYS193" s="152"/>
      <c r="QYT193" s="152"/>
      <c r="QYU193" s="152"/>
      <c r="QYV193" s="152"/>
      <c r="QYW193" s="379"/>
      <c r="QYX193" s="380"/>
      <c r="QYY193" s="326"/>
      <c r="QYZ193" s="152"/>
      <c r="QZA193" s="152"/>
      <c r="QZB193" s="152"/>
      <c r="QZC193" s="152"/>
      <c r="QZD193" s="379"/>
      <c r="QZE193" s="380"/>
      <c r="QZF193" s="326"/>
      <c r="QZG193" s="152"/>
      <c r="QZH193" s="152"/>
      <c r="QZI193" s="152"/>
      <c r="QZJ193" s="152"/>
      <c r="QZK193" s="379"/>
      <c r="QZL193" s="380"/>
      <c r="QZM193" s="326"/>
      <c r="QZN193" s="152"/>
      <c r="QZO193" s="152"/>
      <c r="QZP193" s="152"/>
      <c r="QZQ193" s="152"/>
      <c r="QZR193" s="379"/>
      <c r="QZS193" s="380"/>
      <c r="QZT193" s="326"/>
      <c r="QZU193" s="152"/>
      <c r="QZV193" s="152"/>
      <c r="QZW193" s="152"/>
      <c r="QZX193" s="152"/>
      <c r="QZY193" s="379"/>
      <c r="QZZ193" s="380"/>
      <c r="RAA193" s="326"/>
      <c r="RAB193" s="152"/>
      <c r="RAC193" s="152"/>
      <c r="RAD193" s="152"/>
      <c r="RAE193" s="152"/>
      <c r="RAF193" s="379"/>
      <c r="RAG193" s="380"/>
      <c r="RAH193" s="326"/>
      <c r="RAI193" s="152"/>
      <c r="RAJ193" s="152"/>
      <c r="RAK193" s="152"/>
      <c r="RAL193" s="152"/>
      <c r="RAM193" s="379"/>
      <c r="RAN193" s="380"/>
      <c r="RAO193" s="326"/>
      <c r="RAP193" s="152"/>
      <c r="RAQ193" s="152"/>
      <c r="RAR193" s="152"/>
      <c r="RAS193" s="152"/>
      <c r="RAT193" s="379"/>
      <c r="RAU193" s="380"/>
      <c r="RAV193" s="326"/>
      <c r="RAW193" s="152"/>
      <c r="RAX193" s="152"/>
      <c r="RAY193" s="152"/>
      <c r="RAZ193" s="152"/>
      <c r="RBA193" s="379"/>
      <c r="RBB193" s="380"/>
      <c r="RBC193" s="326"/>
      <c r="RBD193" s="152"/>
      <c r="RBE193" s="152"/>
      <c r="RBF193" s="152"/>
      <c r="RBG193" s="152"/>
      <c r="RBH193" s="379"/>
      <c r="RBI193" s="380"/>
      <c r="RBJ193" s="326"/>
      <c r="RBK193" s="152"/>
      <c r="RBL193" s="152"/>
      <c r="RBM193" s="152"/>
      <c r="RBN193" s="152"/>
      <c r="RBO193" s="379"/>
      <c r="RBP193" s="380"/>
      <c r="RBQ193" s="326"/>
      <c r="RBR193" s="152"/>
      <c r="RBS193" s="152"/>
      <c r="RBT193" s="152"/>
      <c r="RBU193" s="152"/>
      <c r="RBV193" s="379"/>
      <c r="RBW193" s="380"/>
      <c r="RBX193" s="326"/>
      <c r="RBY193" s="152"/>
      <c r="RBZ193" s="152"/>
      <c r="RCA193" s="152"/>
      <c r="RCB193" s="152"/>
      <c r="RCC193" s="379"/>
      <c r="RCD193" s="380"/>
      <c r="RCE193" s="326"/>
      <c r="RCF193" s="152"/>
      <c r="RCG193" s="152"/>
      <c r="RCH193" s="152"/>
      <c r="RCI193" s="152"/>
      <c r="RCJ193" s="379"/>
      <c r="RCK193" s="380"/>
      <c r="RCL193" s="326"/>
      <c r="RCM193" s="152"/>
      <c r="RCN193" s="152"/>
      <c r="RCO193" s="152"/>
      <c r="RCP193" s="152"/>
      <c r="RCQ193" s="379"/>
      <c r="RCR193" s="380"/>
      <c r="RCS193" s="326"/>
      <c r="RCT193" s="152"/>
      <c r="RCU193" s="152"/>
      <c r="RCV193" s="152"/>
      <c r="RCW193" s="152"/>
      <c r="RCX193" s="379"/>
      <c r="RCY193" s="380"/>
      <c r="RCZ193" s="326"/>
      <c r="RDA193" s="152"/>
      <c r="RDB193" s="152"/>
      <c r="RDC193" s="152"/>
      <c r="RDD193" s="152"/>
      <c r="RDE193" s="379"/>
      <c r="RDF193" s="380"/>
      <c r="RDG193" s="326"/>
      <c r="RDH193" s="152"/>
      <c r="RDI193" s="152"/>
      <c r="RDJ193" s="152"/>
      <c r="RDK193" s="152"/>
      <c r="RDL193" s="379"/>
      <c r="RDM193" s="380"/>
      <c r="RDN193" s="326"/>
      <c r="RDO193" s="152"/>
      <c r="RDP193" s="152"/>
      <c r="RDQ193" s="152"/>
      <c r="RDR193" s="152"/>
      <c r="RDS193" s="379"/>
      <c r="RDT193" s="380"/>
      <c r="RDU193" s="326"/>
      <c r="RDV193" s="152"/>
      <c r="RDW193" s="152"/>
      <c r="RDX193" s="152"/>
      <c r="RDY193" s="152"/>
      <c r="RDZ193" s="379"/>
      <c r="REA193" s="380"/>
      <c r="REB193" s="326"/>
      <c r="REC193" s="152"/>
      <c r="RED193" s="152"/>
      <c r="REE193" s="152"/>
      <c r="REF193" s="152"/>
      <c r="REG193" s="379"/>
      <c r="REH193" s="380"/>
      <c r="REI193" s="326"/>
      <c r="REJ193" s="152"/>
      <c r="REK193" s="152"/>
      <c r="REL193" s="152"/>
      <c r="REM193" s="152"/>
      <c r="REN193" s="379"/>
      <c r="REO193" s="380"/>
      <c r="REP193" s="326"/>
      <c r="REQ193" s="152"/>
      <c r="RER193" s="152"/>
      <c r="RES193" s="152"/>
      <c r="RET193" s="152"/>
      <c r="REU193" s="379"/>
      <c r="REV193" s="380"/>
      <c r="REW193" s="326"/>
      <c r="REX193" s="152"/>
      <c r="REY193" s="152"/>
      <c r="REZ193" s="152"/>
      <c r="RFA193" s="152"/>
      <c r="RFB193" s="379"/>
      <c r="RFC193" s="380"/>
      <c r="RFD193" s="326"/>
      <c r="RFE193" s="152"/>
      <c r="RFF193" s="152"/>
      <c r="RFG193" s="152"/>
      <c r="RFH193" s="152"/>
      <c r="RFI193" s="379"/>
      <c r="RFJ193" s="380"/>
      <c r="RFK193" s="326"/>
      <c r="RFL193" s="152"/>
      <c r="RFM193" s="152"/>
      <c r="RFN193" s="152"/>
      <c r="RFO193" s="152"/>
      <c r="RFP193" s="379"/>
      <c r="RFQ193" s="380"/>
      <c r="RFR193" s="326"/>
      <c r="RFS193" s="152"/>
      <c r="RFT193" s="152"/>
      <c r="RFU193" s="152"/>
      <c r="RFV193" s="152"/>
      <c r="RFW193" s="379"/>
      <c r="RFX193" s="380"/>
      <c r="RFY193" s="326"/>
      <c r="RFZ193" s="152"/>
      <c r="RGA193" s="152"/>
      <c r="RGB193" s="152"/>
      <c r="RGC193" s="152"/>
      <c r="RGD193" s="379"/>
      <c r="RGE193" s="380"/>
      <c r="RGF193" s="326"/>
      <c r="RGG193" s="152"/>
      <c r="RGH193" s="152"/>
      <c r="RGI193" s="152"/>
      <c r="RGJ193" s="152"/>
      <c r="RGK193" s="379"/>
      <c r="RGL193" s="380"/>
      <c r="RGM193" s="326"/>
      <c r="RGN193" s="152"/>
      <c r="RGO193" s="152"/>
      <c r="RGP193" s="152"/>
      <c r="RGQ193" s="152"/>
      <c r="RGR193" s="379"/>
      <c r="RGS193" s="380"/>
      <c r="RGT193" s="326"/>
      <c r="RGU193" s="152"/>
      <c r="RGV193" s="152"/>
      <c r="RGW193" s="152"/>
      <c r="RGX193" s="152"/>
      <c r="RGY193" s="379"/>
      <c r="RGZ193" s="380"/>
      <c r="RHA193" s="326"/>
      <c r="RHB193" s="152"/>
      <c r="RHC193" s="152"/>
      <c r="RHD193" s="152"/>
      <c r="RHE193" s="152"/>
      <c r="RHF193" s="379"/>
      <c r="RHG193" s="380"/>
      <c r="RHH193" s="326"/>
      <c r="RHI193" s="152"/>
      <c r="RHJ193" s="152"/>
      <c r="RHK193" s="152"/>
      <c r="RHL193" s="152"/>
      <c r="RHM193" s="379"/>
      <c r="RHN193" s="380"/>
      <c r="RHO193" s="326"/>
      <c r="RHP193" s="152"/>
      <c r="RHQ193" s="152"/>
      <c r="RHR193" s="152"/>
      <c r="RHS193" s="152"/>
      <c r="RHT193" s="379"/>
      <c r="RHU193" s="380"/>
      <c r="RHV193" s="326"/>
      <c r="RHW193" s="152"/>
      <c r="RHX193" s="152"/>
      <c r="RHY193" s="152"/>
      <c r="RHZ193" s="152"/>
      <c r="RIA193" s="379"/>
      <c r="RIB193" s="380"/>
      <c r="RIC193" s="326"/>
      <c r="RID193" s="152"/>
      <c r="RIE193" s="152"/>
      <c r="RIF193" s="152"/>
      <c r="RIG193" s="152"/>
      <c r="RIH193" s="379"/>
      <c r="RII193" s="380"/>
      <c r="RIJ193" s="326"/>
      <c r="RIK193" s="152"/>
      <c r="RIL193" s="152"/>
      <c r="RIM193" s="152"/>
      <c r="RIN193" s="152"/>
      <c r="RIO193" s="379"/>
      <c r="RIP193" s="380"/>
      <c r="RIQ193" s="326"/>
      <c r="RIR193" s="152"/>
      <c r="RIS193" s="152"/>
      <c r="RIT193" s="152"/>
      <c r="RIU193" s="152"/>
      <c r="RIV193" s="379"/>
      <c r="RIW193" s="380"/>
      <c r="RIX193" s="326"/>
      <c r="RIY193" s="152"/>
      <c r="RIZ193" s="152"/>
      <c r="RJA193" s="152"/>
      <c r="RJB193" s="152"/>
      <c r="RJC193" s="379"/>
      <c r="RJD193" s="380"/>
      <c r="RJE193" s="326"/>
      <c r="RJF193" s="152"/>
      <c r="RJG193" s="152"/>
      <c r="RJH193" s="152"/>
      <c r="RJI193" s="152"/>
      <c r="RJJ193" s="379"/>
      <c r="RJK193" s="380"/>
      <c r="RJL193" s="326"/>
      <c r="RJM193" s="152"/>
      <c r="RJN193" s="152"/>
      <c r="RJO193" s="152"/>
      <c r="RJP193" s="152"/>
      <c r="RJQ193" s="379"/>
      <c r="RJR193" s="380"/>
      <c r="RJS193" s="326"/>
      <c r="RJT193" s="152"/>
      <c r="RJU193" s="152"/>
      <c r="RJV193" s="152"/>
      <c r="RJW193" s="152"/>
      <c r="RJX193" s="379"/>
      <c r="RJY193" s="380"/>
      <c r="RJZ193" s="326"/>
      <c r="RKA193" s="152"/>
      <c r="RKB193" s="152"/>
      <c r="RKC193" s="152"/>
      <c r="RKD193" s="152"/>
      <c r="RKE193" s="379"/>
      <c r="RKF193" s="380"/>
      <c r="RKG193" s="326"/>
      <c r="RKH193" s="152"/>
      <c r="RKI193" s="152"/>
      <c r="RKJ193" s="152"/>
      <c r="RKK193" s="152"/>
      <c r="RKL193" s="379"/>
      <c r="RKM193" s="380"/>
      <c r="RKN193" s="326"/>
      <c r="RKO193" s="152"/>
      <c r="RKP193" s="152"/>
      <c r="RKQ193" s="152"/>
      <c r="RKR193" s="152"/>
      <c r="RKS193" s="379"/>
      <c r="RKT193" s="380"/>
      <c r="RKU193" s="326"/>
      <c r="RKV193" s="152"/>
      <c r="RKW193" s="152"/>
      <c r="RKX193" s="152"/>
      <c r="RKY193" s="152"/>
      <c r="RKZ193" s="379"/>
      <c r="RLA193" s="380"/>
      <c r="RLB193" s="326"/>
      <c r="RLC193" s="152"/>
      <c r="RLD193" s="152"/>
      <c r="RLE193" s="152"/>
      <c r="RLF193" s="152"/>
      <c r="RLG193" s="379"/>
      <c r="RLH193" s="380"/>
      <c r="RLI193" s="326"/>
      <c r="RLJ193" s="152"/>
      <c r="RLK193" s="152"/>
      <c r="RLL193" s="152"/>
      <c r="RLM193" s="152"/>
      <c r="RLN193" s="379"/>
      <c r="RLO193" s="380"/>
      <c r="RLP193" s="326"/>
      <c r="RLQ193" s="152"/>
      <c r="RLR193" s="152"/>
      <c r="RLS193" s="152"/>
      <c r="RLT193" s="152"/>
      <c r="RLU193" s="379"/>
      <c r="RLV193" s="380"/>
      <c r="RLW193" s="326"/>
      <c r="RLX193" s="152"/>
      <c r="RLY193" s="152"/>
      <c r="RLZ193" s="152"/>
      <c r="RMA193" s="152"/>
      <c r="RMB193" s="379"/>
      <c r="RMC193" s="380"/>
      <c r="RMD193" s="326"/>
      <c r="RME193" s="152"/>
      <c r="RMF193" s="152"/>
      <c r="RMG193" s="152"/>
      <c r="RMH193" s="152"/>
      <c r="RMI193" s="379"/>
      <c r="RMJ193" s="380"/>
      <c r="RMK193" s="326"/>
      <c r="RML193" s="152"/>
      <c r="RMM193" s="152"/>
      <c r="RMN193" s="152"/>
      <c r="RMO193" s="152"/>
      <c r="RMP193" s="379"/>
      <c r="RMQ193" s="380"/>
      <c r="RMR193" s="326"/>
      <c r="RMS193" s="152"/>
      <c r="RMT193" s="152"/>
      <c r="RMU193" s="152"/>
      <c r="RMV193" s="152"/>
      <c r="RMW193" s="379"/>
      <c r="RMX193" s="380"/>
      <c r="RMY193" s="326"/>
      <c r="RMZ193" s="152"/>
      <c r="RNA193" s="152"/>
      <c r="RNB193" s="152"/>
      <c r="RNC193" s="152"/>
      <c r="RND193" s="379"/>
      <c r="RNE193" s="380"/>
      <c r="RNF193" s="326"/>
      <c r="RNG193" s="152"/>
      <c r="RNH193" s="152"/>
      <c r="RNI193" s="152"/>
      <c r="RNJ193" s="152"/>
      <c r="RNK193" s="379"/>
      <c r="RNL193" s="380"/>
      <c r="RNM193" s="326"/>
      <c r="RNN193" s="152"/>
      <c r="RNO193" s="152"/>
      <c r="RNP193" s="152"/>
      <c r="RNQ193" s="152"/>
      <c r="RNR193" s="379"/>
      <c r="RNS193" s="380"/>
      <c r="RNT193" s="326"/>
      <c r="RNU193" s="152"/>
      <c r="RNV193" s="152"/>
      <c r="RNW193" s="152"/>
      <c r="RNX193" s="152"/>
      <c r="RNY193" s="379"/>
      <c r="RNZ193" s="380"/>
      <c r="ROA193" s="326"/>
      <c r="ROB193" s="152"/>
      <c r="ROC193" s="152"/>
      <c r="ROD193" s="152"/>
      <c r="ROE193" s="152"/>
      <c r="ROF193" s="379"/>
      <c r="ROG193" s="380"/>
      <c r="ROH193" s="326"/>
      <c r="ROI193" s="152"/>
      <c r="ROJ193" s="152"/>
      <c r="ROK193" s="152"/>
      <c r="ROL193" s="152"/>
      <c r="ROM193" s="379"/>
      <c r="RON193" s="380"/>
      <c r="ROO193" s="326"/>
      <c r="ROP193" s="152"/>
      <c r="ROQ193" s="152"/>
      <c r="ROR193" s="152"/>
      <c r="ROS193" s="152"/>
      <c r="ROT193" s="379"/>
      <c r="ROU193" s="380"/>
      <c r="ROV193" s="326"/>
      <c r="ROW193" s="152"/>
      <c r="ROX193" s="152"/>
      <c r="ROY193" s="152"/>
      <c r="ROZ193" s="152"/>
      <c r="RPA193" s="379"/>
      <c r="RPB193" s="380"/>
      <c r="RPC193" s="326"/>
      <c r="RPD193" s="152"/>
      <c r="RPE193" s="152"/>
      <c r="RPF193" s="152"/>
      <c r="RPG193" s="152"/>
      <c r="RPH193" s="379"/>
      <c r="RPI193" s="380"/>
      <c r="RPJ193" s="326"/>
      <c r="RPK193" s="152"/>
      <c r="RPL193" s="152"/>
      <c r="RPM193" s="152"/>
      <c r="RPN193" s="152"/>
      <c r="RPO193" s="379"/>
      <c r="RPP193" s="380"/>
      <c r="RPQ193" s="326"/>
      <c r="RPR193" s="152"/>
      <c r="RPS193" s="152"/>
      <c r="RPT193" s="152"/>
      <c r="RPU193" s="152"/>
      <c r="RPV193" s="379"/>
      <c r="RPW193" s="380"/>
      <c r="RPX193" s="326"/>
      <c r="RPY193" s="152"/>
      <c r="RPZ193" s="152"/>
      <c r="RQA193" s="152"/>
      <c r="RQB193" s="152"/>
      <c r="RQC193" s="379"/>
      <c r="RQD193" s="380"/>
      <c r="RQE193" s="326"/>
      <c r="RQF193" s="152"/>
      <c r="RQG193" s="152"/>
      <c r="RQH193" s="152"/>
      <c r="RQI193" s="152"/>
      <c r="RQJ193" s="379"/>
      <c r="RQK193" s="380"/>
      <c r="RQL193" s="326"/>
      <c r="RQM193" s="152"/>
      <c r="RQN193" s="152"/>
      <c r="RQO193" s="152"/>
      <c r="RQP193" s="152"/>
      <c r="RQQ193" s="379"/>
      <c r="RQR193" s="380"/>
      <c r="RQS193" s="326"/>
      <c r="RQT193" s="152"/>
      <c r="RQU193" s="152"/>
      <c r="RQV193" s="152"/>
      <c r="RQW193" s="152"/>
      <c r="RQX193" s="379"/>
      <c r="RQY193" s="380"/>
      <c r="RQZ193" s="326"/>
      <c r="RRA193" s="152"/>
      <c r="RRB193" s="152"/>
      <c r="RRC193" s="152"/>
      <c r="RRD193" s="152"/>
      <c r="RRE193" s="379"/>
      <c r="RRF193" s="380"/>
      <c r="RRG193" s="326"/>
      <c r="RRH193" s="152"/>
      <c r="RRI193" s="152"/>
      <c r="RRJ193" s="152"/>
      <c r="RRK193" s="152"/>
      <c r="RRL193" s="379"/>
      <c r="RRM193" s="380"/>
      <c r="RRN193" s="326"/>
      <c r="RRO193" s="152"/>
      <c r="RRP193" s="152"/>
      <c r="RRQ193" s="152"/>
      <c r="RRR193" s="152"/>
      <c r="RRS193" s="379"/>
      <c r="RRT193" s="380"/>
      <c r="RRU193" s="326"/>
      <c r="RRV193" s="152"/>
      <c r="RRW193" s="152"/>
      <c r="RRX193" s="152"/>
      <c r="RRY193" s="152"/>
      <c r="RRZ193" s="379"/>
      <c r="RSA193" s="380"/>
      <c r="RSB193" s="326"/>
      <c r="RSC193" s="152"/>
      <c r="RSD193" s="152"/>
      <c r="RSE193" s="152"/>
      <c r="RSF193" s="152"/>
      <c r="RSG193" s="379"/>
      <c r="RSH193" s="380"/>
      <c r="RSI193" s="326"/>
      <c r="RSJ193" s="152"/>
      <c r="RSK193" s="152"/>
      <c r="RSL193" s="152"/>
      <c r="RSM193" s="152"/>
      <c r="RSN193" s="379"/>
      <c r="RSO193" s="380"/>
      <c r="RSP193" s="326"/>
      <c r="RSQ193" s="152"/>
      <c r="RSR193" s="152"/>
      <c r="RSS193" s="152"/>
      <c r="RST193" s="152"/>
      <c r="RSU193" s="379"/>
      <c r="RSV193" s="380"/>
      <c r="RSW193" s="326"/>
      <c r="RSX193" s="152"/>
      <c r="RSY193" s="152"/>
      <c r="RSZ193" s="152"/>
      <c r="RTA193" s="152"/>
      <c r="RTB193" s="379"/>
      <c r="RTC193" s="380"/>
      <c r="RTD193" s="326"/>
      <c r="RTE193" s="152"/>
      <c r="RTF193" s="152"/>
      <c r="RTG193" s="152"/>
      <c r="RTH193" s="152"/>
      <c r="RTI193" s="379"/>
      <c r="RTJ193" s="380"/>
      <c r="RTK193" s="326"/>
      <c r="RTL193" s="152"/>
      <c r="RTM193" s="152"/>
      <c r="RTN193" s="152"/>
      <c r="RTO193" s="152"/>
      <c r="RTP193" s="379"/>
      <c r="RTQ193" s="380"/>
      <c r="RTR193" s="326"/>
      <c r="RTS193" s="152"/>
      <c r="RTT193" s="152"/>
      <c r="RTU193" s="152"/>
      <c r="RTV193" s="152"/>
      <c r="RTW193" s="379"/>
      <c r="RTX193" s="380"/>
      <c r="RTY193" s="326"/>
      <c r="RTZ193" s="152"/>
      <c r="RUA193" s="152"/>
      <c r="RUB193" s="152"/>
      <c r="RUC193" s="152"/>
      <c r="RUD193" s="379"/>
      <c r="RUE193" s="380"/>
      <c r="RUF193" s="326"/>
      <c r="RUG193" s="152"/>
      <c r="RUH193" s="152"/>
      <c r="RUI193" s="152"/>
      <c r="RUJ193" s="152"/>
      <c r="RUK193" s="379"/>
      <c r="RUL193" s="380"/>
      <c r="RUM193" s="326"/>
      <c r="RUN193" s="152"/>
      <c r="RUO193" s="152"/>
      <c r="RUP193" s="152"/>
      <c r="RUQ193" s="152"/>
      <c r="RUR193" s="379"/>
      <c r="RUS193" s="380"/>
      <c r="RUT193" s="326"/>
      <c r="RUU193" s="152"/>
      <c r="RUV193" s="152"/>
      <c r="RUW193" s="152"/>
      <c r="RUX193" s="152"/>
      <c r="RUY193" s="379"/>
      <c r="RUZ193" s="380"/>
      <c r="RVA193" s="326"/>
      <c r="RVB193" s="152"/>
      <c r="RVC193" s="152"/>
      <c r="RVD193" s="152"/>
      <c r="RVE193" s="152"/>
      <c r="RVF193" s="379"/>
      <c r="RVG193" s="380"/>
      <c r="RVH193" s="326"/>
      <c r="RVI193" s="152"/>
      <c r="RVJ193" s="152"/>
      <c r="RVK193" s="152"/>
      <c r="RVL193" s="152"/>
      <c r="RVM193" s="379"/>
      <c r="RVN193" s="380"/>
      <c r="RVO193" s="326"/>
      <c r="RVP193" s="152"/>
      <c r="RVQ193" s="152"/>
      <c r="RVR193" s="152"/>
      <c r="RVS193" s="152"/>
      <c r="RVT193" s="379"/>
      <c r="RVU193" s="380"/>
      <c r="RVV193" s="326"/>
      <c r="RVW193" s="152"/>
      <c r="RVX193" s="152"/>
      <c r="RVY193" s="152"/>
      <c r="RVZ193" s="152"/>
      <c r="RWA193" s="379"/>
      <c r="RWB193" s="380"/>
      <c r="RWC193" s="326"/>
      <c r="RWD193" s="152"/>
      <c r="RWE193" s="152"/>
      <c r="RWF193" s="152"/>
      <c r="RWG193" s="152"/>
      <c r="RWH193" s="379"/>
      <c r="RWI193" s="380"/>
      <c r="RWJ193" s="326"/>
      <c r="RWK193" s="152"/>
      <c r="RWL193" s="152"/>
      <c r="RWM193" s="152"/>
      <c r="RWN193" s="152"/>
      <c r="RWO193" s="379"/>
      <c r="RWP193" s="380"/>
      <c r="RWQ193" s="326"/>
      <c r="RWR193" s="152"/>
      <c r="RWS193" s="152"/>
      <c r="RWT193" s="152"/>
      <c r="RWU193" s="152"/>
      <c r="RWV193" s="379"/>
      <c r="RWW193" s="380"/>
      <c r="RWX193" s="326"/>
      <c r="RWY193" s="152"/>
      <c r="RWZ193" s="152"/>
      <c r="RXA193" s="152"/>
      <c r="RXB193" s="152"/>
      <c r="RXC193" s="379"/>
      <c r="RXD193" s="380"/>
      <c r="RXE193" s="326"/>
      <c r="RXF193" s="152"/>
      <c r="RXG193" s="152"/>
      <c r="RXH193" s="152"/>
      <c r="RXI193" s="152"/>
      <c r="RXJ193" s="379"/>
      <c r="RXK193" s="380"/>
      <c r="RXL193" s="326"/>
      <c r="RXM193" s="152"/>
      <c r="RXN193" s="152"/>
      <c r="RXO193" s="152"/>
      <c r="RXP193" s="152"/>
      <c r="RXQ193" s="379"/>
      <c r="RXR193" s="380"/>
      <c r="RXS193" s="326"/>
      <c r="RXT193" s="152"/>
      <c r="RXU193" s="152"/>
      <c r="RXV193" s="152"/>
      <c r="RXW193" s="152"/>
      <c r="RXX193" s="379"/>
      <c r="RXY193" s="380"/>
      <c r="RXZ193" s="326"/>
      <c r="RYA193" s="152"/>
      <c r="RYB193" s="152"/>
      <c r="RYC193" s="152"/>
      <c r="RYD193" s="152"/>
      <c r="RYE193" s="379"/>
      <c r="RYF193" s="380"/>
      <c r="RYG193" s="326"/>
      <c r="RYH193" s="152"/>
      <c r="RYI193" s="152"/>
      <c r="RYJ193" s="152"/>
      <c r="RYK193" s="152"/>
      <c r="RYL193" s="379"/>
      <c r="RYM193" s="380"/>
      <c r="RYN193" s="326"/>
      <c r="RYO193" s="152"/>
      <c r="RYP193" s="152"/>
      <c r="RYQ193" s="152"/>
      <c r="RYR193" s="152"/>
      <c r="RYS193" s="379"/>
      <c r="RYT193" s="380"/>
      <c r="RYU193" s="326"/>
      <c r="RYV193" s="152"/>
      <c r="RYW193" s="152"/>
      <c r="RYX193" s="152"/>
      <c r="RYY193" s="152"/>
      <c r="RYZ193" s="379"/>
      <c r="RZA193" s="380"/>
      <c r="RZB193" s="326"/>
      <c r="RZC193" s="152"/>
      <c r="RZD193" s="152"/>
      <c r="RZE193" s="152"/>
      <c r="RZF193" s="152"/>
      <c r="RZG193" s="379"/>
      <c r="RZH193" s="380"/>
      <c r="RZI193" s="326"/>
      <c r="RZJ193" s="152"/>
      <c r="RZK193" s="152"/>
      <c r="RZL193" s="152"/>
      <c r="RZM193" s="152"/>
      <c r="RZN193" s="379"/>
      <c r="RZO193" s="380"/>
      <c r="RZP193" s="326"/>
      <c r="RZQ193" s="152"/>
      <c r="RZR193" s="152"/>
      <c r="RZS193" s="152"/>
      <c r="RZT193" s="152"/>
      <c r="RZU193" s="379"/>
      <c r="RZV193" s="380"/>
      <c r="RZW193" s="326"/>
      <c r="RZX193" s="152"/>
      <c r="RZY193" s="152"/>
      <c r="RZZ193" s="152"/>
      <c r="SAA193" s="152"/>
      <c r="SAB193" s="379"/>
      <c r="SAC193" s="380"/>
      <c r="SAD193" s="326"/>
      <c r="SAE193" s="152"/>
      <c r="SAF193" s="152"/>
      <c r="SAG193" s="152"/>
      <c r="SAH193" s="152"/>
      <c r="SAI193" s="379"/>
      <c r="SAJ193" s="380"/>
      <c r="SAK193" s="326"/>
      <c r="SAL193" s="152"/>
      <c r="SAM193" s="152"/>
      <c r="SAN193" s="152"/>
      <c r="SAO193" s="152"/>
      <c r="SAP193" s="379"/>
      <c r="SAQ193" s="380"/>
      <c r="SAR193" s="326"/>
      <c r="SAS193" s="152"/>
      <c r="SAT193" s="152"/>
      <c r="SAU193" s="152"/>
      <c r="SAV193" s="152"/>
      <c r="SAW193" s="379"/>
      <c r="SAX193" s="380"/>
      <c r="SAY193" s="326"/>
      <c r="SAZ193" s="152"/>
      <c r="SBA193" s="152"/>
      <c r="SBB193" s="152"/>
      <c r="SBC193" s="152"/>
      <c r="SBD193" s="379"/>
      <c r="SBE193" s="380"/>
      <c r="SBF193" s="326"/>
      <c r="SBG193" s="152"/>
      <c r="SBH193" s="152"/>
      <c r="SBI193" s="152"/>
      <c r="SBJ193" s="152"/>
      <c r="SBK193" s="379"/>
      <c r="SBL193" s="380"/>
      <c r="SBM193" s="326"/>
      <c r="SBN193" s="152"/>
      <c r="SBO193" s="152"/>
      <c r="SBP193" s="152"/>
      <c r="SBQ193" s="152"/>
      <c r="SBR193" s="379"/>
      <c r="SBS193" s="380"/>
      <c r="SBT193" s="326"/>
      <c r="SBU193" s="152"/>
      <c r="SBV193" s="152"/>
      <c r="SBW193" s="152"/>
      <c r="SBX193" s="152"/>
      <c r="SBY193" s="379"/>
      <c r="SBZ193" s="380"/>
      <c r="SCA193" s="326"/>
      <c r="SCB193" s="152"/>
      <c r="SCC193" s="152"/>
      <c r="SCD193" s="152"/>
      <c r="SCE193" s="152"/>
      <c r="SCF193" s="379"/>
      <c r="SCG193" s="380"/>
      <c r="SCH193" s="326"/>
      <c r="SCI193" s="152"/>
      <c r="SCJ193" s="152"/>
      <c r="SCK193" s="152"/>
      <c r="SCL193" s="152"/>
      <c r="SCM193" s="379"/>
      <c r="SCN193" s="380"/>
      <c r="SCO193" s="326"/>
      <c r="SCP193" s="152"/>
      <c r="SCQ193" s="152"/>
      <c r="SCR193" s="152"/>
      <c r="SCS193" s="152"/>
      <c r="SCT193" s="379"/>
      <c r="SCU193" s="380"/>
      <c r="SCV193" s="326"/>
      <c r="SCW193" s="152"/>
      <c r="SCX193" s="152"/>
      <c r="SCY193" s="152"/>
      <c r="SCZ193" s="152"/>
      <c r="SDA193" s="379"/>
      <c r="SDB193" s="380"/>
      <c r="SDC193" s="326"/>
      <c r="SDD193" s="152"/>
      <c r="SDE193" s="152"/>
      <c r="SDF193" s="152"/>
      <c r="SDG193" s="152"/>
      <c r="SDH193" s="379"/>
      <c r="SDI193" s="380"/>
      <c r="SDJ193" s="326"/>
      <c r="SDK193" s="152"/>
      <c r="SDL193" s="152"/>
      <c r="SDM193" s="152"/>
      <c r="SDN193" s="152"/>
      <c r="SDO193" s="379"/>
      <c r="SDP193" s="380"/>
      <c r="SDQ193" s="326"/>
      <c r="SDR193" s="152"/>
      <c r="SDS193" s="152"/>
      <c r="SDT193" s="152"/>
      <c r="SDU193" s="152"/>
      <c r="SDV193" s="379"/>
      <c r="SDW193" s="380"/>
      <c r="SDX193" s="326"/>
      <c r="SDY193" s="152"/>
      <c r="SDZ193" s="152"/>
      <c r="SEA193" s="152"/>
      <c r="SEB193" s="152"/>
      <c r="SEC193" s="379"/>
      <c r="SED193" s="380"/>
      <c r="SEE193" s="326"/>
      <c r="SEF193" s="152"/>
      <c r="SEG193" s="152"/>
      <c r="SEH193" s="152"/>
      <c r="SEI193" s="152"/>
      <c r="SEJ193" s="379"/>
      <c r="SEK193" s="380"/>
      <c r="SEL193" s="326"/>
      <c r="SEM193" s="152"/>
      <c r="SEN193" s="152"/>
      <c r="SEO193" s="152"/>
      <c r="SEP193" s="152"/>
      <c r="SEQ193" s="379"/>
      <c r="SER193" s="380"/>
      <c r="SES193" s="326"/>
      <c r="SET193" s="152"/>
      <c r="SEU193" s="152"/>
      <c r="SEV193" s="152"/>
      <c r="SEW193" s="152"/>
      <c r="SEX193" s="379"/>
      <c r="SEY193" s="380"/>
      <c r="SEZ193" s="326"/>
      <c r="SFA193" s="152"/>
      <c r="SFB193" s="152"/>
      <c r="SFC193" s="152"/>
      <c r="SFD193" s="152"/>
      <c r="SFE193" s="379"/>
      <c r="SFF193" s="380"/>
      <c r="SFG193" s="326"/>
      <c r="SFH193" s="152"/>
      <c r="SFI193" s="152"/>
      <c r="SFJ193" s="152"/>
      <c r="SFK193" s="152"/>
      <c r="SFL193" s="379"/>
      <c r="SFM193" s="380"/>
      <c r="SFN193" s="326"/>
      <c r="SFO193" s="152"/>
      <c r="SFP193" s="152"/>
      <c r="SFQ193" s="152"/>
      <c r="SFR193" s="152"/>
      <c r="SFS193" s="379"/>
      <c r="SFT193" s="380"/>
      <c r="SFU193" s="326"/>
      <c r="SFV193" s="152"/>
      <c r="SFW193" s="152"/>
      <c r="SFX193" s="152"/>
      <c r="SFY193" s="152"/>
      <c r="SFZ193" s="379"/>
      <c r="SGA193" s="380"/>
      <c r="SGB193" s="326"/>
      <c r="SGC193" s="152"/>
      <c r="SGD193" s="152"/>
      <c r="SGE193" s="152"/>
      <c r="SGF193" s="152"/>
      <c r="SGG193" s="379"/>
      <c r="SGH193" s="380"/>
      <c r="SGI193" s="326"/>
      <c r="SGJ193" s="152"/>
      <c r="SGK193" s="152"/>
      <c r="SGL193" s="152"/>
      <c r="SGM193" s="152"/>
      <c r="SGN193" s="379"/>
      <c r="SGO193" s="380"/>
      <c r="SGP193" s="326"/>
      <c r="SGQ193" s="152"/>
      <c r="SGR193" s="152"/>
      <c r="SGS193" s="152"/>
      <c r="SGT193" s="152"/>
      <c r="SGU193" s="379"/>
      <c r="SGV193" s="380"/>
      <c r="SGW193" s="326"/>
      <c r="SGX193" s="152"/>
      <c r="SGY193" s="152"/>
      <c r="SGZ193" s="152"/>
      <c r="SHA193" s="152"/>
      <c r="SHB193" s="379"/>
      <c r="SHC193" s="380"/>
      <c r="SHD193" s="326"/>
      <c r="SHE193" s="152"/>
      <c r="SHF193" s="152"/>
      <c r="SHG193" s="152"/>
      <c r="SHH193" s="152"/>
      <c r="SHI193" s="379"/>
      <c r="SHJ193" s="380"/>
      <c r="SHK193" s="326"/>
      <c r="SHL193" s="152"/>
      <c r="SHM193" s="152"/>
      <c r="SHN193" s="152"/>
      <c r="SHO193" s="152"/>
      <c r="SHP193" s="379"/>
      <c r="SHQ193" s="380"/>
      <c r="SHR193" s="326"/>
      <c r="SHS193" s="152"/>
      <c r="SHT193" s="152"/>
      <c r="SHU193" s="152"/>
      <c r="SHV193" s="152"/>
      <c r="SHW193" s="379"/>
      <c r="SHX193" s="380"/>
      <c r="SHY193" s="326"/>
      <c r="SHZ193" s="152"/>
      <c r="SIA193" s="152"/>
      <c r="SIB193" s="152"/>
      <c r="SIC193" s="152"/>
      <c r="SID193" s="379"/>
      <c r="SIE193" s="380"/>
      <c r="SIF193" s="326"/>
      <c r="SIG193" s="152"/>
      <c r="SIH193" s="152"/>
      <c r="SII193" s="152"/>
      <c r="SIJ193" s="152"/>
      <c r="SIK193" s="379"/>
      <c r="SIL193" s="380"/>
      <c r="SIM193" s="326"/>
      <c r="SIN193" s="152"/>
      <c r="SIO193" s="152"/>
      <c r="SIP193" s="152"/>
      <c r="SIQ193" s="152"/>
      <c r="SIR193" s="379"/>
      <c r="SIS193" s="380"/>
      <c r="SIT193" s="326"/>
      <c r="SIU193" s="152"/>
      <c r="SIV193" s="152"/>
      <c r="SIW193" s="152"/>
      <c r="SIX193" s="152"/>
      <c r="SIY193" s="379"/>
      <c r="SIZ193" s="380"/>
      <c r="SJA193" s="326"/>
      <c r="SJB193" s="152"/>
      <c r="SJC193" s="152"/>
      <c r="SJD193" s="152"/>
      <c r="SJE193" s="152"/>
      <c r="SJF193" s="379"/>
      <c r="SJG193" s="380"/>
      <c r="SJH193" s="326"/>
      <c r="SJI193" s="152"/>
      <c r="SJJ193" s="152"/>
      <c r="SJK193" s="152"/>
      <c r="SJL193" s="152"/>
      <c r="SJM193" s="379"/>
      <c r="SJN193" s="380"/>
      <c r="SJO193" s="326"/>
      <c r="SJP193" s="152"/>
      <c r="SJQ193" s="152"/>
      <c r="SJR193" s="152"/>
      <c r="SJS193" s="152"/>
      <c r="SJT193" s="379"/>
      <c r="SJU193" s="380"/>
      <c r="SJV193" s="326"/>
      <c r="SJW193" s="152"/>
      <c r="SJX193" s="152"/>
      <c r="SJY193" s="152"/>
      <c r="SJZ193" s="152"/>
      <c r="SKA193" s="379"/>
      <c r="SKB193" s="380"/>
      <c r="SKC193" s="326"/>
      <c r="SKD193" s="152"/>
      <c r="SKE193" s="152"/>
      <c r="SKF193" s="152"/>
      <c r="SKG193" s="152"/>
      <c r="SKH193" s="379"/>
      <c r="SKI193" s="380"/>
      <c r="SKJ193" s="326"/>
      <c r="SKK193" s="152"/>
      <c r="SKL193" s="152"/>
      <c r="SKM193" s="152"/>
      <c r="SKN193" s="152"/>
      <c r="SKO193" s="379"/>
      <c r="SKP193" s="380"/>
      <c r="SKQ193" s="326"/>
      <c r="SKR193" s="152"/>
      <c r="SKS193" s="152"/>
      <c r="SKT193" s="152"/>
      <c r="SKU193" s="152"/>
      <c r="SKV193" s="379"/>
      <c r="SKW193" s="380"/>
      <c r="SKX193" s="326"/>
      <c r="SKY193" s="152"/>
      <c r="SKZ193" s="152"/>
      <c r="SLA193" s="152"/>
      <c r="SLB193" s="152"/>
      <c r="SLC193" s="379"/>
      <c r="SLD193" s="380"/>
      <c r="SLE193" s="326"/>
      <c r="SLF193" s="152"/>
      <c r="SLG193" s="152"/>
      <c r="SLH193" s="152"/>
      <c r="SLI193" s="152"/>
      <c r="SLJ193" s="379"/>
      <c r="SLK193" s="380"/>
      <c r="SLL193" s="326"/>
      <c r="SLM193" s="152"/>
      <c r="SLN193" s="152"/>
      <c r="SLO193" s="152"/>
      <c r="SLP193" s="152"/>
      <c r="SLQ193" s="379"/>
      <c r="SLR193" s="380"/>
      <c r="SLS193" s="326"/>
      <c r="SLT193" s="152"/>
      <c r="SLU193" s="152"/>
      <c r="SLV193" s="152"/>
      <c r="SLW193" s="152"/>
      <c r="SLX193" s="379"/>
      <c r="SLY193" s="380"/>
      <c r="SLZ193" s="326"/>
      <c r="SMA193" s="152"/>
      <c r="SMB193" s="152"/>
      <c r="SMC193" s="152"/>
      <c r="SMD193" s="152"/>
      <c r="SME193" s="379"/>
      <c r="SMF193" s="380"/>
      <c r="SMG193" s="326"/>
      <c r="SMH193" s="152"/>
      <c r="SMI193" s="152"/>
      <c r="SMJ193" s="152"/>
      <c r="SMK193" s="152"/>
      <c r="SML193" s="379"/>
      <c r="SMM193" s="380"/>
      <c r="SMN193" s="326"/>
      <c r="SMO193" s="152"/>
      <c r="SMP193" s="152"/>
      <c r="SMQ193" s="152"/>
      <c r="SMR193" s="152"/>
      <c r="SMS193" s="379"/>
      <c r="SMT193" s="380"/>
      <c r="SMU193" s="326"/>
      <c r="SMV193" s="152"/>
      <c r="SMW193" s="152"/>
      <c r="SMX193" s="152"/>
      <c r="SMY193" s="152"/>
      <c r="SMZ193" s="379"/>
      <c r="SNA193" s="380"/>
      <c r="SNB193" s="326"/>
      <c r="SNC193" s="152"/>
      <c r="SND193" s="152"/>
      <c r="SNE193" s="152"/>
      <c r="SNF193" s="152"/>
      <c r="SNG193" s="379"/>
      <c r="SNH193" s="380"/>
      <c r="SNI193" s="326"/>
      <c r="SNJ193" s="152"/>
      <c r="SNK193" s="152"/>
      <c r="SNL193" s="152"/>
      <c r="SNM193" s="152"/>
      <c r="SNN193" s="379"/>
      <c r="SNO193" s="380"/>
      <c r="SNP193" s="326"/>
      <c r="SNQ193" s="152"/>
      <c r="SNR193" s="152"/>
      <c r="SNS193" s="152"/>
      <c r="SNT193" s="152"/>
      <c r="SNU193" s="379"/>
      <c r="SNV193" s="380"/>
      <c r="SNW193" s="326"/>
      <c r="SNX193" s="152"/>
      <c r="SNY193" s="152"/>
      <c r="SNZ193" s="152"/>
      <c r="SOA193" s="152"/>
      <c r="SOB193" s="379"/>
      <c r="SOC193" s="380"/>
      <c r="SOD193" s="326"/>
      <c r="SOE193" s="152"/>
      <c r="SOF193" s="152"/>
      <c r="SOG193" s="152"/>
      <c r="SOH193" s="152"/>
      <c r="SOI193" s="379"/>
      <c r="SOJ193" s="380"/>
      <c r="SOK193" s="326"/>
      <c r="SOL193" s="152"/>
      <c r="SOM193" s="152"/>
      <c r="SON193" s="152"/>
      <c r="SOO193" s="152"/>
      <c r="SOP193" s="379"/>
      <c r="SOQ193" s="380"/>
      <c r="SOR193" s="326"/>
      <c r="SOS193" s="152"/>
      <c r="SOT193" s="152"/>
      <c r="SOU193" s="152"/>
      <c r="SOV193" s="152"/>
      <c r="SOW193" s="379"/>
      <c r="SOX193" s="380"/>
      <c r="SOY193" s="326"/>
      <c r="SOZ193" s="152"/>
      <c r="SPA193" s="152"/>
      <c r="SPB193" s="152"/>
      <c r="SPC193" s="152"/>
      <c r="SPD193" s="379"/>
      <c r="SPE193" s="380"/>
      <c r="SPF193" s="326"/>
      <c r="SPG193" s="152"/>
      <c r="SPH193" s="152"/>
      <c r="SPI193" s="152"/>
      <c r="SPJ193" s="152"/>
      <c r="SPK193" s="379"/>
      <c r="SPL193" s="380"/>
      <c r="SPM193" s="326"/>
      <c r="SPN193" s="152"/>
      <c r="SPO193" s="152"/>
      <c r="SPP193" s="152"/>
      <c r="SPQ193" s="152"/>
      <c r="SPR193" s="379"/>
      <c r="SPS193" s="380"/>
      <c r="SPT193" s="326"/>
      <c r="SPU193" s="152"/>
      <c r="SPV193" s="152"/>
      <c r="SPW193" s="152"/>
      <c r="SPX193" s="152"/>
      <c r="SPY193" s="379"/>
      <c r="SPZ193" s="380"/>
      <c r="SQA193" s="326"/>
      <c r="SQB193" s="152"/>
      <c r="SQC193" s="152"/>
      <c r="SQD193" s="152"/>
      <c r="SQE193" s="152"/>
      <c r="SQF193" s="379"/>
      <c r="SQG193" s="380"/>
      <c r="SQH193" s="326"/>
      <c r="SQI193" s="152"/>
      <c r="SQJ193" s="152"/>
      <c r="SQK193" s="152"/>
      <c r="SQL193" s="152"/>
      <c r="SQM193" s="379"/>
      <c r="SQN193" s="380"/>
      <c r="SQO193" s="326"/>
      <c r="SQP193" s="152"/>
      <c r="SQQ193" s="152"/>
      <c r="SQR193" s="152"/>
      <c r="SQS193" s="152"/>
      <c r="SQT193" s="379"/>
      <c r="SQU193" s="380"/>
      <c r="SQV193" s="326"/>
      <c r="SQW193" s="152"/>
      <c r="SQX193" s="152"/>
      <c r="SQY193" s="152"/>
      <c r="SQZ193" s="152"/>
      <c r="SRA193" s="379"/>
      <c r="SRB193" s="380"/>
      <c r="SRC193" s="326"/>
      <c r="SRD193" s="152"/>
      <c r="SRE193" s="152"/>
      <c r="SRF193" s="152"/>
      <c r="SRG193" s="152"/>
      <c r="SRH193" s="379"/>
      <c r="SRI193" s="380"/>
      <c r="SRJ193" s="326"/>
      <c r="SRK193" s="152"/>
      <c r="SRL193" s="152"/>
      <c r="SRM193" s="152"/>
      <c r="SRN193" s="152"/>
      <c r="SRO193" s="379"/>
      <c r="SRP193" s="380"/>
      <c r="SRQ193" s="326"/>
      <c r="SRR193" s="152"/>
      <c r="SRS193" s="152"/>
      <c r="SRT193" s="152"/>
      <c r="SRU193" s="152"/>
      <c r="SRV193" s="379"/>
      <c r="SRW193" s="380"/>
      <c r="SRX193" s="326"/>
      <c r="SRY193" s="152"/>
      <c r="SRZ193" s="152"/>
      <c r="SSA193" s="152"/>
      <c r="SSB193" s="152"/>
      <c r="SSC193" s="379"/>
      <c r="SSD193" s="380"/>
      <c r="SSE193" s="326"/>
      <c r="SSF193" s="152"/>
      <c r="SSG193" s="152"/>
      <c r="SSH193" s="152"/>
      <c r="SSI193" s="152"/>
      <c r="SSJ193" s="379"/>
      <c r="SSK193" s="380"/>
      <c r="SSL193" s="326"/>
      <c r="SSM193" s="152"/>
      <c r="SSN193" s="152"/>
      <c r="SSO193" s="152"/>
      <c r="SSP193" s="152"/>
      <c r="SSQ193" s="379"/>
      <c r="SSR193" s="380"/>
      <c r="SSS193" s="326"/>
      <c r="SST193" s="152"/>
      <c r="SSU193" s="152"/>
      <c r="SSV193" s="152"/>
      <c r="SSW193" s="152"/>
      <c r="SSX193" s="379"/>
      <c r="SSY193" s="380"/>
      <c r="SSZ193" s="326"/>
      <c r="STA193" s="152"/>
      <c r="STB193" s="152"/>
      <c r="STC193" s="152"/>
      <c r="STD193" s="152"/>
      <c r="STE193" s="379"/>
      <c r="STF193" s="380"/>
      <c r="STG193" s="326"/>
      <c r="STH193" s="152"/>
      <c r="STI193" s="152"/>
      <c r="STJ193" s="152"/>
      <c r="STK193" s="152"/>
      <c r="STL193" s="379"/>
      <c r="STM193" s="380"/>
      <c r="STN193" s="326"/>
      <c r="STO193" s="152"/>
      <c r="STP193" s="152"/>
      <c r="STQ193" s="152"/>
      <c r="STR193" s="152"/>
      <c r="STS193" s="379"/>
      <c r="STT193" s="380"/>
      <c r="STU193" s="326"/>
      <c r="STV193" s="152"/>
      <c r="STW193" s="152"/>
      <c r="STX193" s="152"/>
      <c r="STY193" s="152"/>
      <c r="STZ193" s="379"/>
      <c r="SUA193" s="380"/>
      <c r="SUB193" s="326"/>
      <c r="SUC193" s="152"/>
      <c r="SUD193" s="152"/>
      <c r="SUE193" s="152"/>
      <c r="SUF193" s="152"/>
      <c r="SUG193" s="379"/>
      <c r="SUH193" s="380"/>
      <c r="SUI193" s="326"/>
      <c r="SUJ193" s="152"/>
      <c r="SUK193" s="152"/>
      <c r="SUL193" s="152"/>
      <c r="SUM193" s="152"/>
      <c r="SUN193" s="379"/>
      <c r="SUO193" s="380"/>
      <c r="SUP193" s="326"/>
      <c r="SUQ193" s="152"/>
      <c r="SUR193" s="152"/>
      <c r="SUS193" s="152"/>
      <c r="SUT193" s="152"/>
      <c r="SUU193" s="379"/>
      <c r="SUV193" s="380"/>
      <c r="SUW193" s="326"/>
      <c r="SUX193" s="152"/>
      <c r="SUY193" s="152"/>
      <c r="SUZ193" s="152"/>
      <c r="SVA193" s="152"/>
      <c r="SVB193" s="379"/>
      <c r="SVC193" s="380"/>
      <c r="SVD193" s="326"/>
      <c r="SVE193" s="152"/>
      <c r="SVF193" s="152"/>
      <c r="SVG193" s="152"/>
      <c r="SVH193" s="152"/>
      <c r="SVI193" s="379"/>
      <c r="SVJ193" s="380"/>
      <c r="SVK193" s="326"/>
      <c r="SVL193" s="152"/>
      <c r="SVM193" s="152"/>
      <c r="SVN193" s="152"/>
      <c r="SVO193" s="152"/>
      <c r="SVP193" s="379"/>
      <c r="SVQ193" s="380"/>
      <c r="SVR193" s="326"/>
      <c r="SVS193" s="152"/>
      <c r="SVT193" s="152"/>
      <c r="SVU193" s="152"/>
      <c r="SVV193" s="152"/>
      <c r="SVW193" s="379"/>
      <c r="SVX193" s="380"/>
      <c r="SVY193" s="326"/>
      <c r="SVZ193" s="152"/>
      <c r="SWA193" s="152"/>
      <c r="SWB193" s="152"/>
      <c r="SWC193" s="152"/>
      <c r="SWD193" s="379"/>
      <c r="SWE193" s="380"/>
      <c r="SWF193" s="326"/>
      <c r="SWG193" s="152"/>
      <c r="SWH193" s="152"/>
      <c r="SWI193" s="152"/>
      <c r="SWJ193" s="152"/>
      <c r="SWK193" s="379"/>
      <c r="SWL193" s="380"/>
      <c r="SWM193" s="326"/>
      <c r="SWN193" s="152"/>
      <c r="SWO193" s="152"/>
      <c r="SWP193" s="152"/>
      <c r="SWQ193" s="152"/>
      <c r="SWR193" s="379"/>
      <c r="SWS193" s="380"/>
      <c r="SWT193" s="326"/>
      <c r="SWU193" s="152"/>
      <c r="SWV193" s="152"/>
      <c r="SWW193" s="152"/>
      <c r="SWX193" s="152"/>
      <c r="SWY193" s="379"/>
      <c r="SWZ193" s="380"/>
      <c r="SXA193" s="326"/>
      <c r="SXB193" s="152"/>
      <c r="SXC193" s="152"/>
      <c r="SXD193" s="152"/>
      <c r="SXE193" s="152"/>
      <c r="SXF193" s="379"/>
      <c r="SXG193" s="380"/>
      <c r="SXH193" s="326"/>
      <c r="SXI193" s="152"/>
      <c r="SXJ193" s="152"/>
      <c r="SXK193" s="152"/>
      <c r="SXL193" s="152"/>
      <c r="SXM193" s="379"/>
      <c r="SXN193" s="380"/>
      <c r="SXO193" s="326"/>
      <c r="SXP193" s="152"/>
      <c r="SXQ193" s="152"/>
      <c r="SXR193" s="152"/>
      <c r="SXS193" s="152"/>
      <c r="SXT193" s="379"/>
      <c r="SXU193" s="380"/>
      <c r="SXV193" s="326"/>
      <c r="SXW193" s="152"/>
      <c r="SXX193" s="152"/>
      <c r="SXY193" s="152"/>
      <c r="SXZ193" s="152"/>
      <c r="SYA193" s="379"/>
      <c r="SYB193" s="380"/>
      <c r="SYC193" s="326"/>
      <c r="SYD193" s="152"/>
      <c r="SYE193" s="152"/>
      <c r="SYF193" s="152"/>
      <c r="SYG193" s="152"/>
      <c r="SYH193" s="379"/>
      <c r="SYI193" s="380"/>
      <c r="SYJ193" s="326"/>
      <c r="SYK193" s="152"/>
      <c r="SYL193" s="152"/>
      <c r="SYM193" s="152"/>
      <c r="SYN193" s="152"/>
      <c r="SYO193" s="379"/>
      <c r="SYP193" s="380"/>
      <c r="SYQ193" s="326"/>
      <c r="SYR193" s="152"/>
      <c r="SYS193" s="152"/>
      <c r="SYT193" s="152"/>
      <c r="SYU193" s="152"/>
      <c r="SYV193" s="379"/>
      <c r="SYW193" s="380"/>
      <c r="SYX193" s="326"/>
      <c r="SYY193" s="152"/>
      <c r="SYZ193" s="152"/>
      <c r="SZA193" s="152"/>
      <c r="SZB193" s="152"/>
      <c r="SZC193" s="379"/>
      <c r="SZD193" s="380"/>
      <c r="SZE193" s="326"/>
      <c r="SZF193" s="152"/>
      <c r="SZG193" s="152"/>
      <c r="SZH193" s="152"/>
      <c r="SZI193" s="152"/>
      <c r="SZJ193" s="379"/>
      <c r="SZK193" s="380"/>
      <c r="SZL193" s="326"/>
      <c r="SZM193" s="152"/>
      <c r="SZN193" s="152"/>
      <c r="SZO193" s="152"/>
      <c r="SZP193" s="152"/>
      <c r="SZQ193" s="379"/>
      <c r="SZR193" s="380"/>
      <c r="SZS193" s="326"/>
      <c r="SZT193" s="152"/>
      <c r="SZU193" s="152"/>
      <c r="SZV193" s="152"/>
      <c r="SZW193" s="152"/>
      <c r="SZX193" s="379"/>
      <c r="SZY193" s="380"/>
      <c r="SZZ193" s="326"/>
      <c r="TAA193" s="152"/>
      <c r="TAB193" s="152"/>
      <c r="TAC193" s="152"/>
      <c r="TAD193" s="152"/>
      <c r="TAE193" s="379"/>
      <c r="TAF193" s="380"/>
      <c r="TAG193" s="326"/>
      <c r="TAH193" s="152"/>
      <c r="TAI193" s="152"/>
      <c r="TAJ193" s="152"/>
      <c r="TAK193" s="152"/>
      <c r="TAL193" s="379"/>
      <c r="TAM193" s="380"/>
      <c r="TAN193" s="326"/>
      <c r="TAO193" s="152"/>
      <c r="TAP193" s="152"/>
      <c r="TAQ193" s="152"/>
      <c r="TAR193" s="152"/>
      <c r="TAS193" s="379"/>
      <c r="TAT193" s="380"/>
      <c r="TAU193" s="326"/>
      <c r="TAV193" s="152"/>
      <c r="TAW193" s="152"/>
      <c r="TAX193" s="152"/>
      <c r="TAY193" s="152"/>
      <c r="TAZ193" s="379"/>
      <c r="TBA193" s="380"/>
      <c r="TBB193" s="326"/>
      <c r="TBC193" s="152"/>
      <c r="TBD193" s="152"/>
      <c r="TBE193" s="152"/>
      <c r="TBF193" s="152"/>
      <c r="TBG193" s="379"/>
      <c r="TBH193" s="380"/>
      <c r="TBI193" s="326"/>
      <c r="TBJ193" s="152"/>
      <c r="TBK193" s="152"/>
      <c r="TBL193" s="152"/>
      <c r="TBM193" s="152"/>
      <c r="TBN193" s="379"/>
      <c r="TBO193" s="380"/>
      <c r="TBP193" s="326"/>
      <c r="TBQ193" s="152"/>
      <c r="TBR193" s="152"/>
      <c r="TBS193" s="152"/>
      <c r="TBT193" s="152"/>
      <c r="TBU193" s="379"/>
      <c r="TBV193" s="380"/>
      <c r="TBW193" s="326"/>
      <c r="TBX193" s="152"/>
      <c r="TBY193" s="152"/>
      <c r="TBZ193" s="152"/>
      <c r="TCA193" s="152"/>
      <c r="TCB193" s="379"/>
      <c r="TCC193" s="380"/>
      <c r="TCD193" s="326"/>
      <c r="TCE193" s="152"/>
      <c r="TCF193" s="152"/>
      <c r="TCG193" s="152"/>
      <c r="TCH193" s="152"/>
      <c r="TCI193" s="379"/>
      <c r="TCJ193" s="380"/>
      <c r="TCK193" s="326"/>
      <c r="TCL193" s="152"/>
      <c r="TCM193" s="152"/>
      <c r="TCN193" s="152"/>
      <c r="TCO193" s="152"/>
      <c r="TCP193" s="379"/>
      <c r="TCQ193" s="380"/>
      <c r="TCR193" s="326"/>
      <c r="TCS193" s="152"/>
      <c r="TCT193" s="152"/>
      <c r="TCU193" s="152"/>
      <c r="TCV193" s="152"/>
      <c r="TCW193" s="379"/>
      <c r="TCX193" s="380"/>
      <c r="TCY193" s="326"/>
      <c r="TCZ193" s="152"/>
      <c r="TDA193" s="152"/>
      <c r="TDB193" s="152"/>
      <c r="TDC193" s="152"/>
      <c r="TDD193" s="379"/>
      <c r="TDE193" s="380"/>
      <c r="TDF193" s="326"/>
      <c r="TDG193" s="152"/>
      <c r="TDH193" s="152"/>
      <c r="TDI193" s="152"/>
      <c r="TDJ193" s="152"/>
      <c r="TDK193" s="379"/>
      <c r="TDL193" s="380"/>
      <c r="TDM193" s="326"/>
      <c r="TDN193" s="152"/>
      <c r="TDO193" s="152"/>
      <c r="TDP193" s="152"/>
      <c r="TDQ193" s="152"/>
      <c r="TDR193" s="379"/>
      <c r="TDS193" s="380"/>
      <c r="TDT193" s="326"/>
      <c r="TDU193" s="152"/>
      <c r="TDV193" s="152"/>
      <c r="TDW193" s="152"/>
      <c r="TDX193" s="152"/>
      <c r="TDY193" s="379"/>
      <c r="TDZ193" s="380"/>
      <c r="TEA193" s="326"/>
      <c r="TEB193" s="152"/>
      <c r="TEC193" s="152"/>
      <c r="TED193" s="152"/>
      <c r="TEE193" s="152"/>
      <c r="TEF193" s="379"/>
      <c r="TEG193" s="380"/>
      <c r="TEH193" s="326"/>
      <c r="TEI193" s="152"/>
      <c r="TEJ193" s="152"/>
      <c r="TEK193" s="152"/>
      <c r="TEL193" s="152"/>
      <c r="TEM193" s="379"/>
      <c r="TEN193" s="380"/>
      <c r="TEO193" s="326"/>
      <c r="TEP193" s="152"/>
      <c r="TEQ193" s="152"/>
      <c r="TER193" s="152"/>
      <c r="TES193" s="152"/>
      <c r="TET193" s="379"/>
      <c r="TEU193" s="380"/>
      <c r="TEV193" s="326"/>
      <c r="TEW193" s="152"/>
      <c r="TEX193" s="152"/>
      <c r="TEY193" s="152"/>
      <c r="TEZ193" s="152"/>
      <c r="TFA193" s="379"/>
      <c r="TFB193" s="380"/>
      <c r="TFC193" s="326"/>
      <c r="TFD193" s="152"/>
      <c r="TFE193" s="152"/>
      <c r="TFF193" s="152"/>
      <c r="TFG193" s="152"/>
      <c r="TFH193" s="379"/>
      <c r="TFI193" s="380"/>
      <c r="TFJ193" s="326"/>
      <c r="TFK193" s="152"/>
      <c r="TFL193" s="152"/>
      <c r="TFM193" s="152"/>
      <c r="TFN193" s="152"/>
      <c r="TFO193" s="379"/>
      <c r="TFP193" s="380"/>
      <c r="TFQ193" s="326"/>
      <c r="TFR193" s="152"/>
      <c r="TFS193" s="152"/>
      <c r="TFT193" s="152"/>
      <c r="TFU193" s="152"/>
      <c r="TFV193" s="379"/>
      <c r="TFW193" s="380"/>
      <c r="TFX193" s="326"/>
      <c r="TFY193" s="152"/>
      <c r="TFZ193" s="152"/>
      <c r="TGA193" s="152"/>
      <c r="TGB193" s="152"/>
      <c r="TGC193" s="379"/>
      <c r="TGD193" s="380"/>
      <c r="TGE193" s="326"/>
      <c r="TGF193" s="152"/>
      <c r="TGG193" s="152"/>
      <c r="TGH193" s="152"/>
      <c r="TGI193" s="152"/>
      <c r="TGJ193" s="379"/>
      <c r="TGK193" s="380"/>
      <c r="TGL193" s="326"/>
      <c r="TGM193" s="152"/>
      <c r="TGN193" s="152"/>
      <c r="TGO193" s="152"/>
      <c r="TGP193" s="152"/>
      <c r="TGQ193" s="379"/>
      <c r="TGR193" s="380"/>
      <c r="TGS193" s="326"/>
      <c r="TGT193" s="152"/>
      <c r="TGU193" s="152"/>
      <c r="TGV193" s="152"/>
      <c r="TGW193" s="152"/>
      <c r="TGX193" s="379"/>
      <c r="TGY193" s="380"/>
      <c r="TGZ193" s="326"/>
      <c r="THA193" s="152"/>
      <c r="THB193" s="152"/>
      <c r="THC193" s="152"/>
      <c r="THD193" s="152"/>
      <c r="THE193" s="379"/>
      <c r="THF193" s="380"/>
      <c r="THG193" s="326"/>
      <c r="THH193" s="152"/>
      <c r="THI193" s="152"/>
      <c r="THJ193" s="152"/>
      <c r="THK193" s="152"/>
      <c r="THL193" s="379"/>
      <c r="THM193" s="380"/>
      <c r="THN193" s="326"/>
      <c r="THO193" s="152"/>
      <c r="THP193" s="152"/>
      <c r="THQ193" s="152"/>
      <c r="THR193" s="152"/>
      <c r="THS193" s="379"/>
      <c r="THT193" s="380"/>
      <c r="THU193" s="326"/>
      <c r="THV193" s="152"/>
      <c r="THW193" s="152"/>
      <c r="THX193" s="152"/>
      <c r="THY193" s="152"/>
      <c r="THZ193" s="379"/>
      <c r="TIA193" s="380"/>
      <c r="TIB193" s="326"/>
      <c r="TIC193" s="152"/>
      <c r="TID193" s="152"/>
      <c r="TIE193" s="152"/>
      <c r="TIF193" s="152"/>
      <c r="TIG193" s="379"/>
      <c r="TIH193" s="380"/>
      <c r="TII193" s="326"/>
      <c r="TIJ193" s="152"/>
      <c r="TIK193" s="152"/>
      <c r="TIL193" s="152"/>
      <c r="TIM193" s="152"/>
      <c r="TIN193" s="379"/>
      <c r="TIO193" s="380"/>
      <c r="TIP193" s="326"/>
      <c r="TIQ193" s="152"/>
      <c r="TIR193" s="152"/>
      <c r="TIS193" s="152"/>
      <c r="TIT193" s="152"/>
      <c r="TIU193" s="379"/>
      <c r="TIV193" s="380"/>
      <c r="TIW193" s="326"/>
      <c r="TIX193" s="152"/>
      <c r="TIY193" s="152"/>
      <c r="TIZ193" s="152"/>
      <c r="TJA193" s="152"/>
      <c r="TJB193" s="379"/>
      <c r="TJC193" s="380"/>
      <c r="TJD193" s="326"/>
      <c r="TJE193" s="152"/>
      <c r="TJF193" s="152"/>
      <c r="TJG193" s="152"/>
      <c r="TJH193" s="152"/>
      <c r="TJI193" s="379"/>
      <c r="TJJ193" s="380"/>
      <c r="TJK193" s="326"/>
      <c r="TJL193" s="152"/>
      <c r="TJM193" s="152"/>
      <c r="TJN193" s="152"/>
      <c r="TJO193" s="152"/>
      <c r="TJP193" s="379"/>
      <c r="TJQ193" s="380"/>
      <c r="TJR193" s="326"/>
      <c r="TJS193" s="152"/>
      <c r="TJT193" s="152"/>
      <c r="TJU193" s="152"/>
      <c r="TJV193" s="152"/>
      <c r="TJW193" s="379"/>
      <c r="TJX193" s="380"/>
      <c r="TJY193" s="326"/>
      <c r="TJZ193" s="152"/>
      <c r="TKA193" s="152"/>
      <c r="TKB193" s="152"/>
      <c r="TKC193" s="152"/>
      <c r="TKD193" s="379"/>
      <c r="TKE193" s="380"/>
      <c r="TKF193" s="326"/>
      <c r="TKG193" s="152"/>
      <c r="TKH193" s="152"/>
      <c r="TKI193" s="152"/>
      <c r="TKJ193" s="152"/>
      <c r="TKK193" s="379"/>
      <c r="TKL193" s="380"/>
      <c r="TKM193" s="326"/>
      <c r="TKN193" s="152"/>
      <c r="TKO193" s="152"/>
      <c r="TKP193" s="152"/>
      <c r="TKQ193" s="152"/>
      <c r="TKR193" s="379"/>
      <c r="TKS193" s="380"/>
      <c r="TKT193" s="326"/>
      <c r="TKU193" s="152"/>
      <c r="TKV193" s="152"/>
      <c r="TKW193" s="152"/>
      <c r="TKX193" s="152"/>
      <c r="TKY193" s="379"/>
      <c r="TKZ193" s="380"/>
      <c r="TLA193" s="326"/>
      <c r="TLB193" s="152"/>
      <c r="TLC193" s="152"/>
      <c r="TLD193" s="152"/>
      <c r="TLE193" s="152"/>
      <c r="TLF193" s="379"/>
      <c r="TLG193" s="380"/>
      <c r="TLH193" s="326"/>
      <c r="TLI193" s="152"/>
      <c r="TLJ193" s="152"/>
      <c r="TLK193" s="152"/>
      <c r="TLL193" s="152"/>
      <c r="TLM193" s="379"/>
      <c r="TLN193" s="380"/>
      <c r="TLO193" s="326"/>
      <c r="TLP193" s="152"/>
      <c r="TLQ193" s="152"/>
      <c r="TLR193" s="152"/>
      <c r="TLS193" s="152"/>
      <c r="TLT193" s="379"/>
      <c r="TLU193" s="380"/>
      <c r="TLV193" s="326"/>
      <c r="TLW193" s="152"/>
      <c r="TLX193" s="152"/>
      <c r="TLY193" s="152"/>
      <c r="TLZ193" s="152"/>
      <c r="TMA193" s="379"/>
      <c r="TMB193" s="380"/>
      <c r="TMC193" s="326"/>
      <c r="TMD193" s="152"/>
      <c r="TME193" s="152"/>
      <c r="TMF193" s="152"/>
      <c r="TMG193" s="152"/>
      <c r="TMH193" s="379"/>
      <c r="TMI193" s="380"/>
      <c r="TMJ193" s="326"/>
      <c r="TMK193" s="152"/>
      <c r="TML193" s="152"/>
      <c r="TMM193" s="152"/>
      <c r="TMN193" s="152"/>
      <c r="TMO193" s="379"/>
      <c r="TMP193" s="380"/>
      <c r="TMQ193" s="326"/>
      <c r="TMR193" s="152"/>
      <c r="TMS193" s="152"/>
      <c r="TMT193" s="152"/>
      <c r="TMU193" s="152"/>
      <c r="TMV193" s="379"/>
      <c r="TMW193" s="380"/>
      <c r="TMX193" s="326"/>
      <c r="TMY193" s="152"/>
      <c r="TMZ193" s="152"/>
      <c r="TNA193" s="152"/>
      <c r="TNB193" s="152"/>
      <c r="TNC193" s="379"/>
      <c r="TND193" s="380"/>
      <c r="TNE193" s="326"/>
      <c r="TNF193" s="152"/>
      <c r="TNG193" s="152"/>
      <c r="TNH193" s="152"/>
      <c r="TNI193" s="152"/>
      <c r="TNJ193" s="379"/>
      <c r="TNK193" s="380"/>
      <c r="TNL193" s="326"/>
      <c r="TNM193" s="152"/>
      <c r="TNN193" s="152"/>
      <c r="TNO193" s="152"/>
      <c r="TNP193" s="152"/>
      <c r="TNQ193" s="379"/>
      <c r="TNR193" s="380"/>
      <c r="TNS193" s="326"/>
      <c r="TNT193" s="152"/>
      <c r="TNU193" s="152"/>
      <c r="TNV193" s="152"/>
      <c r="TNW193" s="152"/>
      <c r="TNX193" s="379"/>
      <c r="TNY193" s="380"/>
      <c r="TNZ193" s="326"/>
      <c r="TOA193" s="152"/>
      <c r="TOB193" s="152"/>
      <c r="TOC193" s="152"/>
      <c r="TOD193" s="152"/>
      <c r="TOE193" s="379"/>
      <c r="TOF193" s="380"/>
      <c r="TOG193" s="326"/>
      <c r="TOH193" s="152"/>
      <c r="TOI193" s="152"/>
      <c r="TOJ193" s="152"/>
      <c r="TOK193" s="152"/>
      <c r="TOL193" s="379"/>
      <c r="TOM193" s="380"/>
      <c r="TON193" s="326"/>
      <c r="TOO193" s="152"/>
      <c r="TOP193" s="152"/>
      <c r="TOQ193" s="152"/>
      <c r="TOR193" s="152"/>
      <c r="TOS193" s="379"/>
      <c r="TOT193" s="380"/>
      <c r="TOU193" s="326"/>
      <c r="TOV193" s="152"/>
      <c r="TOW193" s="152"/>
      <c r="TOX193" s="152"/>
      <c r="TOY193" s="152"/>
      <c r="TOZ193" s="379"/>
      <c r="TPA193" s="380"/>
      <c r="TPB193" s="326"/>
      <c r="TPC193" s="152"/>
      <c r="TPD193" s="152"/>
      <c r="TPE193" s="152"/>
      <c r="TPF193" s="152"/>
      <c r="TPG193" s="379"/>
      <c r="TPH193" s="380"/>
      <c r="TPI193" s="326"/>
      <c r="TPJ193" s="152"/>
      <c r="TPK193" s="152"/>
      <c r="TPL193" s="152"/>
      <c r="TPM193" s="152"/>
      <c r="TPN193" s="379"/>
      <c r="TPO193" s="380"/>
      <c r="TPP193" s="326"/>
      <c r="TPQ193" s="152"/>
      <c r="TPR193" s="152"/>
      <c r="TPS193" s="152"/>
      <c r="TPT193" s="152"/>
      <c r="TPU193" s="379"/>
      <c r="TPV193" s="380"/>
      <c r="TPW193" s="326"/>
      <c r="TPX193" s="152"/>
      <c r="TPY193" s="152"/>
      <c r="TPZ193" s="152"/>
      <c r="TQA193" s="152"/>
      <c r="TQB193" s="379"/>
      <c r="TQC193" s="380"/>
      <c r="TQD193" s="326"/>
      <c r="TQE193" s="152"/>
      <c r="TQF193" s="152"/>
      <c r="TQG193" s="152"/>
      <c r="TQH193" s="152"/>
      <c r="TQI193" s="379"/>
      <c r="TQJ193" s="380"/>
      <c r="TQK193" s="326"/>
      <c r="TQL193" s="152"/>
      <c r="TQM193" s="152"/>
      <c r="TQN193" s="152"/>
      <c r="TQO193" s="152"/>
      <c r="TQP193" s="379"/>
      <c r="TQQ193" s="380"/>
      <c r="TQR193" s="326"/>
      <c r="TQS193" s="152"/>
      <c r="TQT193" s="152"/>
      <c r="TQU193" s="152"/>
      <c r="TQV193" s="152"/>
      <c r="TQW193" s="379"/>
      <c r="TQX193" s="380"/>
      <c r="TQY193" s="326"/>
      <c r="TQZ193" s="152"/>
      <c r="TRA193" s="152"/>
      <c r="TRB193" s="152"/>
      <c r="TRC193" s="152"/>
      <c r="TRD193" s="379"/>
      <c r="TRE193" s="380"/>
      <c r="TRF193" s="326"/>
      <c r="TRG193" s="152"/>
      <c r="TRH193" s="152"/>
      <c r="TRI193" s="152"/>
      <c r="TRJ193" s="152"/>
      <c r="TRK193" s="379"/>
      <c r="TRL193" s="380"/>
      <c r="TRM193" s="326"/>
      <c r="TRN193" s="152"/>
      <c r="TRO193" s="152"/>
      <c r="TRP193" s="152"/>
      <c r="TRQ193" s="152"/>
      <c r="TRR193" s="379"/>
      <c r="TRS193" s="380"/>
      <c r="TRT193" s="326"/>
      <c r="TRU193" s="152"/>
      <c r="TRV193" s="152"/>
      <c r="TRW193" s="152"/>
      <c r="TRX193" s="152"/>
      <c r="TRY193" s="379"/>
      <c r="TRZ193" s="380"/>
      <c r="TSA193" s="326"/>
      <c r="TSB193" s="152"/>
      <c r="TSC193" s="152"/>
      <c r="TSD193" s="152"/>
      <c r="TSE193" s="152"/>
      <c r="TSF193" s="379"/>
      <c r="TSG193" s="380"/>
      <c r="TSH193" s="326"/>
      <c r="TSI193" s="152"/>
      <c r="TSJ193" s="152"/>
      <c r="TSK193" s="152"/>
      <c r="TSL193" s="152"/>
      <c r="TSM193" s="379"/>
      <c r="TSN193" s="380"/>
      <c r="TSO193" s="326"/>
      <c r="TSP193" s="152"/>
      <c r="TSQ193" s="152"/>
      <c r="TSR193" s="152"/>
      <c r="TSS193" s="152"/>
      <c r="TST193" s="379"/>
      <c r="TSU193" s="380"/>
      <c r="TSV193" s="326"/>
      <c r="TSW193" s="152"/>
      <c r="TSX193" s="152"/>
      <c r="TSY193" s="152"/>
      <c r="TSZ193" s="152"/>
      <c r="TTA193" s="379"/>
      <c r="TTB193" s="380"/>
      <c r="TTC193" s="326"/>
      <c r="TTD193" s="152"/>
      <c r="TTE193" s="152"/>
      <c r="TTF193" s="152"/>
      <c r="TTG193" s="152"/>
      <c r="TTH193" s="379"/>
      <c r="TTI193" s="380"/>
      <c r="TTJ193" s="326"/>
      <c r="TTK193" s="152"/>
      <c r="TTL193" s="152"/>
      <c r="TTM193" s="152"/>
      <c r="TTN193" s="152"/>
      <c r="TTO193" s="379"/>
      <c r="TTP193" s="380"/>
      <c r="TTQ193" s="326"/>
      <c r="TTR193" s="152"/>
      <c r="TTS193" s="152"/>
      <c r="TTT193" s="152"/>
      <c r="TTU193" s="152"/>
      <c r="TTV193" s="379"/>
      <c r="TTW193" s="380"/>
      <c r="TTX193" s="326"/>
      <c r="TTY193" s="152"/>
      <c r="TTZ193" s="152"/>
      <c r="TUA193" s="152"/>
      <c r="TUB193" s="152"/>
      <c r="TUC193" s="379"/>
      <c r="TUD193" s="380"/>
      <c r="TUE193" s="326"/>
      <c r="TUF193" s="152"/>
      <c r="TUG193" s="152"/>
      <c r="TUH193" s="152"/>
      <c r="TUI193" s="152"/>
      <c r="TUJ193" s="379"/>
      <c r="TUK193" s="380"/>
      <c r="TUL193" s="326"/>
      <c r="TUM193" s="152"/>
      <c r="TUN193" s="152"/>
      <c r="TUO193" s="152"/>
      <c r="TUP193" s="152"/>
      <c r="TUQ193" s="379"/>
      <c r="TUR193" s="380"/>
      <c r="TUS193" s="326"/>
      <c r="TUT193" s="152"/>
      <c r="TUU193" s="152"/>
      <c r="TUV193" s="152"/>
      <c r="TUW193" s="152"/>
      <c r="TUX193" s="379"/>
      <c r="TUY193" s="380"/>
      <c r="TUZ193" s="326"/>
      <c r="TVA193" s="152"/>
      <c r="TVB193" s="152"/>
      <c r="TVC193" s="152"/>
      <c r="TVD193" s="152"/>
      <c r="TVE193" s="379"/>
      <c r="TVF193" s="380"/>
      <c r="TVG193" s="326"/>
      <c r="TVH193" s="152"/>
      <c r="TVI193" s="152"/>
      <c r="TVJ193" s="152"/>
      <c r="TVK193" s="152"/>
      <c r="TVL193" s="379"/>
      <c r="TVM193" s="380"/>
      <c r="TVN193" s="326"/>
      <c r="TVO193" s="152"/>
      <c r="TVP193" s="152"/>
      <c r="TVQ193" s="152"/>
      <c r="TVR193" s="152"/>
      <c r="TVS193" s="379"/>
      <c r="TVT193" s="380"/>
      <c r="TVU193" s="326"/>
      <c r="TVV193" s="152"/>
      <c r="TVW193" s="152"/>
      <c r="TVX193" s="152"/>
      <c r="TVY193" s="152"/>
      <c r="TVZ193" s="379"/>
      <c r="TWA193" s="380"/>
      <c r="TWB193" s="326"/>
      <c r="TWC193" s="152"/>
      <c r="TWD193" s="152"/>
      <c r="TWE193" s="152"/>
      <c r="TWF193" s="152"/>
      <c r="TWG193" s="379"/>
      <c r="TWH193" s="380"/>
      <c r="TWI193" s="326"/>
      <c r="TWJ193" s="152"/>
      <c r="TWK193" s="152"/>
      <c r="TWL193" s="152"/>
      <c r="TWM193" s="152"/>
      <c r="TWN193" s="379"/>
      <c r="TWO193" s="380"/>
      <c r="TWP193" s="326"/>
      <c r="TWQ193" s="152"/>
      <c r="TWR193" s="152"/>
      <c r="TWS193" s="152"/>
      <c r="TWT193" s="152"/>
      <c r="TWU193" s="379"/>
      <c r="TWV193" s="380"/>
      <c r="TWW193" s="326"/>
      <c r="TWX193" s="152"/>
      <c r="TWY193" s="152"/>
      <c r="TWZ193" s="152"/>
      <c r="TXA193" s="152"/>
      <c r="TXB193" s="379"/>
      <c r="TXC193" s="380"/>
      <c r="TXD193" s="326"/>
      <c r="TXE193" s="152"/>
      <c r="TXF193" s="152"/>
      <c r="TXG193" s="152"/>
      <c r="TXH193" s="152"/>
      <c r="TXI193" s="379"/>
      <c r="TXJ193" s="380"/>
      <c r="TXK193" s="326"/>
      <c r="TXL193" s="152"/>
      <c r="TXM193" s="152"/>
      <c r="TXN193" s="152"/>
      <c r="TXO193" s="152"/>
      <c r="TXP193" s="379"/>
      <c r="TXQ193" s="380"/>
      <c r="TXR193" s="326"/>
      <c r="TXS193" s="152"/>
      <c r="TXT193" s="152"/>
      <c r="TXU193" s="152"/>
      <c r="TXV193" s="152"/>
      <c r="TXW193" s="379"/>
      <c r="TXX193" s="380"/>
      <c r="TXY193" s="326"/>
      <c r="TXZ193" s="152"/>
      <c r="TYA193" s="152"/>
      <c r="TYB193" s="152"/>
      <c r="TYC193" s="152"/>
      <c r="TYD193" s="379"/>
      <c r="TYE193" s="380"/>
      <c r="TYF193" s="326"/>
      <c r="TYG193" s="152"/>
      <c r="TYH193" s="152"/>
      <c r="TYI193" s="152"/>
      <c r="TYJ193" s="152"/>
      <c r="TYK193" s="379"/>
      <c r="TYL193" s="380"/>
      <c r="TYM193" s="326"/>
      <c r="TYN193" s="152"/>
      <c r="TYO193" s="152"/>
      <c r="TYP193" s="152"/>
      <c r="TYQ193" s="152"/>
      <c r="TYR193" s="379"/>
      <c r="TYS193" s="380"/>
      <c r="TYT193" s="326"/>
      <c r="TYU193" s="152"/>
      <c r="TYV193" s="152"/>
      <c r="TYW193" s="152"/>
      <c r="TYX193" s="152"/>
      <c r="TYY193" s="379"/>
      <c r="TYZ193" s="380"/>
      <c r="TZA193" s="326"/>
      <c r="TZB193" s="152"/>
      <c r="TZC193" s="152"/>
      <c r="TZD193" s="152"/>
      <c r="TZE193" s="152"/>
      <c r="TZF193" s="379"/>
      <c r="TZG193" s="380"/>
      <c r="TZH193" s="326"/>
      <c r="TZI193" s="152"/>
      <c r="TZJ193" s="152"/>
      <c r="TZK193" s="152"/>
      <c r="TZL193" s="152"/>
      <c r="TZM193" s="379"/>
      <c r="TZN193" s="380"/>
      <c r="TZO193" s="326"/>
      <c r="TZP193" s="152"/>
      <c r="TZQ193" s="152"/>
      <c r="TZR193" s="152"/>
      <c r="TZS193" s="152"/>
      <c r="TZT193" s="379"/>
      <c r="TZU193" s="380"/>
      <c r="TZV193" s="326"/>
      <c r="TZW193" s="152"/>
      <c r="TZX193" s="152"/>
      <c r="TZY193" s="152"/>
      <c r="TZZ193" s="152"/>
      <c r="UAA193" s="379"/>
      <c r="UAB193" s="380"/>
      <c r="UAC193" s="326"/>
      <c r="UAD193" s="152"/>
      <c r="UAE193" s="152"/>
      <c r="UAF193" s="152"/>
      <c r="UAG193" s="152"/>
      <c r="UAH193" s="379"/>
      <c r="UAI193" s="380"/>
      <c r="UAJ193" s="326"/>
      <c r="UAK193" s="152"/>
      <c r="UAL193" s="152"/>
      <c r="UAM193" s="152"/>
      <c r="UAN193" s="152"/>
      <c r="UAO193" s="379"/>
      <c r="UAP193" s="380"/>
      <c r="UAQ193" s="326"/>
      <c r="UAR193" s="152"/>
      <c r="UAS193" s="152"/>
      <c r="UAT193" s="152"/>
      <c r="UAU193" s="152"/>
      <c r="UAV193" s="379"/>
      <c r="UAW193" s="380"/>
      <c r="UAX193" s="326"/>
      <c r="UAY193" s="152"/>
      <c r="UAZ193" s="152"/>
      <c r="UBA193" s="152"/>
      <c r="UBB193" s="152"/>
      <c r="UBC193" s="379"/>
      <c r="UBD193" s="380"/>
      <c r="UBE193" s="326"/>
      <c r="UBF193" s="152"/>
      <c r="UBG193" s="152"/>
      <c r="UBH193" s="152"/>
      <c r="UBI193" s="152"/>
      <c r="UBJ193" s="379"/>
      <c r="UBK193" s="380"/>
      <c r="UBL193" s="326"/>
      <c r="UBM193" s="152"/>
      <c r="UBN193" s="152"/>
      <c r="UBO193" s="152"/>
      <c r="UBP193" s="152"/>
      <c r="UBQ193" s="379"/>
      <c r="UBR193" s="380"/>
      <c r="UBS193" s="326"/>
      <c r="UBT193" s="152"/>
      <c r="UBU193" s="152"/>
      <c r="UBV193" s="152"/>
      <c r="UBW193" s="152"/>
      <c r="UBX193" s="379"/>
      <c r="UBY193" s="380"/>
      <c r="UBZ193" s="326"/>
      <c r="UCA193" s="152"/>
      <c r="UCB193" s="152"/>
      <c r="UCC193" s="152"/>
      <c r="UCD193" s="152"/>
      <c r="UCE193" s="379"/>
      <c r="UCF193" s="380"/>
      <c r="UCG193" s="326"/>
      <c r="UCH193" s="152"/>
      <c r="UCI193" s="152"/>
      <c r="UCJ193" s="152"/>
      <c r="UCK193" s="152"/>
      <c r="UCL193" s="379"/>
      <c r="UCM193" s="380"/>
      <c r="UCN193" s="326"/>
      <c r="UCO193" s="152"/>
      <c r="UCP193" s="152"/>
      <c r="UCQ193" s="152"/>
      <c r="UCR193" s="152"/>
      <c r="UCS193" s="379"/>
      <c r="UCT193" s="380"/>
      <c r="UCU193" s="326"/>
      <c r="UCV193" s="152"/>
      <c r="UCW193" s="152"/>
      <c r="UCX193" s="152"/>
      <c r="UCY193" s="152"/>
      <c r="UCZ193" s="379"/>
      <c r="UDA193" s="380"/>
      <c r="UDB193" s="326"/>
      <c r="UDC193" s="152"/>
      <c r="UDD193" s="152"/>
      <c r="UDE193" s="152"/>
      <c r="UDF193" s="152"/>
      <c r="UDG193" s="379"/>
      <c r="UDH193" s="380"/>
      <c r="UDI193" s="326"/>
      <c r="UDJ193" s="152"/>
      <c r="UDK193" s="152"/>
      <c r="UDL193" s="152"/>
      <c r="UDM193" s="152"/>
      <c r="UDN193" s="379"/>
      <c r="UDO193" s="380"/>
      <c r="UDP193" s="326"/>
      <c r="UDQ193" s="152"/>
      <c r="UDR193" s="152"/>
      <c r="UDS193" s="152"/>
      <c r="UDT193" s="152"/>
      <c r="UDU193" s="379"/>
      <c r="UDV193" s="380"/>
      <c r="UDW193" s="326"/>
      <c r="UDX193" s="152"/>
      <c r="UDY193" s="152"/>
      <c r="UDZ193" s="152"/>
      <c r="UEA193" s="152"/>
      <c r="UEB193" s="379"/>
      <c r="UEC193" s="380"/>
      <c r="UED193" s="326"/>
      <c r="UEE193" s="152"/>
      <c r="UEF193" s="152"/>
      <c r="UEG193" s="152"/>
      <c r="UEH193" s="152"/>
      <c r="UEI193" s="379"/>
      <c r="UEJ193" s="380"/>
      <c r="UEK193" s="326"/>
      <c r="UEL193" s="152"/>
      <c r="UEM193" s="152"/>
      <c r="UEN193" s="152"/>
      <c r="UEO193" s="152"/>
      <c r="UEP193" s="379"/>
      <c r="UEQ193" s="380"/>
      <c r="UER193" s="326"/>
      <c r="UES193" s="152"/>
      <c r="UET193" s="152"/>
      <c r="UEU193" s="152"/>
      <c r="UEV193" s="152"/>
      <c r="UEW193" s="379"/>
      <c r="UEX193" s="380"/>
      <c r="UEY193" s="326"/>
      <c r="UEZ193" s="152"/>
      <c r="UFA193" s="152"/>
      <c r="UFB193" s="152"/>
      <c r="UFC193" s="152"/>
      <c r="UFD193" s="379"/>
      <c r="UFE193" s="380"/>
      <c r="UFF193" s="326"/>
      <c r="UFG193" s="152"/>
      <c r="UFH193" s="152"/>
      <c r="UFI193" s="152"/>
      <c r="UFJ193" s="152"/>
      <c r="UFK193" s="379"/>
      <c r="UFL193" s="380"/>
      <c r="UFM193" s="326"/>
      <c r="UFN193" s="152"/>
      <c r="UFO193" s="152"/>
      <c r="UFP193" s="152"/>
      <c r="UFQ193" s="152"/>
      <c r="UFR193" s="379"/>
      <c r="UFS193" s="380"/>
      <c r="UFT193" s="326"/>
      <c r="UFU193" s="152"/>
      <c r="UFV193" s="152"/>
      <c r="UFW193" s="152"/>
      <c r="UFX193" s="152"/>
      <c r="UFY193" s="379"/>
      <c r="UFZ193" s="380"/>
      <c r="UGA193" s="326"/>
      <c r="UGB193" s="152"/>
      <c r="UGC193" s="152"/>
      <c r="UGD193" s="152"/>
      <c r="UGE193" s="152"/>
      <c r="UGF193" s="379"/>
      <c r="UGG193" s="380"/>
      <c r="UGH193" s="326"/>
      <c r="UGI193" s="152"/>
      <c r="UGJ193" s="152"/>
      <c r="UGK193" s="152"/>
      <c r="UGL193" s="152"/>
      <c r="UGM193" s="379"/>
      <c r="UGN193" s="380"/>
      <c r="UGO193" s="326"/>
      <c r="UGP193" s="152"/>
      <c r="UGQ193" s="152"/>
      <c r="UGR193" s="152"/>
      <c r="UGS193" s="152"/>
      <c r="UGT193" s="379"/>
      <c r="UGU193" s="380"/>
      <c r="UGV193" s="326"/>
      <c r="UGW193" s="152"/>
      <c r="UGX193" s="152"/>
      <c r="UGY193" s="152"/>
      <c r="UGZ193" s="152"/>
      <c r="UHA193" s="379"/>
      <c r="UHB193" s="380"/>
      <c r="UHC193" s="326"/>
      <c r="UHD193" s="152"/>
      <c r="UHE193" s="152"/>
      <c r="UHF193" s="152"/>
      <c r="UHG193" s="152"/>
      <c r="UHH193" s="379"/>
      <c r="UHI193" s="380"/>
      <c r="UHJ193" s="326"/>
      <c r="UHK193" s="152"/>
      <c r="UHL193" s="152"/>
      <c r="UHM193" s="152"/>
      <c r="UHN193" s="152"/>
      <c r="UHO193" s="379"/>
      <c r="UHP193" s="380"/>
      <c r="UHQ193" s="326"/>
      <c r="UHR193" s="152"/>
      <c r="UHS193" s="152"/>
      <c r="UHT193" s="152"/>
      <c r="UHU193" s="152"/>
      <c r="UHV193" s="379"/>
      <c r="UHW193" s="380"/>
      <c r="UHX193" s="326"/>
      <c r="UHY193" s="152"/>
      <c r="UHZ193" s="152"/>
      <c r="UIA193" s="152"/>
      <c r="UIB193" s="152"/>
      <c r="UIC193" s="379"/>
      <c r="UID193" s="380"/>
      <c r="UIE193" s="326"/>
      <c r="UIF193" s="152"/>
      <c r="UIG193" s="152"/>
      <c r="UIH193" s="152"/>
      <c r="UII193" s="152"/>
      <c r="UIJ193" s="379"/>
      <c r="UIK193" s="380"/>
      <c r="UIL193" s="326"/>
      <c r="UIM193" s="152"/>
      <c r="UIN193" s="152"/>
      <c r="UIO193" s="152"/>
      <c r="UIP193" s="152"/>
      <c r="UIQ193" s="379"/>
      <c r="UIR193" s="380"/>
      <c r="UIS193" s="326"/>
      <c r="UIT193" s="152"/>
      <c r="UIU193" s="152"/>
      <c r="UIV193" s="152"/>
      <c r="UIW193" s="152"/>
      <c r="UIX193" s="379"/>
      <c r="UIY193" s="380"/>
      <c r="UIZ193" s="326"/>
      <c r="UJA193" s="152"/>
      <c r="UJB193" s="152"/>
      <c r="UJC193" s="152"/>
      <c r="UJD193" s="152"/>
      <c r="UJE193" s="379"/>
      <c r="UJF193" s="380"/>
      <c r="UJG193" s="326"/>
      <c r="UJH193" s="152"/>
      <c r="UJI193" s="152"/>
      <c r="UJJ193" s="152"/>
      <c r="UJK193" s="152"/>
      <c r="UJL193" s="379"/>
      <c r="UJM193" s="380"/>
      <c r="UJN193" s="326"/>
      <c r="UJO193" s="152"/>
      <c r="UJP193" s="152"/>
      <c r="UJQ193" s="152"/>
      <c r="UJR193" s="152"/>
      <c r="UJS193" s="379"/>
      <c r="UJT193" s="380"/>
      <c r="UJU193" s="326"/>
      <c r="UJV193" s="152"/>
      <c r="UJW193" s="152"/>
      <c r="UJX193" s="152"/>
      <c r="UJY193" s="152"/>
      <c r="UJZ193" s="379"/>
      <c r="UKA193" s="380"/>
      <c r="UKB193" s="326"/>
      <c r="UKC193" s="152"/>
      <c r="UKD193" s="152"/>
      <c r="UKE193" s="152"/>
      <c r="UKF193" s="152"/>
      <c r="UKG193" s="379"/>
      <c r="UKH193" s="380"/>
      <c r="UKI193" s="326"/>
      <c r="UKJ193" s="152"/>
      <c r="UKK193" s="152"/>
      <c r="UKL193" s="152"/>
      <c r="UKM193" s="152"/>
      <c r="UKN193" s="379"/>
      <c r="UKO193" s="380"/>
      <c r="UKP193" s="326"/>
      <c r="UKQ193" s="152"/>
      <c r="UKR193" s="152"/>
      <c r="UKS193" s="152"/>
      <c r="UKT193" s="152"/>
      <c r="UKU193" s="379"/>
      <c r="UKV193" s="380"/>
      <c r="UKW193" s="326"/>
      <c r="UKX193" s="152"/>
      <c r="UKY193" s="152"/>
      <c r="UKZ193" s="152"/>
      <c r="ULA193" s="152"/>
      <c r="ULB193" s="379"/>
      <c r="ULC193" s="380"/>
      <c r="ULD193" s="326"/>
      <c r="ULE193" s="152"/>
      <c r="ULF193" s="152"/>
      <c r="ULG193" s="152"/>
      <c r="ULH193" s="152"/>
      <c r="ULI193" s="379"/>
      <c r="ULJ193" s="380"/>
      <c r="ULK193" s="326"/>
      <c r="ULL193" s="152"/>
      <c r="ULM193" s="152"/>
      <c r="ULN193" s="152"/>
      <c r="ULO193" s="152"/>
      <c r="ULP193" s="379"/>
      <c r="ULQ193" s="380"/>
      <c r="ULR193" s="326"/>
      <c r="ULS193" s="152"/>
      <c r="ULT193" s="152"/>
      <c r="ULU193" s="152"/>
      <c r="ULV193" s="152"/>
      <c r="ULW193" s="379"/>
      <c r="ULX193" s="380"/>
      <c r="ULY193" s="326"/>
      <c r="ULZ193" s="152"/>
      <c r="UMA193" s="152"/>
      <c r="UMB193" s="152"/>
      <c r="UMC193" s="152"/>
      <c r="UMD193" s="379"/>
      <c r="UME193" s="380"/>
      <c r="UMF193" s="326"/>
      <c r="UMG193" s="152"/>
      <c r="UMH193" s="152"/>
      <c r="UMI193" s="152"/>
      <c r="UMJ193" s="152"/>
      <c r="UMK193" s="379"/>
      <c r="UML193" s="380"/>
      <c r="UMM193" s="326"/>
      <c r="UMN193" s="152"/>
      <c r="UMO193" s="152"/>
      <c r="UMP193" s="152"/>
      <c r="UMQ193" s="152"/>
      <c r="UMR193" s="379"/>
      <c r="UMS193" s="380"/>
      <c r="UMT193" s="326"/>
      <c r="UMU193" s="152"/>
      <c r="UMV193" s="152"/>
      <c r="UMW193" s="152"/>
      <c r="UMX193" s="152"/>
      <c r="UMY193" s="379"/>
      <c r="UMZ193" s="380"/>
      <c r="UNA193" s="326"/>
      <c r="UNB193" s="152"/>
      <c r="UNC193" s="152"/>
      <c r="UND193" s="152"/>
      <c r="UNE193" s="152"/>
      <c r="UNF193" s="379"/>
      <c r="UNG193" s="380"/>
      <c r="UNH193" s="326"/>
      <c r="UNI193" s="152"/>
      <c r="UNJ193" s="152"/>
      <c r="UNK193" s="152"/>
      <c r="UNL193" s="152"/>
      <c r="UNM193" s="379"/>
      <c r="UNN193" s="380"/>
      <c r="UNO193" s="326"/>
      <c r="UNP193" s="152"/>
      <c r="UNQ193" s="152"/>
      <c r="UNR193" s="152"/>
      <c r="UNS193" s="152"/>
      <c r="UNT193" s="379"/>
      <c r="UNU193" s="380"/>
      <c r="UNV193" s="326"/>
      <c r="UNW193" s="152"/>
      <c r="UNX193" s="152"/>
      <c r="UNY193" s="152"/>
      <c r="UNZ193" s="152"/>
      <c r="UOA193" s="379"/>
      <c r="UOB193" s="380"/>
      <c r="UOC193" s="326"/>
      <c r="UOD193" s="152"/>
      <c r="UOE193" s="152"/>
      <c r="UOF193" s="152"/>
      <c r="UOG193" s="152"/>
      <c r="UOH193" s="379"/>
      <c r="UOI193" s="380"/>
      <c r="UOJ193" s="326"/>
      <c r="UOK193" s="152"/>
      <c r="UOL193" s="152"/>
      <c r="UOM193" s="152"/>
      <c r="UON193" s="152"/>
      <c r="UOO193" s="379"/>
      <c r="UOP193" s="380"/>
      <c r="UOQ193" s="326"/>
      <c r="UOR193" s="152"/>
      <c r="UOS193" s="152"/>
      <c r="UOT193" s="152"/>
      <c r="UOU193" s="152"/>
      <c r="UOV193" s="379"/>
      <c r="UOW193" s="380"/>
      <c r="UOX193" s="326"/>
      <c r="UOY193" s="152"/>
      <c r="UOZ193" s="152"/>
      <c r="UPA193" s="152"/>
      <c r="UPB193" s="152"/>
      <c r="UPC193" s="379"/>
      <c r="UPD193" s="380"/>
      <c r="UPE193" s="326"/>
      <c r="UPF193" s="152"/>
      <c r="UPG193" s="152"/>
      <c r="UPH193" s="152"/>
      <c r="UPI193" s="152"/>
      <c r="UPJ193" s="379"/>
      <c r="UPK193" s="380"/>
      <c r="UPL193" s="326"/>
      <c r="UPM193" s="152"/>
      <c r="UPN193" s="152"/>
      <c r="UPO193" s="152"/>
      <c r="UPP193" s="152"/>
      <c r="UPQ193" s="379"/>
      <c r="UPR193" s="380"/>
      <c r="UPS193" s="326"/>
      <c r="UPT193" s="152"/>
      <c r="UPU193" s="152"/>
      <c r="UPV193" s="152"/>
      <c r="UPW193" s="152"/>
      <c r="UPX193" s="379"/>
      <c r="UPY193" s="380"/>
      <c r="UPZ193" s="326"/>
      <c r="UQA193" s="152"/>
      <c r="UQB193" s="152"/>
      <c r="UQC193" s="152"/>
      <c r="UQD193" s="152"/>
      <c r="UQE193" s="379"/>
      <c r="UQF193" s="380"/>
      <c r="UQG193" s="326"/>
      <c r="UQH193" s="152"/>
      <c r="UQI193" s="152"/>
      <c r="UQJ193" s="152"/>
      <c r="UQK193" s="152"/>
      <c r="UQL193" s="379"/>
      <c r="UQM193" s="380"/>
      <c r="UQN193" s="326"/>
      <c r="UQO193" s="152"/>
      <c r="UQP193" s="152"/>
      <c r="UQQ193" s="152"/>
      <c r="UQR193" s="152"/>
      <c r="UQS193" s="379"/>
      <c r="UQT193" s="380"/>
      <c r="UQU193" s="326"/>
      <c r="UQV193" s="152"/>
      <c r="UQW193" s="152"/>
      <c r="UQX193" s="152"/>
      <c r="UQY193" s="152"/>
      <c r="UQZ193" s="379"/>
      <c r="URA193" s="380"/>
      <c r="URB193" s="326"/>
      <c r="URC193" s="152"/>
      <c r="URD193" s="152"/>
      <c r="URE193" s="152"/>
      <c r="URF193" s="152"/>
      <c r="URG193" s="379"/>
      <c r="URH193" s="380"/>
      <c r="URI193" s="326"/>
      <c r="URJ193" s="152"/>
      <c r="URK193" s="152"/>
      <c r="URL193" s="152"/>
      <c r="URM193" s="152"/>
      <c r="URN193" s="379"/>
      <c r="URO193" s="380"/>
      <c r="URP193" s="326"/>
      <c r="URQ193" s="152"/>
      <c r="URR193" s="152"/>
      <c r="URS193" s="152"/>
      <c r="URT193" s="152"/>
      <c r="URU193" s="379"/>
      <c r="URV193" s="380"/>
      <c r="URW193" s="326"/>
      <c r="URX193" s="152"/>
      <c r="URY193" s="152"/>
      <c r="URZ193" s="152"/>
      <c r="USA193" s="152"/>
      <c r="USB193" s="379"/>
      <c r="USC193" s="380"/>
      <c r="USD193" s="326"/>
      <c r="USE193" s="152"/>
      <c r="USF193" s="152"/>
      <c r="USG193" s="152"/>
      <c r="USH193" s="152"/>
      <c r="USI193" s="379"/>
      <c r="USJ193" s="380"/>
      <c r="USK193" s="326"/>
      <c r="USL193" s="152"/>
      <c r="USM193" s="152"/>
      <c r="USN193" s="152"/>
      <c r="USO193" s="152"/>
      <c r="USP193" s="379"/>
      <c r="USQ193" s="380"/>
      <c r="USR193" s="326"/>
      <c r="USS193" s="152"/>
      <c r="UST193" s="152"/>
      <c r="USU193" s="152"/>
      <c r="USV193" s="152"/>
      <c r="USW193" s="379"/>
      <c r="USX193" s="380"/>
      <c r="USY193" s="326"/>
      <c r="USZ193" s="152"/>
      <c r="UTA193" s="152"/>
      <c r="UTB193" s="152"/>
      <c r="UTC193" s="152"/>
      <c r="UTD193" s="379"/>
      <c r="UTE193" s="380"/>
      <c r="UTF193" s="326"/>
      <c r="UTG193" s="152"/>
      <c r="UTH193" s="152"/>
      <c r="UTI193" s="152"/>
      <c r="UTJ193" s="152"/>
      <c r="UTK193" s="379"/>
      <c r="UTL193" s="380"/>
      <c r="UTM193" s="326"/>
      <c r="UTN193" s="152"/>
      <c r="UTO193" s="152"/>
      <c r="UTP193" s="152"/>
      <c r="UTQ193" s="152"/>
      <c r="UTR193" s="379"/>
      <c r="UTS193" s="380"/>
      <c r="UTT193" s="326"/>
      <c r="UTU193" s="152"/>
      <c r="UTV193" s="152"/>
      <c r="UTW193" s="152"/>
      <c r="UTX193" s="152"/>
      <c r="UTY193" s="379"/>
      <c r="UTZ193" s="380"/>
      <c r="UUA193" s="326"/>
      <c r="UUB193" s="152"/>
      <c r="UUC193" s="152"/>
      <c r="UUD193" s="152"/>
      <c r="UUE193" s="152"/>
      <c r="UUF193" s="379"/>
      <c r="UUG193" s="380"/>
      <c r="UUH193" s="326"/>
      <c r="UUI193" s="152"/>
      <c r="UUJ193" s="152"/>
      <c r="UUK193" s="152"/>
      <c r="UUL193" s="152"/>
      <c r="UUM193" s="379"/>
      <c r="UUN193" s="380"/>
      <c r="UUO193" s="326"/>
      <c r="UUP193" s="152"/>
      <c r="UUQ193" s="152"/>
      <c r="UUR193" s="152"/>
      <c r="UUS193" s="152"/>
      <c r="UUT193" s="379"/>
      <c r="UUU193" s="380"/>
      <c r="UUV193" s="326"/>
      <c r="UUW193" s="152"/>
      <c r="UUX193" s="152"/>
      <c r="UUY193" s="152"/>
      <c r="UUZ193" s="152"/>
      <c r="UVA193" s="379"/>
      <c r="UVB193" s="380"/>
      <c r="UVC193" s="326"/>
      <c r="UVD193" s="152"/>
      <c r="UVE193" s="152"/>
      <c r="UVF193" s="152"/>
      <c r="UVG193" s="152"/>
      <c r="UVH193" s="379"/>
      <c r="UVI193" s="380"/>
      <c r="UVJ193" s="326"/>
      <c r="UVK193" s="152"/>
      <c r="UVL193" s="152"/>
      <c r="UVM193" s="152"/>
      <c r="UVN193" s="152"/>
      <c r="UVO193" s="379"/>
      <c r="UVP193" s="380"/>
      <c r="UVQ193" s="326"/>
      <c r="UVR193" s="152"/>
      <c r="UVS193" s="152"/>
      <c r="UVT193" s="152"/>
      <c r="UVU193" s="152"/>
      <c r="UVV193" s="379"/>
      <c r="UVW193" s="380"/>
      <c r="UVX193" s="326"/>
      <c r="UVY193" s="152"/>
      <c r="UVZ193" s="152"/>
      <c r="UWA193" s="152"/>
      <c r="UWB193" s="152"/>
      <c r="UWC193" s="379"/>
      <c r="UWD193" s="380"/>
      <c r="UWE193" s="326"/>
      <c r="UWF193" s="152"/>
      <c r="UWG193" s="152"/>
      <c r="UWH193" s="152"/>
      <c r="UWI193" s="152"/>
      <c r="UWJ193" s="379"/>
      <c r="UWK193" s="380"/>
      <c r="UWL193" s="326"/>
      <c r="UWM193" s="152"/>
      <c r="UWN193" s="152"/>
      <c r="UWO193" s="152"/>
      <c r="UWP193" s="152"/>
      <c r="UWQ193" s="379"/>
      <c r="UWR193" s="380"/>
      <c r="UWS193" s="326"/>
      <c r="UWT193" s="152"/>
      <c r="UWU193" s="152"/>
      <c r="UWV193" s="152"/>
      <c r="UWW193" s="152"/>
      <c r="UWX193" s="379"/>
      <c r="UWY193" s="380"/>
      <c r="UWZ193" s="326"/>
      <c r="UXA193" s="152"/>
      <c r="UXB193" s="152"/>
      <c r="UXC193" s="152"/>
      <c r="UXD193" s="152"/>
      <c r="UXE193" s="379"/>
      <c r="UXF193" s="380"/>
      <c r="UXG193" s="326"/>
      <c r="UXH193" s="152"/>
      <c r="UXI193" s="152"/>
      <c r="UXJ193" s="152"/>
      <c r="UXK193" s="152"/>
      <c r="UXL193" s="379"/>
      <c r="UXM193" s="380"/>
      <c r="UXN193" s="326"/>
      <c r="UXO193" s="152"/>
      <c r="UXP193" s="152"/>
      <c r="UXQ193" s="152"/>
      <c r="UXR193" s="152"/>
      <c r="UXS193" s="379"/>
      <c r="UXT193" s="380"/>
      <c r="UXU193" s="326"/>
      <c r="UXV193" s="152"/>
      <c r="UXW193" s="152"/>
      <c r="UXX193" s="152"/>
      <c r="UXY193" s="152"/>
      <c r="UXZ193" s="379"/>
      <c r="UYA193" s="380"/>
      <c r="UYB193" s="326"/>
      <c r="UYC193" s="152"/>
      <c r="UYD193" s="152"/>
      <c r="UYE193" s="152"/>
      <c r="UYF193" s="152"/>
      <c r="UYG193" s="379"/>
      <c r="UYH193" s="380"/>
      <c r="UYI193" s="326"/>
      <c r="UYJ193" s="152"/>
      <c r="UYK193" s="152"/>
      <c r="UYL193" s="152"/>
      <c r="UYM193" s="152"/>
      <c r="UYN193" s="379"/>
      <c r="UYO193" s="380"/>
      <c r="UYP193" s="326"/>
      <c r="UYQ193" s="152"/>
      <c r="UYR193" s="152"/>
      <c r="UYS193" s="152"/>
      <c r="UYT193" s="152"/>
      <c r="UYU193" s="379"/>
      <c r="UYV193" s="380"/>
      <c r="UYW193" s="326"/>
      <c r="UYX193" s="152"/>
      <c r="UYY193" s="152"/>
      <c r="UYZ193" s="152"/>
      <c r="UZA193" s="152"/>
      <c r="UZB193" s="379"/>
      <c r="UZC193" s="380"/>
      <c r="UZD193" s="326"/>
      <c r="UZE193" s="152"/>
      <c r="UZF193" s="152"/>
      <c r="UZG193" s="152"/>
      <c r="UZH193" s="152"/>
      <c r="UZI193" s="379"/>
      <c r="UZJ193" s="380"/>
      <c r="UZK193" s="326"/>
      <c r="UZL193" s="152"/>
      <c r="UZM193" s="152"/>
      <c r="UZN193" s="152"/>
      <c r="UZO193" s="152"/>
      <c r="UZP193" s="379"/>
      <c r="UZQ193" s="380"/>
      <c r="UZR193" s="326"/>
      <c r="UZS193" s="152"/>
      <c r="UZT193" s="152"/>
      <c r="UZU193" s="152"/>
      <c r="UZV193" s="152"/>
      <c r="UZW193" s="379"/>
      <c r="UZX193" s="380"/>
      <c r="UZY193" s="326"/>
      <c r="UZZ193" s="152"/>
      <c r="VAA193" s="152"/>
      <c r="VAB193" s="152"/>
      <c r="VAC193" s="152"/>
      <c r="VAD193" s="379"/>
      <c r="VAE193" s="380"/>
      <c r="VAF193" s="326"/>
      <c r="VAG193" s="152"/>
      <c r="VAH193" s="152"/>
      <c r="VAI193" s="152"/>
      <c r="VAJ193" s="152"/>
      <c r="VAK193" s="379"/>
      <c r="VAL193" s="380"/>
      <c r="VAM193" s="326"/>
      <c r="VAN193" s="152"/>
      <c r="VAO193" s="152"/>
      <c r="VAP193" s="152"/>
      <c r="VAQ193" s="152"/>
      <c r="VAR193" s="379"/>
      <c r="VAS193" s="380"/>
      <c r="VAT193" s="326"/>
      <c r="VAU193" s="152"/>
      <c r="VAV193" s="152"/>
      <c r="VAW193" s="152"/>
      <c r="VAX193" s="152"/>
      <c r="VAY193" s="379"/>
      <c r="VAZ193" s="380"/>
      <c r="VBA193" s="326"/>
      <c r="VBB193" s="152"/>
      <c r="VBC193" s="152"/>
      <c r="VBD193" s="152"/>
      <c r="VBE193" s="152"/>
      <c r="VBF193" s="379"/>
      <c r="VBG193" s="380"/>
      <c r="VBH193" s="326"/>
      <c r="VBI193" s="152"/>
      <c r="VBJ193" s="152"/>
      <c r="VBK193" s="152"/>
      <c r="VBL193" s="152"/>
      <c r="VBM193" s="379"/>
      <c r="VBN193" s="380"/>
      <c r="VBO193" s="326"/>
      <c r="VBP193" s="152"/>
      <c r="VBQ193" s="152"/>
      <c r="VBR193" s="152"/>
      <c r="VBS193" s="152"/>
      <c r="VBT193" s="379"/>
      <c r="VBU193" s="380"/>
      <c r="VBV193" s="326"/>
      <c r="VBW193" s="152"/>
      <c r="VBX193" s="152"/>
      <c r="VBY193" s="152"/>
      <c r="VBZ193" s="152"/>
      <c r="VCA193" s="379"/>
      <c r="VCB193" s="380"/>
      <c r="VCC193" s="326"/>
      <c r="VCD193" s="152"/>
      <c r="VCE193" s="152"/>
      <c r="VCF193" s="152"/>
      <c r="VCG193" s="152"/>
      <c r="VCH193" s="379"/>
      <c r="VCI193" s="380"/>
      <c r="VCJ193" s="326"/>
      <c r="VCK193" s="152"/>
      <c r="VCL193" s="152"/>
      <c r="VCM193" s="152"/>
      <c r="VCN193" s="152"/>
      <c r="VCO193" s="379"/>
      <c r="VCP193" s="380"/>
      <c r="VCQ193" s="326"/>
      <c r="VCR193" s="152"/>
      <c r="VCS193" s="152"/>
      <c r="VCT193" s="152"/>
      <c r="VCU193" s="152"/>
      <c r="VCV193" s="379"/>
      <c r="VCW193" s="380"/>
      <c r="VCX193" s="326"/>
      <c r="VCY193" s="152"/>
      <c r="VCZ193" s="152"/>
      <c r="VDA193" s="152"/>
      <c r="VDB193" s="152"/>
      <c r="VDC193" s="379"/>
      <c r="VDD193" s="380"/>
      <c r="VDE193" s="326"/>
      <c r="VDF193" s="152"/>
      <c r="VDG193" s="152"/>
      <c r="VDH193" s="152"/>
      <c r="VDI193" s="152"/>
      <c r="VDJ193" s="379"/>
      <c r="VDK193" s="380"/>
      <c r="VDL193" s="326"/>
      <c r="VDM193" s="152"/>
      <c r="VDN193" s="152"/>
      <c r="VDO193" s="152"/>
      <c r="VDP193" s="152"/>
      <c r="VDQ193" s="379"/>
      <c r="VDR193" s="380"/>
      <c r="VDS193" s="326"/>
      <c r="VDT193" s="152"/>
      <c r="VDU193" s="152"/>
      <c r="VDV193" s="152"/>
      <c r="VDW193" s="152"/>
      <c r="VDX193" s="379"/>
      <c r="VDY193" s="380"/>
      <c r="VDZ193" s="326"/>
      <c r="VEA193" s="152"/>
      <c r="VEB193" s="152"/>
      <c r="VEC193" s="152"/>
      <c r="VED193" s="152"/>
      <c r="VEE193" s="379"/>
      <c r="VEF193" s="380"/>
      <c r="VEG193" s="326"/>
      <c r="VEH193" s="152"/>
      <c r="VEI193" s="152"/>
      <c r="VEJ193" s="152"/>
      <c r="VEK193" s="152"/>
      <c r="VEL193" s="379"/>
      <c r="VEM193" s="380"/>
      <c r="VEN193" s="326"/>
      <c r="VEO193" s="152"/>
      <c r="VEP193" s="152"/>
      <c r="VEQ193" s="152"/>
      <c r="VER193" s="152"/>
      <c r="VES193" s="379"/>
      <c r="VET193" s="380"/>
      <c r="VEU193" s="326"/>
      <c r="VEV193" s="152"/>
      <c r="VEW193" s="152"/>
      <c r="VEX193" s="152"/>
      <c r="VEY193" s="152"/>
      <c r="VEZ193" s="379"/>
      <c r="VFA193" s="380"/>
      <c r="VFB193" s="326"/>
      <c r="VFC193" s="152"/>
      <c r="VFD193" s="152"/>
      <c r="VFE193" s="152"/>
      <c r="VFF193" s="152"/>
      <c r="VFG193" s="379"/>
      <c r="VFH193" s="380"/>
      <c r="VFI193" s="326"/>
      <c r="VFJ193" s="152"/>
      <c r="VFK193" s="152"/>
      <c r="VFL193" s="152"/>
      <c r="VFM193" s="152"/>
      <c r="VFN193" s="379"/>
      <c r="VFO193" s="380"/>
      <c r="VFP193" s="326"/>
      <c r="VFQ193" s="152"/>
      <c r="VFR193" s="152"/>
      <c r="VFS193" s="152"/>
      <c r="VFT193" s="152"/>
      <c r="VFU193" s="379"/>
      <c r="VFV193" s="380"/>
      <c r="VFW193" s="326"/>
      <c r="VFX193" s="152"/>
      <c r="VFY193" s="152"/>
      <c r="VFZ193" s="152"/>
      <c r="VGA193" s="152"/>
      <c r="VGB193" s="379"/>
      <c r="VGC193" s="380"/>
      <c r="VGD193" s="326"/>
      <c r="VGE193" s="152"/>
      <c r="VGF193" s="152"/>
      <c r="VGG193" s="152"/>
      <c r="VGH193" s="152"/>
      <c r="VGI193" s="379"/>
      <c r="VGJ193" s="380"/>
      <c r="VGK193" s="326"/>
      <c r="VGL193" s="152"/>
      <c r="VGM193" s="152"/>
      <c r="VGN193" s="152"/>
      <c r="VGO193" s="152"/>
      <c r="VGP193" s="379"/>
      <c r="VGQ193" s="380"/>
      <c r="VGR193" s="326"/>
      <c r="VGS193" s="152"/>
      <c r="VGT193" s="152"/>
      <c r="VGU193" s="152"/>
      <c r="VGV193" s="152"/>
      <c r="VGW193" s="379"/>
      <c r="VGX193" s="380"/>
      <c r="VGY193" s="326"/>
      <c r="VGZ193" s="152"/>
      <c r="VHA193" s="152"/>
      <c r="VHB193" s="152"/>
      <c r="VHC193" s="152"/>
      <c r="VHD193" s="379"/>
      <c r="VHE193" s="380"/>
      <c r="VHF193" s="326"/>
      <c r="VHG193" s="152"/>
      <c r="VHH193" s="152"/>
      <c r="VHI193" s="152"/>
      <c r="VHJ193" s="152"/>
      <c r="VHK193" s="379"/>
      <c r="VHL193" s="380"/>
      <c r="VHM193" s="326"/>
      <c r="VHN193" s="152"/>
      <c r="VHO193" s="152"/>
      <c r="VHP193" s="152"/>
      <c r="VHQ193" s="152"/>
      <c r="VHR193" s="379"/>
      <c r="VHS193" s="380"/>
      <c r="VHT193" s="326"/>
      <c r="VHU193" s="152"/>
      <c r="VHV193" s="152"/>
      <c r="VHW193" s="152"/>
      <c r="VHX193" s="152"/>
      <c r="VHY193" s="379"/>
      <c r="VHZ193" s="380"/>
      <c r="VIA193" s="326"/>
      <c r="VIB193" s="152"/>
      <c r="VIC193" s="152"/>
      <c r="VID193" s="152"/>
      <c r="VIE193" s="152"/>
      <c r="VIF193" s="379"/>
      <c r="VIG193" s="380"/>
      <c r="VIH193" s="326"/>
      <c r="VII193" s="152"/>
      <c r="VIJ193" s="152"/>
      <c r="VIK193" s="152"/>
      <c r="VIL193" s="152"/>
      <c r="VIM193" s="379"/>
      <c r="VIN193" s="380"/>
      <c r="VIO193" s="326"/>
      <c r="VIP193" s="152"/>
      <c r="VIQ193" s="152"/>
      <c r="VIR193" s="152"/>
      <c r="VIS193" s="152"/>
      <c r="VIT193" s="379"/>
      <c r="VIU193" s="380"/>
      <c r="VIV193" s="326"/>
      <c r="VIW193" s="152"/>
      <c r="VIX193" s="152"/>
      <c r="VIY193" s="152"/>
      <c r="VIZ193" s="152"/>
      <c r="VJA193" s="379"/>
      <c r="VJB193" s="380"/>
      <c r="VJC193" s="326"/>
      <c r="VJD193" s="152"/>
      <c r="VJE193" s="152"/>
      <c r="VJF193" s="152"/>
      <c r="VJG193" s="152"/>
      <c r="VJH193" s="379"/>
      <c r="VJI193" s="380"/>
      <c r="VJJ193" s="326"/>
      <c r="VJK193" s="152"/>
      <c r="VJL193" s="152"/>
      <c r="VJM193" s="152"/>
      <c r="VJN193" s="152"/>
      <c r="VJO193" s="379"/>
      <c r="VJP193" s="380"/>
      <c r="VJQ193" s="326"/>
      <c r="VJR193" s="152"/>
      <c r="VJS193" s="152"/>
      <c r="VJT193" s="152"/>
      <c r="VJU193" s="152"/>
      <c r="VJV193" s="379"/>
      <c r="VJW193" s="380"/>
      <c r="VJX193" s="326"/>
      <c r="VJY193" s="152"/>
      <c r="VJZ193" s="152"/>
      <c r="VKA193" s="152"/>
      <c r="VKB193" s="152"/>
      <c r="VKC193" s="379"/>
      <c r="VKD193" s="380"/>
      <c r="VKE193" s="326"/>
      <c r="VKF193" s="152"/>
      <c r="VKG193" s="152"/>
      <c r="VKH193" s="152"/>
      <c r="VKI193" s="152"/>
      <c r="VKJ193" s="379"/>
      <c r="VKK193" s="380"/>
      <c r="VKL193" s="326"/>
      <c r="VKM193" s="152"/>
      <c r="VKN193" s="152"/>
      <c r="VKO193" s="152"/>
      <c r="VKP193" s="152"/>
      <c r="VKQ193" s="379"/>
      <c r="VKR193" s="380"/>
      <c r="VKS193" s="326"/>
      <c r="VKT193" s="152"/>
      <c r="VKU193" s="152"/>
      <c r="VKV193" s="152"/>
      <c r="VKW193" s="152"/>
      <c r="VKX193" s="379"/>
      <c r="VKY193" s="380"/>
      <c r="VKZ193" s="326"/>
      <c r="VLA193" s="152"/>
      <c r="VLB193" s="152"/>
      <c r="VLC193" s="152"/>
      <c r="VLD193" s="152"/>
      <c r="VLE193" s="379"/>
      <c r="VLF193" s="380"/>
      <c r="VLG193" s="326"/>
      <c r="VLH193" s="152"/>
      <c r="VLI193" s="152"/>
      <c r="VLJ193" s="152"/>
      <c r="VLK193" s="152"/>
      <c r="VLL193" s="379"/>
      <c r="VLM193" s="380"/>
      <c r="VLN193" s="326"/>
      <c r="VLO193" s="152"/>
      <c r="VLP193" s="152"/>
      <c r="VLQ193" s="152"/>
      <c r="VLR193" s="152"/>
      <c r="VLS193" s="379"/>
      <c r="VLT193" s="380"/>
      <c r="VLU193" s="326"/>
      <c r="VLV193" s="152"/>
      <c r="VLW193" s="152"/>
      <c r="VLX193" s="152"/>
      <c r="VLY193" s="152"/>
      <c r="VLZ193" s="379"/>
      <c r="VMA193" s="380"/>
      <c r="VMB193" s="326"/>
      <c r="VMC193" s="152"/>
      <c r="VMD193" s="152"/>
      <c r="VME193" s="152"/>
      <c r="VMF193" s="152"/>
      <c r="VMG193" s="379"/>
      <c r="VMH193" s="380"/>
      <c r="VMI193" s="326"/>
      <c r="VMJ193" s="152"/>
      <c r="VMK193" s="152"/>
      <c r="VML193" s="152"/>
      <c r="VMM193" s="152"/>
      <c r="VMN193" s="379"/>
      <c r="VMO193" s="380"/>
      <c r="VMP193" s="326"/>
      <c r="VMQ193" s="152"/>
      <c r="VMR193" s="152"/>
      <c r="VMS193" s="152"/>
      <c r="VMT193" s="152"/>
      <c r="VMU193" s="379"/>
      <c r="VMV193" s="380"/>
      <c r="VMW193" s="326"/>
      <c r="VMX193" s="152"/>
      <c r="VMY193" s="152"/>
      <c r="VMZ193" s="152"/>
      <c r="VNA193" s="152"/>
      <c r="VNB193" s="379"/>
      <c r="VNC193" s="380"/>
      <c r="VND193" s="326"/>
      <c r="VNE193" s="152"/>
      <c r="VNF193" s="152"/>
      <c r="VNG193" s="152"/>
      <c r="VNH193" s="152"/>
      <c r="VNI193" s="379"/>
      <c r="VNJ193" s="380"/>
      <c r="VNK193" s="326"/>
      <c r="VNL193" s="152"/>
      <c r="VNM193" s="152"/>
      <c r="VNN193" s="152"/>
      <c r="VNO193" s="152"/>
      <c r="VNP193" s="379"/>
      <c r="VNQ193" s="380"/>
      <c r="VNR193" s="326"/>
      <c r="VNS193" s="152"/>
      <c r="VNT193" s="152"/>
      <c r="VNU193" s="152"/>
      <c r="VNV193" s="152"/>
      <c r="VNW193" s="379"/>
      <c r="VNX193" s="380"/>
      <c r="VNY193" s="326"/>
      <c r="VNZ193" s="152"/>
      <c r="VOA193" s="152"/>
      <c r="VOB193" s="152"/>
      <c r="VOC193" s="152"/>
      <c r="VOD193" s="379"/>
      <c r="VOE193" s="380"/>
      <c r="VOF193" s="326"/>
      <c r="VOG193" s="152"/>
      <c r="VOH193" s="152"/>
      <c r="VOI193" s="152"/>
      <c r="VOJ193" s="152"/>
      <c r="VOK193" s="379"/>
      <c r="VOL193" s="380"/>
      <c r="VOM193" s="326"/>
      <c r="VON193" s="152"/>
      <c r="VOO193" s="152"/>
      <c r="VOP193" s="152"/>
      <c r="VOQ193" s="152"/>
      <c r="VOR193" s="379"/>
      <c r="VOS193" s="380"/>
      <c r="VOT193" s="326"/>
      <c r="VOU193" s="152"/>
      <c r="VOV193" s="152"/>
      <c r="VOW193" s="152"/>
      <c r="VOX193" s="152"/>
      <c r="VOY193" s="379"/>
      <c r="VOZ193" s="380"/>
      <c r="VPA193" s="326"/>
      <c r="VPB193" s="152"/>
      <c r="VPC193" s="152"/>
      <c r="VPD193" s="152"/>
      <c r="VPE193" s="152"/>
      <c r="VPF193" s="379"/>
      <c r="VPG193" s="380"/>
      <c r="VPH193" s="326"/>
      <c r="VPI193" s="152"/>
      <c r="VPJ193" s="152"/>
      <c r="VPK193" s="152"/>
      <c r="VPL193" s="152"/>
      <c r="VPM193" s="379"/>
      <c r="VPN193" s="380"/>
      <c r="VPO193" s="326"/>
      <c r="VPP193" s="152"/>
      <c r="VPQ193" s="152"/>
      <c r="VPR193" s="152"/>
      <c r="VPS193" s="152"/>
      <c r="VPT193" s="379"/>
      <c r="VPU193" s="380"/>
      <c r="VPV193" s="326"/>
      <c r="VPW193" s="152"/>
      <c r="VPX193" s="152"/>
      <c r="VPY193" s="152"/>
      <c r="VPZ193" s="152"/>
      <c r="VQA193" s="379"/>
      <c r="VQB193" s="380"/>
      <c r="VQC193" s="326"/>
      <c r="VQD193" s="152"/>
      <c r="VQE193" s="152"/>
      <c r="VQF193" s="152"/>
      <c r="VQG193" s="152"/>
      <c r="VQH193" s="379"/>
      <c r="VQI193" s="380"/>
      <c r="VQJ193" s="326"/>
      <c r="VQK193" s="152"/>
      <c r="VQL193" s="152"/>
      <c r="VQM193" s="152"/>
      <c r="VQN193" s="152"/>
      <c r="VQO193" s="379"/>
      <c r="VQP193" s="380"/>
      <c r="VQQ193" s="326"/>
      <c r="VQR193" s="152"/>
      <c r="VQS193" s="152"/>
      <c r="VQT193" s="152"/>
      <c r="VQU193" s="152"/>
      <c r="VQV193" s="379"/>
      <c r="VQW193" s="380"/>
      <c r="VQX193" s="326"/>
      <c r="VQY193" s="152"/>
      <c r="VQZ193" s="152"/>
      <c r="VRA193" s="152"/>
      <c r="VRB193" s="152"/>
      <c r="VRC193" s="379"/>
      <c r="VRD193" s="380"/>
      <c r="VRE193" s="326"/>
      <c r="VRF193" s="152"/>
      <c r="VRG193" s="152"/>
      <c r="VRH193" s="152"/>
      <c r="VRI193" s="152"/>
      <c r="VRJ193" s="379"/>
      <c r="VRK193" s="380"/>
      <c r="VRL193" s="326"/>
      <c r="VRM193" s="152"/>
      <c r="VRN193" s="152"/>
      <c r="VRO193" s="152"/>
      <c r="VRP193" s="152"/>
      <c r="VRQ193" s="379"/>
      <c r="VRR193" s="380"/>
      <c r="VRS193" s="326"/>
      <c r="VRT193" s="152"/>
      <c r="VRU193" s="152"/>
      <c r="VRV193" s="152"/>
      <c r="VRW193" s="152"/>
      <c r="VRX193" s="379"/>
      <c r="VRY193" s="380"/>
      <c r="VRZ193" s="326"/>
      <c r="VSA193" s="152"/>
      <c r="VSB193" s="152"/>
      <c r="VSC193" s="152"/>
      <c r="VSD193" s="152"/>
      <c r="VSE193" s="379"/>
      <c r="VSF193" s="380"/>
      <c r="VSG193" s="326"/>
      <c r="VSH193" s="152"/>
      <c r="VSI193" s="152"/>
      <c r="VSJ193" s="152"/>
      <c r="VSK193" s="152"/>
      <c r="VSL193" s="379"/>
      <c r="VSM193" s="380"/>
      <c r="VSN193" s="326"/>
      <c r="VSO193" s="152"/>
      <c r="VSP193" s="152"/>
      <c r="VSQ193" s="152"/>
      <c r="VSR193" s="152"/>
      <c r="VSS193" s="379"/>
      <c r="VST193" s="380"/>
      <c r="VSU193" s="326"/>
      <c r="VSV193" s="152"/>
      <c r="VSW193" s="152"/>
      <c r="VSX193" s="152"/>
      <c r="VSY193" s="152"/>
      <c r="VSZ193" s="379"/>
      <c r="VTA193" s="380"/>
      <c r="VTB193" s="326"/>
      <c r="VTC193" s="152"/>
      <c r="VTD193" s="152"/>
      <c r="VTE193" s="152"/>
      <c r="VTF193" s="152"/>
      <c r="VTG193" s="379"/>
      <c r="VTH193" s="380"/>
      <c r="VTI193" s="326"/>
      <c r="VTJ193" s="152"/>
      <c r="VTK193" s="152"/>
      <c r="VTL193" s="152"/>
      <c r="VTM193" s="152"/>
      <c r="VTN193" s="379"/>
      <c r="VTO193" s="380"/>
      <c r="VTP193" s="326"/>
      <c r="VTQ193" s="152"/>
      <c r="VTR193" s="152"/>
      <c r="VTS193" s="152"/>
      <c r="VTT193" s="152"/>
      <c r="VTU193" s="379"/>
      <c r="VTV193" s="380"/>
      <c r="VTW193" s="326"/>
      <c r="VTX193" s="152"/>
      <c r="VTY193" s="152"/>
      <c r="VTZ193" s="152"/>
      <c r="VUA193" s="152"/>
      <c r="VUB193" s="379"/>
      <c r="VUC193" s="380"/>
      <c r="VUD193" s="326"/>
      <c r="VUE193" s="152"/>
      <c r="VUF193" s="152"/>
      <c r="VUG193" s="152"/>
      <c r="VUH193" s="152"/>
      <c r="VUI193" s="379"/>
      <c r="VUJ193" s="380"/>
      <c r="VUK193" s="326"/>
      <c r="VUL193" s="152"/>
      <c r="VUM193" s="152"/>
      <c r="VUN193" s="152"/>
      <c r="VUO193" s="152"/>
      <c r="VUP193" s="379"/>
      <c r="VUQ193" s="380"/>
      <c r="VUR193" s="326"/>
      <c r="VUS193" s="152"/>
      <c r="VUT193" s="152"/>
      <c r="VUU193" s="152"/>
      <c r="VUV193" s="152"/>
      <c r="VUW193" s="379"/>
      <c r="VUX193" s="380"/>
      <c r="VUY193" s="326"/>
      <c r="VUZ193" s="152"/>
      <c r="VVA193" s="152"/>
      <c r="VVB193" s="152"/>
      <c r="VVC193" s="152"/>
      <c r="VVD193" s="379"/>
      <c r="VVE193" s="380"/>
      <c r="VVF193" s="326"/>
      <c r="VVG193" s="152"/>
      <c r="VVH193" s="152"/>
      <c r="VVI193" s="152"/>
      <c r="VVJ193" s="152"/>
      <c r="VVK193" s="379"/>
      <c r="VVL193" s="380"/>
      <c r="VVM193" s="326"/>
      <c r="VVN193" s="152"/>
      <c r="VVO193" s="152"/>
      <c r="VVP193" s="152"/>
      <c r="VVQ193" s="152"/>
      <c r="VVR193" s="379"/>
      <c r="VVS193" s="380"/>
      <c r="VVT193" s="326"/>
      <c r="VVU193" s="152"/>
      <c r="VVV193" s="152"/>
      <c r="VVW193" s="152"/>
      <c r="VVX193" s="152"/>
      <c r="VVY193" s="379"/>
      <c r="VVZ193" s="380"/>
      <c r="VWA193" s="326"/>
      <c r="VWB193" s="152"/>
      <c r="VWC193" s="152"/>
      <c r="VWD193" s="152"/>
      <c r="VWE193" s="152"/>
      <c r="VWF193" s="379"/>
      <c r="VWG193" s="380"/>
      <c r="VWH193" s="326"/>
      <c r="VWI193" s="152"/>
      <c r="VWJ193" s="152"/>
      <c r="VWK193" s="152"/>
      <c r="VWL193" s="152"/>
      <c r="VWM193" s="379"/>
      <c r="VWN193" s="380"/>
      <c r="VWO193" s="326"/>
      <c r="VWP193" s="152"/>
      <c r="VWQ193" s="152"/>
      <c r="VWR193" s="152"/>
      <c r="VWS193" s="152"/>
      <c r="VWT193" s="379"/>
      <c r="VWU193" s="380"/>
      <c r="VWV193" s="326"/>
      <c r="VWW193" s="152"/>
      <c r="VWX193" s="152"/>
      <c r="VWY193" s="152"/>
      <c r="VWZ193" s="152"/>
      <c r="VXA193" s="379"/>
      <c r="VXB193" s="380"/>
      <c r="VXC193" s="326"/>
      <c r="VXD193" s="152"/>
      <c r="VXE193" s="152"/>
      <c r="VXF193" s="152"/>
      <c r="VXG193" s="152"/>
      <c r="VXH193" s="379"/>
      <c r="VXI193" s="380"/>
      <c r="VXJ193" s="326"/>
      <c r="VXK193" s="152"/>
      <c r="VXL193" s="152"/>
      <c r="VXM193" s="152"/>
      <c r="VXN193" s="152"/>
      <c r="VXO193" s="379"/>
      <c r="VXP193" s="380"/>
      <c r="VXQ193" s="326"/>
      <c r="VXR193" s="152"/>
      <c r="VXS193" s="152"/>
      <c r="VXT193" s="152"/>
      <c r="VXU193" s="152"/>
      <c r="VXV193" s="379"/>
      <c r="VXW193" s="380"/>
      <c r="VXX193" s="326"/>
      <c r="VXY193" s="152"/>
      <c r="VXZ193" s="152"/>
      <c r="VYA193" s="152"/>
      <c r="VYB193" s="152"/>
      <c r="VYC193" s="379"/>
      <c r="VYD193" s="380"/>
      <c r="VYE193" s="326"/>
      <c r="VYF193" s="152"/>
      <c r="VYG193" s="152"/>
      <c r="VYH193" s="152"/>
      <c r="VYI193" s="152"/>
      <c r="VYJ193" s="379"/>
      <c r="VYK193" s="380"/>
      <c r="VYL193" s="326"/>
      <c r="VYM193" s="152"/>
      <c r="VYN193" s="152"/>
      <c r="VYO193" s="152"/>
      <c r="VYP193" s="152"/>
      <c r="VYQ193" s="379"/>
      <c r="VYR193" s="380"/>
      <c r="VYS193" s="326"/>
      <c r="VYT193" s="152"/>
      <c r="VYU193" s="152"/>
      <c r="VYV193" s="152"/>
      <c r="VYW193" s="152"/>
      <c r="VYX193" s="379"/>
      <c r="VYY193" s="380"/>
      <c r="VYZ193" s="326"/>
      <c r="VZA193" s="152"/>
      <c r="VZB193" s="152"/>
      <c r="VZC193" s="152"/>
      <c r="VZD193" s="152"/>
      <c r="VZE193" s="379"/>
      <c r="VZF193" s="380"/>
      <c r="VZG193" s="326"/>
      <c r="VZH193" s="152"/>
      <c r="VZI193" s="152"/>
      <c r="VZJ193" s="152"/>
      <c r="VZK193" s="152"/>
      <c r="VZL193" s="379"/>
      <c r="VZM193" s="380"/>
      <c r="VZN193" s="326"/>
      <c r="VZO193" s="152"/>
      <c r="VZP193" s="152"/>
      <c r="VZQ193" s="152"/>
      <c r="VZR193" s="152"/>
      <c r="VZS193" s="379"/>
      <c r="VZT193" s="380"/>
      <c r="VZU193" s="326"/>
      <c r="VZV193" s="152"/>
      <c r="VZW193" s="152"/>
      <c r="VZX193" s="152"/>
      <c r="VZY193" s="152"/>
      <c r="VZZ193" s="379"/>
      <c r="WAA193" s="380"/>
      <c r="WAB193" s="326"/>
      <c r="WAC193" s="152"/>
      <c r="WAD193" s="152"/>
      <c r="WAE193" s="152"/>
      <c r="WAF193" s="152"/>
      <c r="WAG193" s="379"/>
      <c r="WAH193" s="380"/>
      <c r="WAI193" s="326"/>
      <c r="WAJ193" s="152"/>
      <c r="WAK193" s="152"/>
      <c r="WAL193" s="152"/>
      <c r="WAM193" s="152"/>
      <c r="WAN193" s="379"/>
      <c r="WAO193" s="380"/>
      <c r="WAP193" s="326"/>
      <c r="WAQ193" s="152"/>
      <c r="WAR193" s="152"/>
      <c r="WAS193" s="152"/>
      <c r="WAT193" s="152"/>
      <c r="WAU193" s="379"/>
      <c r="WAV193" s="380"/>
      <c r="WAW193" s="326"/>
      <c r="WAX193" s="152"/>
      <c r="WAY193" s="152"/>
      <c r="WAZ193" s="152"/>
      <c r="WBA193" s="152"/>
      <c r="WBB193" s="379"/>
      <c r="WBC193" s="380"/>
      <c r="WBD193" s="326"/>
      <c r="WBE193" s="152"/>
      <c r="WBF193" s="152"/>
      <c r="WBG193" s="152"/>
      <c r="WBH193" s="152"/>
      <c r="WBI193" s="379"/>
      <c r="WBJ193" s="380"/>
      <c r="WBK193" s="326"/>
      <c r="WBL193" s="152"/>
      <c r="WBM193" s="152"/>
      <c r="WBN193" s="152"/>
      <c r="WBO193" s="152"/>
      <c r="WBP193" s="379"/>
      <c r="WBQ193" s="380"/>
      <c r="WBR193" s="326"/>
      <c r="WBS193" s="152"/>
      <c r="WBT193" s="152"/>
      <c r="WBU193" s="152"/>
      <c r="WBV193" s="152"/>
      <c r="WBW193" s="379"/>
      <c r="WBX193" s="380"/>
      <c r="WBY193" s="326"/>
      <c r="WBZ193" s="152"/>
      <c r="WCA193" s="152"/>
      <c r="WCB193" s="152"/>
      <c r="WCC193" s="152"/>
      <c r="WCD193" s="379"/>
      <c r="WCE193" s="380"/>
      <c r="WCF193" s="326"/>
      <c r="WCG193" s="152"/>
      <c r="WCH193" s="152"/>
      <c r="WCI193" s="152"/>
      <c r="WCJ193" s="152"/>
      <c r="WCK193" s="379"/>
      <c r="WCL193" s="380"/>
      <c r="WCM193" s="326"/>
      <c r="WCN193" s="152"/>
      <c r="WCO193" s="152"/>
      <c r="WCP193" s="152"/>
      <c r="WCQ193" s="152"/>
      <c r="WCR193" s="379"/>
      <c r="WCS193" s="380"/>
      <c r="WCT193" s="326"/>
      <c r="WCU193" s="152"/>
      <c r="WCV193" s="152"/>
      <c r="WCW193" s="152"/>
      <c r="WCX193" s="152"/>
      <c r="WCY193" s="379"/>
      <c r="WCZ193" s="380"/>
      <c r="WDA193" s="326"/>
      <c r="WDB193" s="152"/>
      <c r="WDC193" s="152"/>
      <c r="WDD193" s="152"/>
      <c r="WDE193" s="152"/>
      <c r="WDF193" s="379"/>
      <c r="WDG193" s="380"/>
      <c r="WDH193" s="326"/>
      <c r="WDI193" s="152"/>
      <c r="WDJ193" s="152"/>
      <c r="WDK193" s="152"/>
      <c r="WDL193" s="152"/>
      <c r="WDM193" s="379"/>
      <c r="WDN193" s="380"/>
      <c r="WDO193" s="326"/>
      <c r="WDP193" s="152"/>
      <c r="WDQ193" s="152"/>
      <c r="WDR193" s="152"/>
      <c r="WDS193" s="152"/>
      <c r="WDT193" s="379"/>
      <c r="WDU193" s="380"/>
      <c r="WDV193" s="326"/>
      <c r="WDW193" s="152"/>
      <c r="WDX193" s="152"/>
      <c r="WDY193" s="152"/>
      <c r="WDZ193" s="152"/>
      <c r="WEA193" s="379"/>
      <c r="WEB193" s="380"/>
      <c r="WEC193" s="326"/>
      <c r="WED193" s="152"/>
      <c r="WEE193" s="152"/>
      <c r="WEF193" s="152"/>
      <c r="WEG193" s="152"/>
      <c r="WEH193" s="379"/>
      <c r="WEI193" s="380"/>
      <c r="WEJ193" s="326"/>
      <c r="WEK193" s="152"/>
      <c r="WEL193" s="152"/>
      <c r="WEM193" s="152"/>
      <c r="WEN193" s="152"/>
      <c r="WEO193" s="379"/>
      <c r="WEP193" s="380"/>
      <c r="WEQ193" s="326"/>
      <c r="WER193" s="152"/>
      <c r="WES193" s="152"/>
      <c r="WET193" s="152"/>
      <c r="WEU193" s="152"/>
      <c r="WEV193" s="379"/>
      <c r="WEW193" s="380"/>
      <c r="WEX193" s="326"/>
      <c r="WEY193" s="152"/>
      <c r="WEZ193" s="152"/>
      <c r="WFA193" s="152"/>
      <c r="WFB193" s="152"/>
      <c r="WFC193" s="379"/>
      <c r="WFD193" s="380"/>
      <c r="WFE193" s="326"/>
      <c r="WFF193" s="152"/>
      <c r="WFG193" s="152"/>
      <c r="WFH193" s="152"/>
      <c r="WFI193" s="152"/>
      <c r="WFJ193" s="379"/>
      <c r="WFK193" s="380"/>
      <c r="WFL193" s="326"/>
      <c r="WFM193" s="152"/>
      <c r="WFN193" s="152"/>
      <c r="WFO193" s="152"/>
      <c r="WFP193" s="152"/>
      <c r="WFQ193" s="379"/>
      <c r="WFR193" s="380"/>
      <c r="WFS193" s="326"/>
      <c r="WFT193" s="152"/>
      <c r="WFU193" s="152"/>
      <c r="WFV193" s="152"/>
      <c r="WFW193" s="152"/>
      <c r="WFX193" s="379"/>
      <c r="WFY193" s="380"/>
      <c r="WFZ193" s="326"/>
      <c r="WGA193" s="152"/>
      <c r="WGB193" s="152"/>
      <c r="WGC193" s="152"/>
      <c r="WGD193" s="152"/>
      <c r="WGE193" s="379"/>
      <c r="WGF193" s="380"/>
      <c r="WGG193" s="326"/>
      <c r="WGH193" s="152"/>
      <c r="WGI193" s="152"/>
      <c r="WGJ193" s="152"/>
      <c r="WGK193" s="152"/>
      <c r="WGL193" s="379"/>
      <c r="WGM193" s="380"/>
      <c r="WGN193" s="326"/>
      <c r="WGO193" s="152"/>
      <c r="WGP193" s="152"/>
      <c r="WGQ193" s="152"/>
      <c r="WGR193" s="152"/>
      <c r="WGS193" s="379"/>
      <c r="WGT193" s="380"/>
      <c r="WGU193" s="326"/>
      <c r="WGV193" s="152"/>
      <c r="WGW193" s="152"/>
      <c r="WGX193" s="152"/>
      <c r="WGY193" s="152"/>
      <c r="WGZ193" s="379"/>
      <c r="WHA193" s="380"/>
      <c r="WHB193" s="326"/>
      <c r="WHC193" s="152"/>
      <c r="WHD193" s="152"/>
      <c r="WHE193" s="152"/>
      <c r="WHF193" s="152"/>
      <c r="WHG193" s="379"/>
      <c r="WHH193" s="380"/>
      <c r="WHI193" s="326"/>
      <c r="WHJ193" s="152"/>
      <c r="WHK193" s="152"/>
      <c r="WHL193" s="152"/>
      <c r="WHM193" s="152"/>
      <c r="WHN193" s="379"/>
      <c r="WHO193" s="380"/>
      <c r="WHP193" s="326"/>
      <c r="WHQ193" s="152"/>
      <c r="WHR193" s="152"/>
      <c r="WHS193" s="152"/>
      <c r="WHT193" s="152"/>
      <c r="WHU193" s="379"/>
      <c r="WHV193" s="380"/>
      <c r="WHW193" s="326"/>
      <c r="WHX193" s="152"/>
      <c r="WHY193" s="152"/>
      <c r="WHZ193" s="152"/>
      <c r="WIA193" s="152"/>
      <c r="WIB193" s="379"/>
      <c r="WIC193" s="380"/>
      <c r="WID193" s="326"/>
      <c r="WIE193" s="152"/>
      <c r="WIF193" s="152"/>
      <c r="WIG193" s="152"/>
      <c r="WIH193" s="152"/>
      <c r="WII193" s="379"/>
      <c r="WIJ193" s="380"/>
      <c r="WIK193" s="326"/>
      <c r="WIL193" s="152"/>
      <c r="WIM193" s="152"/>
      <c r="WIN193" s="152"/>
      <c r="WIO193" s="152"/>
      <c r="WIP193" s="379"/>
      <c r="WIQ193" s="380"/>
      <c r="WIR193" s="326"/>
      <c r="WIS193" s="152"/>
      <c r="WIT193" s="152"/>
      <c r="WIU193" s="152"/>
      <c r="WIV193" s="152"/>
      <c r="WIW193" s="379"/>
      <c r="WIX193" s="380"/>
      <c r="WIY193" s="326"/>
      <c r="WIZ193" s="152"/>
      <c r="WJA193" s="152"/>
      <c r="WJB193" s="152"/>
      <c r="WJC193" s="152"/>
      <c r="WJD193" s="379"/>
      <c r="WJE193" s="380"/>
      <c r="WJF193" s="326"/>
      <c r="WJG193" s="152"/>
      <c r="WJH193" s="152"/>
      <c r="WJI193" s="152"/>
      <c r="WJJ193" s="152"/>
      <c r="WJK193" s="379"/>
      <c r="WJL193" s="380"/>
      <c r="WJM193" s="326"/>
      <c r="WJN193" s="152"/>
      <c r="WJO193" s="152"/>
      <c r="WJP193" s="152"/>
      <c r="WJQ193" s="152"/>
      <c r="WJR193" s="379"/>
      <c r="WJS193" s="380"/>
      <c r="WJT193" s="326"/>
      <c r="WJU193" s="152"/>
      <c r="WJV193" s="152"/>
      <c r="WJW193" s="152"/>
      <c r="WJX193" s="152"/>
      <c r="WJY193" s="379"/>
      <c r="WJZ193" s="380"/>
      <c r="WKA193" s="326"/>
      <c r="WKB193" s="152"/>
      <c r="WKC193" s="152"/>
      <c r="WKD193" s="152"/>
      <c r="WKE193" s="152"/>
      <c r="WKF193" s="379"/>
      <c r="WKG193" s="380"/>
      <c r="WKH193" s="326"/>
      <c r="WKI193" s="152"/>
      <c r="WKJ193" s="152"/>
      <c r="WKK193" s="152"/>
      <c r="WKL193" s="152"/>
      <c r="WKM193" s="379"/>
      <c r="WKN193" s="380"/>
      <c r="WKO193" s="326"/>
      <c r="WKP193" s="152"/>
      <c r="WKQ193" s="152"/>
      <c r="WKR193" s="152"/>
      <c r="WKS193" s="152"/>
      <c r="WKT193" s="379"/>
      <c r="WKU193" s="380"/>
      <c r="WKV193" s="326"/>
      <c r="WKW193" s="152"/>
      <c r="WKX193" s="152"/>
      <c r="WKY193" s="152"/>
      <c r="WKZ193" s="152"/>
      <c r="WLA193" s="379"/>
      <c r="WLB193" s="380"/>
      <c r="WLC193" s="326"/>
      <c r="WLD193" s="152"/>
      <c r="WLE193" s="152"/>
      <c r="WLF193" s="152"/>
      <c r="WLG193" s="152"/>
      <c r="WLH193" s="379"/>
      <c r="WLI193" s="380"/>
      <c r="WLJ193" s="326"/>
      <c r="WLK193" s="152"/>
      <c r="WLL193" s="152"/>
      <c r="WLM193" s="152"/>
      <c r="WLN193" s="152"/>
      <c r="WLO193" s="379"/>
      <c r="WLP193" s="380"/>
      <c r="WLQ193" s="326"/>
      <c r="WLR193" s="152"/>
      <c r="WLS193" s="152"/>
      <c r="WLT193" s="152"/>
      <c r="WLU193" s="152"/>
      <c r="WLV193" s="379"/>
      <c r="WLW193" s="380"/>
      <c r="WLX193" s="326"/>
      <c r="WLY193" s="152"/>
      <c r="WLZ193" s="152"/>
      <c r="WMA193" s="152"/>
      <c r="WMB193" s="152"/>
      <c r="WMC193" s="379"/>
      <c r="WMD193" s="380"/>
      <c r="WME193" s="326"/>
      <c r="WMF193" s="152"/>
      <c r="WMG193" s="152"/>
      <c r="WMH193" s="152"/>
      <c r="WMI193" s="152"/>
      <c r="WMJ193" s="379"/>
      <c r="WMK193" s="380"/>
      <c r="WML193" s="326"/>
      <c r="WMM193" s="152"/>
      <c r="WMN193" s="152"/>
      <c r="WMO193" s="152"/>
      <c r="WMP193" s="152"/>
      <c r="WMQ193" s="379"/>
      <c r="WMR193" s="380"/>
      <c r="WMS193" s="326"/>
      <c r="WMT193" s="152"/>
      <c r="WMU193" s="152"/>
      <c r="WMV193" s="152"/>
      <c r="WMW193" s="152"/>
      <c r="WMX193" s="379"/>
      <c r="WMY193" s="380"/>
      <c r="WMZ193" s="326"/>
      <c r="WNA193" s="152"/>
      <c r="WNB193" s="152"/>
      <c r="WNC193" s="152"/>
      <c r="WND193" s="152"/>
      <c r="WNE193" s="379"/>
      <c r="WNF193" s="380"/>
      <c r="WNG193" s="326"/>
      <c r="WNH193" s="152"/>
      <c r="WNI193" s="152"/>
      <c r="WNJ193" s="152"/>
      <c r="WNK193" s="152"/>
      <c r="WNL193" s="379"/>
      <c r="WNM193" s="380"/>
      <c r="WNN193" s="326"/>
      <c r="WNO193" s="152"/>
      <c r="WNP193" s="152"/>
      <c r="WNQ193" s="152"/>
      <c r="WNR193" s="152"/>
      <c r="WNS193" s="379"/>
      <c r="WNT193" s="380"/>
      <c r="WNU193" s="326"/>
      <c r="WNV193" s="152"/>
      <c r="WNW193" s="152"/>
      <c r="WNX193" s="152"/>
      <c r="WNY193" s="152"/>
      <c r="WNZ193" s="379"/>
      <c r="WOA193" s="380"/>
      <c r="WOB193" s="326"/>
      <c r="WOC193" s="152"/>
      <c r="WOD193" s="152"/>
      <c r="WOE193" s="152"/>
      <c r="WOF193" s="152"/>
      <c r="WOG193" s="379"/>
      <c r="WOH193" s="380"/>
      <c r="WOI193" s="326"/>
      <c r="WOJ193" s="152"/>
      <c r="WOK193" s="152"/>
      <c r="WOL193" s="152"/>
      <c r="WOM193" s="152"/>
      <c r="WON193" s="379"/>
      <c r="WOO193" s="380"/>
      <c r="WOP193" s="326"/>
      <c r="WOQ193" s="152"/>
      <c r="WOR193" s="152"/>
      <c r="WOS193" s="152"/>
      <c r="WOT193" s="152"/>
      <c r="WOU193" s="379"/>
      <c r="WOV193" s="380"/>
      <c r="WOW193" s="326"/>
      <c r="WOX193" s="152"/>
      <c r="WOY193" s="152"/>
      <c r="WOZ193" s="152"/>
      <c r="WPA193" s="152"/>
      <c r="WPB193" s="379"/>
      <c r="WPC193" s="380"/>
      <c r="WPD193" s="326"/>
      <c r="WPE193" s="152"/>
      <c r="WPF193" s="152"/>
      <c r="WPG193" s="152"/>
      <c r="WPH193" s="152"/>
      <c r="WPI193" s="379"/>
      <c r="WPJ193" s="380"/>
      <c r="WPK193" s="326"/>
      <c r="WPL193" s="152"/>
      <c r="WPM193" s="152"/>
      <c r="WPN193" s="152"/>
      <c r="WPO193" s="152"/>
      <c r="WPP193" s="379"/>
      <c r="WPQ193" s="380"/>
      <c r="WPR193" s="326"/>
      <c r="WPS193" s="152"/>
      <c r="WPT193" s="152"/>
      <c r="WPU193" s="152"/>
      <c r="WPV193" s="152"/>
      <c r="WPW193" s="379"/>
      <c r="WPX193" s="380"/>
      <c r="WPY193" s="326"/>
      <c r="WPZ193" s="152"/>
      <c r="WQA193" s="152"/>
      <c r="WQB193" s="152"/>
      <c r="WQC193" s="152"/>
      <c r="WQD193" s="379"/>
      <c r="WQE193" s="380"/>
      <c r="WQF193" s="326"/>
      <c r="WQG193" s="152"/>
      <c r="WQH193" s="152"/>
      <c r="WQI193" s="152"/>
      <c r="WQJ193" s="152"/>
      <c r="WQK193" s="379"/>
      <c r="WQL193" s="380"/>
      <c r="WQM193" s="326"/>
      <c r="WQN193" s="152"/>
      <c r="WQO193" s="152"/>
      <c r="WQP193" s="152"/>
      <c r="WQQ193" s="152"/>
      <c r="WQR193" s="379"/>
      <c r="WQS193" s="380"/>
      <c r="WQT193" s="326"/>
      <c r="WQU193" s="152"/>
      <c r="WQV193" s="152"/>
      <c r="WQW193" s="152"/>
      <c r="WQX193" s="152"/>
      <c r="WQY193" s="379"/>
      <c r="WQZ193" s="380"/>
      <c r="WRA193" s="326"/>
      <c r="WRB193" s="152"/>
      <c r="WRC193" s="152"/>
      <c r="WRD193" s="152"/>
      <c r="WRE193" s="152"/>
      <c r="WRF193" s="379"/>
      <c r="WRG193" s="380"/>
      <c r="WRH193" s="326"/>
      <c r="WRI193" s="152"/>
      <c r="WRJ193" s="152"/>
      <c r="WRK193" s="152"/>
      <c r="WRL193" s="152"/>
      <c r="WRM193" s="379"/>
      <c r="WRN193" s="380"/>
      <c r="WRO193" s="326"/>
      <c r="WRP193" s="152"/>
      <c r="WRQ193" s="152"/>
      <c r="WRR193" s="152"/>
      <c r="WRS193" s="152"/>
      <c r="WRT193" s="379"/>
      <c r="WRU193" s="380"/>
      <c r="WRV193" s="326"/>
      <c r="WRW193" s="152"/>
      <c r="WRX193" s="152"/>
      <c r="WRY193" s="152"/>
      <c r="WRZ193" s="152"/>
      <c r="WSA193" s="379"/>
      <c r="WSB193" s="380"/>
      <c r="WSC193" s="326"/>
      <c r="WSD193" s="152"/>
      <c r="WSE193" s="152"/>
      <c r="WSF193" s="152"/>
      <c r="WSG193" s="152"/>
      <c r="WSH193" s="379"/>
      <c r="WSI193" s="380"/>
      <c r="WSJ193" s="326"/>
      <c r="WSK193" s="152"/>
      <c r="WSL193" s="152"/>
      <c r="WSM193" s="152"/>
      <c r="WSN193" s="152"/>
      <c r="WSO193" s="379"/>
      <c r="WSP193" s="380"/>
      <c r="WSQ193" s="326"/>
      <c r="WSR193" s="152"/>
      <c r="WSS193" s="152"/>
      <c r="WST193" s="152"/>
      <c r="WSU193" s="152"/>
      <c r="WSV193" s="379"/>
      <c r="WSW193" s="380"/>
      <c r="WSX193" s="326"/>
      <c r="WSY193" s="152"/>
      <c r="WSZ193" s="152"/>
      <c r="WTA193" s="152"/>
      <c r="WTB193" s="152"/>
      <c r="WTC193" s="379"/>
      <c r="WTD193" s="380"/>
      <c r="WTE193" s="326"/>
      <c r="WTF193" s="152"/>
      <c r="WTG193" s="152"/>
      <c r="WTH193" s="152"/>
      <c r="WTI193" s="152"/>
      <c r="WTJ193" s="379"/>
      <c r="WTK193" s="380"/>
      <c r="WTL193" s="326"/>
      <c r="WTM193" s="152"/>
      <c r="WTN193" s="152"/>
      <c r="WTO193" s="152"/>
      <c r="WTP193" s="152"/>
      <c r="WTQ193" s="379"/>
      <c r="WTR193" s="380"/>
      <c r="WTS193" s="326"/>
      <c r="WTT193" s="152"/>
      <c r="WTU193" s="152"/>
      <c r="WTV193" s="152"/>
      <c r="WTW193" s="152"/>
      <c r="WTX193" s="379"/>
      <c r="WTY193" s="380"/>
      <c r="WTZ193" s="326"/>
      <c r="WUA193" s="152"/>
      <c r="WUB193" s="152"/>
      <c r="WUC193" s="152"/>
      <c r="WUD193" s="152"/>
      <c r="WUE193" s="379"/>
      <c r="WUF193" s="380"/>
      <c r="WUG193" s="326"/>
      <c r="WUH193" s="152"/>
      <c r="WUI193" s="152"/>
      <c r="WUJ193" s="152"/>
      <c r="WUK193" s="152"/>
      <c r="WUL193" s="379"/>
      <c r="WUM193" s="380"/>
      <c r="WUN193" s="326"/>
      <c r="WUO193" s="152"/>
      <c r="WUP193" s="152"/>
      <c r="WUQ193" s="152"/>
      <c r="WUR193" s="152"/>
      <c r="WUS193" s="379"/>
      <c r="WUT193" s="380"/>
      <c r="WUU193" s="326"/>
      <c r="WUV193" s="152"/>
      <c r="WUW193" s="152"/>
      <c r="WUX193" s="152"/>
      <c r="WUY193" s="152"/>
      <c r="WUZ193" s="379"/>
      <c r="WVA193" s="380"/>
      <c r="WVB193" s="326"/>
      <c r="WVC193" s="152"/>
      <c r="WVD193" s="152"/>
      <c r="WVE193" s="152"/>
      <c r="WVF193" s="152"/>
      <c r="WVG193" s="379"/>
      <c r="WVH193" s="380"/>
      <c r="WVI193" s="326"/>
      <c r="WVJ193" s="152"/>
      <c r="WVK193" s="152"/>
      <c r="WVL193" s="152"/>
      <c r="WVM193" s="152"/>
      <c r="WVN193" s="379"/>
      <c r="WVO193" s="380"/>
      <c r="WVP193" s="326"/>
      <c r="WVQ193" s="152"/>
      <c r="WVR193" s="152"/>
      <c r="WVS193" s="152"/>
      <c r="WVT193" s="152"/>
      <c r="WVU193" s="379"/>
      <c r="WVV193" s="380"/>
      <c r="WVW193" s="326"/>
      <c r="WVX193" s="152"/>
      <c r="WVY193" s="152"/>
      <c r="WVZ193" s="152"/>
      <c r="WWA193" s="152"/>
      <c r="WWB193" s="379"/>
      <c r="WWC193" s="380"/>
      <c r="WWD193" s="326"/>
      <c r="WWE193" s="152"/>
      <c r="WWF193" s="152"/>
      <c r="WWG193" s="152"/>
      <c r="WWH193" s="152"/>
      <c r="WWI193" s="379"/>
      <c r="WWJ193" s="380"/>
      <c r="WWK193" s="326"/>
      <c r="WWL193" s="152"/>
      <c r="WWM193" s="152"/>
      <c r="WWN193" s="152"/>
      <c r="WWO193" s="152"/>
      <c r="WWP193" s="379"/>
      <c r="WWQ193" s="380"/>
      <c r="WWR193" s="326"/>
      <c r="WWS193" s="152"/>
      <c r="WWT193" s="152"/>
      <c r="WWU193" s="152"/>
      <c r="WWV193" s="152"/>
      <c r="WWW193" s="379"/>
      <c r="WWX193" s="380"/>
      <c r="WWY193" s="326"/>
      <c r="WWZ193" s="152"/>
      <c r="WXA193" s="152"/>
      <c r="WXB193" s="152"/>
      <c r="WXC193" s="152"/>
      <c r="WXD193" s="379"/>
      <c r="WXE193" s="380"/>
      <c r="WXF193" s="326"/>
      <c r="WXG193" s="152"/>
      <c r="WXH193" s="152"/>
      <c r="WXI193" s="152"/>
      <c r="WXJ193" s="152"/>
      <c r="WXK193" s="379"/>
      <c r="WXL193" s="380"/>
      <c r="WXM193" s="326"/>
      <c r="WXN193" s="152"/>
      <c r="WXO193" s="152"/>
      <c r="WXP193" s="152"/>
      <c r="WXQ193" s="152"/>
      <c r="WXR193" s="379"/>
      <c r="WXS193" s="380"/>
      <c r="WXT193" s="326"/>
      <c r="WXU193" s="152"/>
      <c r="WXV193" s="152"/>
      <c r="WXW193" s="152"/>
      <c r="WXX193" s="152"/>
      <c r="WXY193" s="379"/>
      <c r="WXZ193" s="380"/>
      <c r="WYA193" s="326"/>
      <c r="WYB193" s="152"/>
      <c r="WYC193" s="152"/>
      <c r="WYD193" s="152"/>
      <c r="WYE193" s="152"/>
      <c r="WYF193" s="379"/>
      <c r="WYG193" s="380"/>
      <c r="WYH193" s="326"/>
      <c r="WYI193" s="152"/>
      <c r="WYJ193" s="152"/>
      <c r="WYK193" s="152"/>
      <c r="WYL193" s="152"/>
      <c r="WYM193" s="379"/>
      <c r="WYN193" s="380"/>
      <c r="WYO193" s="326"/>
      <c r="WYP193" s="152"/>
      <c r="WYQ193" s="152"/>
      <c r="WYR193" s="152"/>
      <c r="WYS193" s="152"/>
      <c r="WYT193" s="379"/>
      <c r="WYU193" s="380"/>
      <c r="WYV193" s="326"/>
      <c r="WYW193" s="152"/>
      <c r="WYX193" s="152"/>
      <c r="WYY193" s="152"/>
      <c r="WYZ193" s="152"/>
      <c r="WZA193" s="379"/>
      <c r="WZB193" s="380"/>
      <c r="WZC193" s="326"/>
      <c r="WZD193" s="152"/>
      <c r="WZE193" s="152"/>
      <c r="WZF193" s="152"/>
      <c r="WZG193" s="152"/>
      <c r="WZH193" s="379"/>
      <c r="WZI193" s="380"/>
      <c r="WZJ193" s="326"/>
      <c r="WZK193" s="152"/>
      <c r="WZL193" s="152"/>
      <c r="WZM193" s="152"/>
      <c r="WZN193" s="152"/>
      <c r="WZO193" s="379"/>
      <c r="WZP193" s="380"/>
      <c r="WZQ193" s="326"/>
      <c r="WZR193" s="152"/>
      <c r="WZS193" s="152"/>
      <c r="WZT193" s="152"/>
      <c r="WZU193" s="152"/>
      <c r="WZV193" s="379"/>
      <c r="WZW193" s="380"/>
      <c r="WZX193" s="326"/>
      <c r="WZY193" s="152"/>
      <c r="WZZ193" s="152"/>
      <c r="XAA193" s="152"/>
      <c r="XAB193" s="152"/>
      <c r="XAC193" s="379"/>
      <c r="XAD193" s="380"/>
      <c r="XAE193" s="326"/>
      <c r="XAF193" s="152"/>
      <c r="XAG193" s="152"/>
      <c r="XAH193" s="152"/>
      <c r="XAI193" s="152"/>
      <c r="XAJ193" s="379"/>
      <c r="XAK193" s="380"/>
      <c r="XAL193" s="326"/>
      <c r="XAM193" s="152"/>
      <c r="XAN193" s="152"/>
      <c r="XAO193" s="152"/>
      <c r="XAP193" s="152"/>
      <c r="XAQ193" s="379"/>
      <c r="XAR193" s="380"/>
      <c r="XAS193" s="326"/>
      <c r="XAT193" s="152"/>
      <c r="XAU193" s="152"/>
      <c r="XAV193" s="152"/>
      <c r="XAW193" s="152"/>
      <c r="XAX193" s="379"/>
      <c r="XAY193" s="380"/>
      <c r="XAZ193" s="326"/>
      <c r="XBA193" s="152"/>
      <c r="XBB193" s="152"/>
      <c r="XBC193" s="152"/>
      <c r="XBD193" s="152"/>
      <c r="XBE193" s="379"/>
      <c r="XBF193" s="380"/>
      <c r="XBG193" s="326"/>
      <c r="XBH193" s="152"/>
      <c r="XBI193" s="152"/>
      <c r="XBJ193" s="152"/>
      <c r="XBK193" s="152"/>
      <c r="XBL193" s="379"/>
      <c r="XBM193" s="380"/>
      <c r="XBN193" s="326"/>
      <c r="XBO193" s="152"/>
      <c r="XBP193" s="152"/>
      <c r="XBQ193" s="152"/>
      <c r="XBR193" s="152"/>
      <c r="XBS193" s="379"/>
      <c r="XBT193" s="380"/>
      <c r="XBU193" s="326"/>
      <c r="XBV193" s="152"/>
      <c r="XBW193" s="152"/>
      <c r="XBX193" s="152"/>
      <c r="XBY193" s="152"/>
      <c r="XBZ193" s="379"/>
      <c r="XCA193" s="380"/>
      <c r="XCB193" s="326"/>
      <c r="XCC193" s="152"/>
      <c r="XCD193" s="152"/>
      <c r="XCE193" s="152"/>
      <c r="XCF193" s="152"/>
      <c r="XCG193" s="379"/>
      <c r="XCH193" s="380"/>
      <c r="XCI193" s="326"/>
      <c r="XCJ193" s="152"/>
      <c r="XCK193" s="152"/>
      <c r="XCL193" s="152"/>
      <c r="XCM193" s="152"/>
      <c r="XCN193" s="379"/>
      <c r="XCO193" s="380"/>
      <c r="XCP193" s="326"/>
      <c r="XCQ193" s="152"/>
      <c r="XCR193" s="152"/>
      <c r="XCS193" s="152"/>
      <c r="XCT193" s="152"/>
      <c r="XCU193" s="379"/>
      <c r="XCV193" s="380"/>
      <c r="XCW193" s="326"/>
      <c r="XCX193" s="152"/>
      <c r="XCY193" s="152"/>
      <c r="XCZ193" s="152"/>
      <c r="XDA193" s="152"/>
      <c r="XDB193" s="379"/>
      <c r="XDC193" s="380"/>
      <c r="XDD193" s="326"/>
      <c r="XDE193" s="152"/>
      <c r="XDF193" s="152"/>
      <c r="XDG193" s="152"/>
      <c r="XDH193" s="152"/>
      <c r="XDI193" s="379"/>
      <c r="XDJ193" s="380"/>
      <c r="XDK193" s="326"/>
      <c r="XDL193" s="152"/>
      <c r="XDM193" s="152"/>
      <c r="XDN193" s="152"/>
      <c r="XDO193" s="152"/>
      <c r="XDP193" s="379"/>
      <c r="XDQ193" s="380"/>
      <c r="XDR193" s="326"/>
      <c r="XDS193" s="152"/>
      <c r="XDT193" s="152"/>
      <c r="XDU193" s="152"/>
      <c r="XDV193" s="152"/>
      <c r="XDW193" s="379"/>
      <c r="XDX193" s="380"/>
      <c r="XDY193" s="326"/>
      <c r="XDZ193" s="152"/>
      <c r="XEA193" s="152"/>
      <c r="XEB193" s="152"/>
      <c r="XEC193" s="152"/>
      <c r="XED193" s="379"/>
      <c r="XEE193" s="380"/>
      <c r="XEF193" s="326"/>
      <c r="XEG193" s="152"/>
      <c r="XEH193" s="152"/>
      <c r="XEI193" s="152"/>
      <c r="XEJ193" s="152"/>
      <c r="XEK193" s="379"/>
      <c r="XEL193" s="380"/>
      <c r="XEM193" s="326"/>
      <c r="XEN193" s="152"/>
      <c r="XEO193" s="152"/>
      <c r="XEP193" s="152"/>
      <c r="XEQ193" s="152"/>
      <c r="XER193" s="379"/>
      <c r="XES193" s="380"/>
      <c r="XET193" s="326"/>
      <c r="XEU193" s="152"/>
      <c r="XEV193" s="152"/>
      <c r="XEW193" s="152"/>
      <c r="XEX193" s="152"/>
      <c r="XEY193" s="379"/>
      <c r="XEZ193" s="380"/>
      <c r="XFA193" s="326"/>
      <c r="XFB193" s="152"/>
      <c r="XFC193" s="152"/>
      <c r="XFD193" s="152"/>
    </row>
    <row r="194" spans="1:16384" s="164" customFormat="1" ht="16.5" thickTop="1" x14ac:dyDescent="0.25">
      <c r="A194" s="652" t="s">
        <v>429</v>
      </c>
      <c r="B194" s="653"/>
      <c r="C194" s="653"/>
      <c r="D194" s="653"/>
      <c r="E194" s="653"/>
      <c r="F194" s="659">
        <v>200</v>
      </c>
      <c r="G194" s="659"/>
      <c r="H194" s="501">
        <v>100</v>
      </c>
      <c r="I194" s="501">
        <v>626</v>
      </c>
      <c r="J194" s="152"/>
      <c r="K194" s="152"/>
      <c r="L194" s="152"/>
      <c r="M194" s="650"/>
      <c r="N194" s="651"/>
      <c r="O194" s="326"/>
      <c r="P194" s="152"/>
      <c r="Q194" s="152"/>
      <c r="R194" s="152"/>
      <c r="S194" s="152"/>
      <c r="T194" s="650"/>
      <c r="U194" s="651"/>
      <c r="V194" s="326"/>
      <c r="W194" s="152"/>
      <c r="X194" s="152"/>
      <c r="Y194" s="152"/>
      <c r="Z194" s="152"/>
      <c r="AA194" s="650"/>
      <c r="AB194" s="651"/>
      <c r="AC194" s="326"/>
      <c r="AD194" s="152"/>
      <c r="AE194" s="152"/>
      <c r="AF194" s="152"/>
      <c r="AG194" s="152"/>
      <c r="AH194" s="650"/>
      <c r="AI194" s="651"/>
      <c r="AJ194" s="326"/>
      <c r="AK194" s="152"/>
      <c r="AL194" s="152"/>
      <c r="AM194" s="152"/>
      <c r="AN194" s="152"/>
      <c r="AO194" s="650"/>
      <c r="AP194" s="651"/>
      <c r="AQ194" s="326"/>
      <c r="AR194" s="152"/>
      <c r="AS194" s="152"/>
      <c r="AT194" s="152"/>
      <c r="AU194" s="152"/>
      <c r="AV194" s="650"/>
      <c r="AW194" s="651"/>
      <c r="AX194" s="326"/>
      <c r="AY194" s="152"/>
      <c r="AZ194" s="152"/>
      <c r="BA194" s="152"/>
      <c r="BB194" s="152"/>
      <c r="BC194" s="650"/>
      <c r="BD194" s="651"/>
      <c r="BE194" s="326"/>
      <c r="BF194" s="152"/>
      <c r="BG194" s="152"/>
      <c r="BH194" s="152"/>
      <c r="BI194" s="152"/>
      <c r="BJ194" s="650"/>
      <c r="BK194" s="651"/>
      <c r="BL194" s="326"/>
      <c r="BM194" s="152"/>
      <c r="BN194" s="152"/>
      <c r="BO194" s="152"/>
      <c r="BP194" s="152"/>
      <c r="BQ194" s="650"/>
      <c r="BR194" s="651"/>
      <c r="BS194" s="326"/>
      <c r="BT194" s="152"/>
      <c r="BU194" s="152"/>
      <c r="BV194" s="152"/>
      <c r="BW194" s="152"/>
      <c r="BX194" s="650"/>
      <c r="BY194" s="651"/>
      <c r="BZ194" s="326"/>
      <c r="CA194" s="152"/>
      <c r="CB194" s="152"/>
      <c r="CC194" s="152"/>
      <c r="CD194" s="152"/>
      <c r="CE194" s="650"/>
      <c r="CF194" s="651"/>
      <c r="CG194" s="326"/>
      <c r="CH194" s="152"/>
      <c r="CI194" s="152"/>
      <c r="CJ194" s="152"/>
      <c r="CK194" s="152"/>
      <c r="CL194" s="650"/>
      <c r="CM194" s="651"/>
      <c r="CN194" s="326"/>
      <c r="CO194" s="152"/>
      <c r="CP194" s="152"/>
      <c r="CQ194" s="152"/>
      <c r="CR194" s="152"/>
      <c r="CS194" s="650"/>
      <c r="CT194" s="651"/>
      <c r="CU194" s="326"/>
      <c r="CV194" s="152"/>
      <c r="CW194" s="152"/>
      <c r="CX194" s="152"/>
      <c r="CY194" s="152"/>
      <c r="CZ194" s="650"/>
      <c r="DA194" s="651"/>
      <c r="DB194" s="326"/>
      <c r="DC194" s="152"/>
      <c r="DD194" s="152"/>
      <c r="DE194" s="152"/>
      <c r="DF194" s="152"/>
      <c r="DG194" s="650"/>
      <c r="DH194" s="651"/>
      <c r="DI194" s="326"/>
      <c r="DJ194" s="152"/>
      <c r="DK194" s="152"/>
      <c r="DL194" s="152"/>
      <c r="DM194" s="152"/>
      <c r="DN194" s="650"/>
      <c r="DO194" s="651"/>
      <c r="DP194" s="326"/>
      <c r="DQ194" s="152"/>
      <c r="DR194" s="152"/>
      <c r="DS194" s="152"/>
      <c r="DT194" s="152"/>
      <c r="DU194" s="650"/>
      <c r="DV194" s="651"/>
      <c r="DW194" s="326"/>
      <c r="DX194" s="152"/>
      <c r="DY194" s="152"/>
      <c r="DZ194" s="152"/>
      <c r="EA194" s="152"/>
      <c r="EB194" s="650"/>
      <c r="EC194" s="651"/>
      <c r="ED194" s="326"/>
      <c r="EE194" s="152"/>
      <c r="EF194" s="152"/>
      <c r="EG194" s="152"/>
      <c r="EH194" s="152"/>
      <c r="EI194" s="650"/>
      <c r="EJ194" s="651"/>
      <c r="EK194" s="326"/>
      <c r="EL194" s="152"/>
      <c r="EM194" s="152"/>
      <c r="EN194" s="152"/>
      <c r="EO194" s="152"/>
      <c r="EP194" s="650"/>
      <c r="EQ194" s="651"/>
      <c r="ER194" s="326"/>
      <c r="ES194" s="152"/>
      <c r="ET194" s="152"/>
      <c r="EU194" s="152"/>
      <c r="EV194" s="152"/>
      <c r="EW194" s="650"/>
      <c r="EX194" s="651"/>
      <c r="EY194" s="326"/>
      <c r="EZ194" s="152"/>
      <c r="FA194" s="152"/>
      <c r="FB194" s="152"/>
      <c r="FC194" s="152"/>
      <c r="FD194" s="650"/>
      <c r="FE194" s="651"/>
      <c r="FF194" s="326"/>
      <c r="FG194" s="152"/>
      <c r="FH194" s="152"/>
      <c r="FI194" s="152"/>
      <c r="FJ194" s="152"/>
      <c r="FK194" s="650"/>
      <c r="FL194" s="651"/>
      <c r="FM194" s="326"/>
      <c r="FN194" s="152"/>
      <c r="FO194" s="152"/>
      <c r="FP194" s="152"/>
      <c r="FQ194" s="152"/>
      <c r="FR194" s="650"/>
      <c r="FS194" s="651"/>
      <c r="FT194" s="326"/>
      <c r="FU194" s="152"/>
      <c r="FV194" s="152"/>
      <c r="FW194" s="152"/>
      <c r="FX194" s="152"/>
      <c r="FY194" s="650"/>
      <c r="FZ194" s="651"/>
      <c r="GA194" s="326"/>
      <c r="GB194" s="152"/>
      <c r="GC194" s="152"/>
      <c r="GD194" s="152"/>
      <c r="GE194" s="152"/>
      <c r="GF194" s="650"/>
      <c r="GG194" s="651"/>
      <c r="GH194" s="326"/>
      <c r="GI194" s="152"/>
      <c r="GJ194" s="152"/>
      <c r="GK194" s="152"/>
      <c r="GL194" s="152"/>
      <c r="GM194" s="650"/>
      <c r="GN194" s="651"/>
      <c r="GO194" s="326"/>
      <c r="GP194" s="152"/>
      <c r="GQ194" s="152"/>
      <c r="GR194" s="152"/>
      <c r="GS194" s="152"/>
      <c r="GT194" s="650"/>
      <c r="GU194" s="651"/>
      <c r="GV194" s="326"/>
      <c r="GW194" s="152"/>
      <c r="GX194" s="152"/>
      <c r="GY194" s="152"/>
      <c r="GZ194" s="152"/>
      <c r="HA194" s="650"/>
      <c r="HB194" s="651"/>
      <c r="HC194" s="326"/>
      <c r="HD194" s="152"/>
      <c r="HE194" s="152"/>
      <c r="HF194" s="152"/>
      <c r="HG194" s="152"/>
      <c r="HH194" s="650"/>
      <c r="HI194" s="651"/>
      <c r="HJ194" s="326"/>
      <c r="HK194" s="152"/>
      <c r="HL194" s="152"/>
      <c r="HM194" s="152"/>
      <c r="HN194" s="152"/>
      <c r="HO194" s="650"/>
      <c r="HP194" s="651"/>
      <c r="HQ194" s="326"/>
      <c r="HR194" s="152"/>
      <c r="HS194" s="152"/>
      <c r="HT194" s="152"/>
      <c r="HU194" s="152"/>
      <c r="HV194" s="650"/>
      <c r="HW194" s="651"/>
      <c r="HX194" s="326"/>
      <c r="HY194" s="152"/>
      <c r="HZ194" s="152"/>
      <c r="IA194" s="152"/>
      <c r="IB194" s="152"/>
      <c r="IC194" s="650"/>
      <c r="ID194" s="651"/>
      <c r="IE194" s="326"/>
      <c r="IF194" s="152"/>
      <c r="IG194" s="152"/>
      <c r="IH194" s="152"/>
      <c r="II194" s="152"/>
      <c r="IJ194" s="650"/>
      <c r="IK194" s="651"/>
      <c r="IL194" s="326"/>
      <c r="IM194" s="152"/>
      <c r="IN194" s="152"/>
      <c r="IO194" s="152"/>
      <c r="IP194" s="152"/>
      <c r="IQ194" s="650"/>
      <c r="IR194" s="651"/>
      <c r="IS194" s="326"/>
      <c r="IT194" s="152"/>
      <c r="IU194" s="152"/>
      <c r="IV194" s="152"/>
      <c r="IW194" s="152"/>
      <c r="IX194" s="650"/>
      <c r="IY194" s="651"/>
      <c r="IZ194" s="326"/>
      <c r="JA194" s="152"/>
      <c r="JB194" s="152"/>
      <c r="JC194" s="152"/>
      <c r="JD194" s="152"/>
      <c r="JE194" s="650"/>
      <c r="JF194" s="651"/>
      <c r="JG194" s="326"/>
      <c r="JH194" s="152"/>
      <c r="JI194" s="152"/>
      <c r="JJ194" s="152"/>
      <c r="JK194" s="152"/>
      <c r="JL194" s="650"/>
      <c r="JM194" s="651"/>
      <c r="JN194" s="326"/>
      <c r="JO194" s="152"/>
      <c r="JP194" s="152"/>
      <c r="JQ194" s="152"/>
      <c r="JR194" s="152"/>
      <c r="JS194" s="650"/>
      <c r="JT194" s="651"/>
      <c r="JU194" s="326"/>
      <c r="JV194" s="152"/>
      <c r="JW194" s="152"/>
      <c r="JX194" s="152"/>
      <c r="JY194" s="152"/>
      <c r="JZ194" s="650"/>
      <c r="KA194" s="651"/>
      <c r="KB194" s="326"/>
      <c r="KC194" s="152"/>
      <c r="KD194" s="152"/>
      <c r="KE194" s="152"/>
      <c r="KF194" s="152"/>
      <c r="KG194" s="650"/>
      <c r="KH194" s="651"/>
      <c r="KI194" s="326"/>
      <c r="KJ194" s="152"/>
      <c r="KK194" s="152"/>
      <c r="KL194" s="152"/>
      <c r="KM194" s="152"/>
      <c r="KN194" s="650"/>
      <c r="KO194" s="651"/>
      <c r="KP194" s="326"/>
      <c r="KQ194" s="152"/>
      <c r="KR194" s="152"/>
      <c r="KS194" s="152"/>
      <c r="KT194" s="152"/>
      <c r="KU194" s="650"/>
      <c r="KV194" s="651"/>
      <c r="KW194" s="326"/>
      <c r="KX194" s="152"/>
      <c r="KY194" s="152"/>
      <c r="KZ194" s="152"/>
      <c r="LA194" s="152"/>
      <c r="LB194" s="650"/>
      <c r="LC194" s="651"/>
      <c r="LD194" s="326"/>
      <c r="LE194" s="152"/>
      <c r="LF194" s="152"/>
      <c r="LG194" s="152"/>
      <c r="LH194" s="152"/>
      <c r="LI194" s="650"/>
      <c r="LJ194" s="651"/>
      <c r="LK194" s="326"/>
      <c r="LL194" s="152"/>
      <c r="LM194" s="152"/>
      <c r="LN194" s="152"/>
      <c r="LO194" s="152"/>
      <c r="LP194" s="650"/>
      <c r="LQ194" s="651"/>
      <c r="LR194" s="326"/>
      <c r="LS194" s="152"/>
      <c r="LT194" s="152"/>
      <c r="LU194" s="152"/>
      <c r="LV194" s="152"/>
      <c r="LW194" s="650"/>
      <c r="LX194" s="651"/>
      <c r="LY194" s="326"/>
      <c r="LZ194" s="152"/>
      <c r="MA194" s="152"/>
      <c r="MB194" s="152"/>
      <c r="MC194" s="152"/>
      <c r="MD194" s="650"/>
      <c r="ME194" s="651"/>
      <c r="MF194" s="326"/>
      <c r="MG194" s="152"/>
      <c r="MH194" s="152"/>
      <c r="MI194" s="152"/>
      <c r="MJ194" s="152"/>
      <c r="MK194" s="650"/>
      <c r="ML194" s="651"/>
      <c r="MM194" s="326"/>
      <c r="MN194" s="152"/>
      <c r="MO194" s="152"/>
      <c r="MP194" s="152"/>
      <c r="MQ194" s="152"/>
      <c r="MR194" s="650"/>
      <c r="MS194" s="651"/>
      <c r="MT194" s="326"/>
      <c r="MU194" s="152"/>
      <c r="MV194" s="152"/>
      <c r="MW194" s="152"/>
      <c r="MX194" s="152"/>
      <c r="MY194" s="650"/>
      <c r="MZ194" s="651"/>
      <c r="NA194" s="326"/>
      <c r="NB194" s="152"/>
      <c r="NC194" s="152"/>
      <c r="ND194" s="152"/>
      <c r="NE194" s="152"/>
      <c r="NF194" s="650"/>
      <c r="NG194" s="651"/>
      <c r="NH194" s="326"/>
      <c r="NI194" s="152"/>
      <c r="NJ194" s="152"/>
      <c r="NK194" s="152"/>
      <c r="NL194" s="152"/>
      <c r="NM194" s="650"/>
      <c r="NN194" s="651"/>
      <c r="NO194" s="326"/>
      <c r="NP194" s="152"/>
      <c r="NQ194" s="152"/>
      <c r="NR194" s="152"/>
      <c r="NS194" s="152"/>
      <c r="NT194" s="650"/>
      <c r="NU194" s="651"/>
      <c r="NV194" s="326"/>
      <c r="NW194" s="152"/>
      <c r="NX194" s="152"/>
      <c r="NY194" s="152"/>
      <c r="NZ194" s="152"/>
      <c r="OA194" s="650"/>
      <c r="OB194" s="651"/>
      <c r="OC194" s="326"/>
      <c r="OD194" s="152"/>
      <c r="OE194" s="152"/>
      <c r="OF194" s="152"/>
      <c r="OG194" s="152"/>
      <c r="OH194" s="650"/>
      <c r="OI194" s="651"/>
      <c r="OJ194" s="326"/>
      <c r="OK194" s="152"/>
      <c r="OL194" s="152"/>
      <c r="OM194" s="152"/>
      <c r="ON194" s="152"/>
      <c r="OO194" s="650"/>
      <c r="OP194" s="651"/>
      <c r="OQ194" s="326"/>
      <c r="OR194" s="152"/>
      <c r="OS194" s="152"/>
      <c r="OT194" s="152"/>
      <c r="OU194" s="152"/>
      <c r="OV194" s="650"/>
      <c r="OW194" s="651"/>
      <c r="OX194" s="326"/>
      <c r="OY194" s="152"/>
      <c r="OZ194" s="152"/>
      <c r="PA194" s="152"/>
      <c r="PB194" s="152"/>
      <c r="PC194" s="650"/>
      <c r="PD194" s="651"/>
      <c r="PE194" s="326"/>
      <c r="PF194" s="152"/>
      <c r="PG194" s="152"/>
      <c r="PH194" s="152"/>
      <c r="PI194" s="152"/>
      <c r="PJ194" s="650"/>
      <c r="PK194" s="651"/>
      <c r="PL194" s="326"/>
      <c r="PM194" s="152"/>
      <c r="PN194" s="152"/>
      <c r="PO194" s="152"/>
      <c r="PP194" s="152"/>
      <c r="PQ194" s="650"/>
      <c r="PR194" s="651"/>
      <c r="PS194" s="326"/>
      <c r="PT194" s="152"/>
      <c r="PU194" s="152"/>
      <c r="PV194" s="152"/>
      <c r="PW194" s="152"/>
      <c r="PX194" s="650"/>
      <c r="PY194" s="651"/>
      <c r="PZ194" s="326"/>
      <c r="QA194" s="152"/>
      <c r="QB194" s="152"/>
      <c r="QC194" s="152"/>
      <c r="QD194" s="152"/>
      <c r="QE194" s="650"/>
      <c r="QF194" s="651"/>
      <c r="QG194" s="326"/>
      <c r="QH194" s="152"/>
      <c r="QI194" s="152"/>
      <c r="QJ194" s="152"/>
      <c r="QK194" s="152"/>
      <c r="QL194" s="650"/>
      <c r="QM194" s="651"/>
      <c r="QN194" s="326"/>
      <c r="QO194" s="152"/>
      <c r="QP194" s="152"/>
      <c r="QQ194" s="152"/>
      <c r="QR194" s="152"/>
      <c r="QS194" s="650"/>
      <c r="QT194" s="651"/>
      <c r="QU194" s="326"/>
      <c r="QV194" s="152"/>
      <c r="QW194" s="152"/>
      <c r="QX194" s="152"/>
      <c r="QY194" s="152"/>
      <c r="QZ194" s="650"/>
      <c r="RA194" s="651"/>
      <c r="RB194" s="326"/>
      <c r="RC194" s="152"/>
      <c r="RD194" s="152"/>
      <c r="RE194" s="152"/>
      <c r="RF194" s="152"/>
      <c r="RG194" s="650"/>
      <c r="RH194" s="651"/>
      <c r="RI194" s="326"/>
      <c r="RJ194" s="152"/>
      <c r="RK194" s="152"/>
      <c r="RL194" s="152"/>
      <c r="RM194" s="152"/>
      <c r="RN194" s="650"/>
      <c r="RO194" s="651"/>
      <c r="RP194" s="326"/>
      <c r="RQ194" s="152"/>
      <c r="RR194" s="152"/>
      <c r="RS194" s="152"/>
      <c r="RT194" s="152"/>
      <c r="RU194" s="650"/>
      <c r="RV194" s="651"/>
      <c r="RW194" s="326"/>
      <c r="RX194" s="152"/>
      <c r="RY194" s="152"/>
      <c r="RZ194" s="152"/>
      <c r="SA194" s="152"/>
      <c r="SB194" s="650"/>
      <c r="SC194" s="651"/>
      <c r="SD194" s="326"/>
      <c r="SE194" s="152"/>
      <c r="SF194" s="152"/>
      <c r="SG194" s="152"/>
      <c r="SH194" s="152"/>
      <c r="SI194" s="650"/>
      <c r="SJ194" s="651"/>
      <c r="SK194" s="326"/>
      <c r="SL194" s="152"/>
      <c r="SM194" s="152"/>
      <c r="SN194" s="152"/>
      <c r="SO194" s="152"/>
      <c r="SP194" s="650"/>
      <c r="SQ194" s="651"/>
      <c r="SR194" s="326"/>
      <c r="SS194" s="152"/>
      <c r="ST194" s="152"/>
      <c r="SU194" s="152"/>
      <c r="SV194" s="152"/>
      <c r="SW194" s="650"/>
      <c r="SX194" s="651"/>
      <c r="SY194" s="326"/>
      <c r="SZ194" s="152"/>
      <c r="TA194" s="152"/>
      <c r="TB194" s="152"/>
      <c r="TC194" s="152"/>
      <c r="TD194" s="650"/>
      <c r="TE194" s="651"/>
      <c r="TF194" s="326"/>
      <c r="TG194" s="152"/>
      <c r="TH194" s="152"/>
      <c r="TI194" s="152"/>
      <c r="TJ194" s="152"/>
      <c r="TK194" s="650"/>
      <c r="TL194" s="651"/>
      <c r="TM194" s="326"/>
      <c r="TN194" s="152"/>
      <c r="TO194" s="152"/>
      <c r="TP194" s="152"/>
      <c r="TQ194" s="152"/>
      <c r="TR194" s="650"/>
      <c r="TS194" s="651"/>
      <c r="TT194" s="326"/>
      <c r="TU194" s="152"/>
      <c r="TV194" s="152"/>
      <c r="TW194" s="152"/>
      <c r="TX194" s="152"/>
      <c r="TY194" s="650"/>
      <c r="TZ194" s="651"/>
      <c r="UA194" s="326"/>
      <c r="UB194" s="152"/>
      <c r="UC194" s="152"/>
      <c r="UD194" s="152"/>
      <c r="UE194" s="152"/>
      <c r="UF194" s="650"/>
      <c r="UG194" s="651"/>
      <c r="UH194" s="326"/>
      <c r="UI194" s="152"/>
      <c r="UJ194" s="152"/>
      <c r="UK194" s="152"/>
      <c r="UL194" s="152"/>
      <c r="UM194" s="650"/>
      <c r="UN194" s="651"/>
      <c r="UO194" s="326"/>
      <c r="UP194" s="152"/>
      <c r="UQ194" s="152"/>
      <c r="UR194" s="152"/>
      <c r="US194" s="152"/>
      <c r="UT194" s="650"/>
      <c r="UU194" s="651"/>
      <c r="UV194" s="326"/>
      <c r="UW194" s="152"/>
      <c r="UX194" s="152"/>
      <c r="UY194" s="152"/>
      <c r="UZ194" s="152"/>
      <c r="VA194" s="650"/>
      <c r="VB194" s="651"/>
      <c r="VC194" s="326"/>
      <c r="VD194" s="152"/>
      <c r="VE194" s="152"/>
      <c r="VF194" s="152"/>
      <c r="VG194" s="152"/>
      <c r="VH194" s="650"/>
      <c r="VI194" s="651"/>
      <c r="VJ194" s="326"/>
      <c r="VK194" s="152"/>
      <c r="VL194" s="152"/>
      <c r="VM194" s="152"/>
      <c r="VN194" s="152"/>
      <c r="VO194" s="650"/>
      <c r="VP194" s="651"/>
      <c r="VQ194" s="326"/>
      <c r="VR194" s="152"/>
      <c r="VS194" s="152"/>
      <c r="VT194" s="152"/>
      <c r="VU194" s="152"/>
      <c r="VV194" s="650"/>
      <c r="VW194" s="651"/>
      <c r="VX194" s="326"/>
      <c r="VY194" s="152"/>
      <c r="VZ194" s="152"/>
      <c r="WA194" s="152"/>
      <c r="WB194" s="152"/>
      <c r="WC194" s="650"/>
      <c r="WD194" s="651"/>
      <c r="WE194" s="326"/>
      <c r="WF194" s="152"/>
      <c r="WG194" s="152"/>
      <c r="WH194" s="152"/>
      <c r="WI194" s="152"/>
      <c r="WJ194" s="650"/>
      <c r="WK194" s="651"/>
      <c r="WL194" s="326"/>
      <c r="WM194" s="152"/>
      <c r="WN194" s="152"/>
      <c r="WO194" s="152"/>
      <c r="WP194" s="152"/>
      <c r="WQ194" s="650"/>
      <c r="WR194" s="651"/>
      <c r="WS194" s="326"/>
      <c r="WT194" s="152"/>
      <c r="WU194" s="152"/>
      <c r="WV194" s="152"/>
      <c r="WW194" s="152"/>
      <c r="WX194" s="650"/>
      <c r="WY194" s="651"/>
      <c r="WZ194" s="326"/>
      <c r="XA194" s="152"/>
      <c r="XB194" s="152"/>
      <c r="XC194" s="152"/>
      <c r="XD194" s="152"/>
      <c r="XE194" s="650"/>
      <c r="XF194" s="651"/>
      <c r="XG194" s="326"/>
      <c r="XH194" s="152"/>
      <c r="XI194" s="152"/>
      <c r="XJ194" s="152"/>
      <c r="XK194" s="152"/>
      <c r="XL194" s="650"/>
      <c r="XM194" s="651"/>
      <c r="XN194" s="326"/>
      <c r="XO194" s="152"/>
      <c r="XP194" s="152"/>
      <c r="XQ194" s="152"/>
      <c r="XR194" s="152"/>
      <c r="XS194" s="650"/>
      <c r="XT194" s="651"/>
      <c r="XU194" s="326"/>
      <c r="XV194" s="152"/>
      <c r="XW194" s="152"/>
      <c r="XX194" s="152"/>
      <c r="XY194" s="152"/>
      <c r="XZ194" s="650"/>
      <c r="YA194" s="651"/>
      <c r="YB194" s="326"/>
      <c r="YC194" s="152"/>
      <c r="YD194" s="152"/>
      <c r="YE194" s="152"/>
      <c r="YF194" s="152"/>
      <c r="YG194" s="650"/>
      <c r="YH194" s="651"/>
      <c r="YI194" s="326"/>
      <c r="YJ194" s="152"/>
      <c r="YK194" s="152"/>
      <c r="YL194" s="152"/>
      <c r="YM194" s="152"/>
      <c r="YN194" s="650"/>
      <c r="YO194" s="651"/>
      <c r="YP194" s="326"/>
      <c r="YQ194" s="152"/>
      <c r="YR194" s="152"/>
      <c r="YS194" s="152"/>
      <c r="YT194" s="152"/>
      <c r="YU194" s="650"/>
      <c r="YV194" s="651"/>
      <c r="YW194" s="326"/>
      <c r="YX194" s="152"/>
      <c r="YY194" s="152"/>
      <c r="YZ194" s="152"/>
      <c r="ZA194" s="152"/>
      <c r="ZB194" s="650"/>
      <c r="ZC194" s="651"/>
      <c r="ZD194" s="326"/>
      <c r="ZE194" s="152"/>
      <c r="ZF194" s="152"/>
      <c r="ZG194" s="152"/>
      <c r="ZH194" s="152"/>
      <c r="ZI194" s="650"/>
      <c r="ZJ194" s="651"/>
      <c r="ZK194" s="326"/>
      <c r="ZL194" s="152"/>
      <c r="ZM194" s="152"/>
      <c r="ZN194" s="152"/>
      <c r="ZO194" s="152"/>
      <c r="ZP194" s="650"/>
      <c r="ZQ194" s="651"/>
      <c r="ZR194" s="326"/>
      <c r="ZS194" s="152"/>
      <c r="ZT194" s="152"/>
      <c r="ZU194" s="152"/>
      <c r="ZV194" s="152"/>
      <c r="ZW194" s="650"/>
      <c r="ZX194" s="651"/>
      <c r="ZY194" s="326"/>
      <c r="ZZ194" s="152"/>
      <c r="AAA194" s="152"/>
      <c r="AAB194" s="152"/>
      <c r="AAC194" s="152"/>
      <c r="AAD194" s="650"/>
      <c r="AAE194" s="651"/>
      <c r="AAF194" s="326"/>
      <c r="AAG194" s="152"/>
      <c r="AAH194" s="152"/>
      <c r="AAI194" s="152"/>
      <c r="AAJ194" s="152"/>
      <c r="AAK194" s="650"/>
      <c r="AAL194" s="651"/>
      <c r="AAM194" s="326"/>
      <c r="AAN194" s="152"/>
      <c r="AAO194" s="152"/>
      <c r="AAP194" s="152"/>
      <c r="AAQ194" s="152"/>
      <c r="AAR194" s="650"/>
      <c r="AAS194" s="651"/>
      <c r="AAT194" s="326"/>
      <c r="AAU194" s="152"/>
      <c r="AAV194" s="152"/>
      <c r="AAW194" s="152"/>
      <c r="AAX194" s="152"/>
      <c r="AAY194" s="650"/>
      <c r="AAZ194" s="651"/>
      <c r="ABA194" s="326"/>
      <c r="ABB194" s="152"/>
      <c r="ABC194" s="152"/>
      <c r="ABD194" s="152"/>
      <c r="ABE194" s="152"/>
      <c r="ABF194" s="650"/>
      <c r="ABG194" s="651"/>
      <c r="ABH194" s="326"/>
      <c r="ABI194" s="152"/>
      <c r="ABJ194" s="152"/>
      <c r="ABK194" s="152"/>
      <c r="ABL194" s="152"/>
      <c r="ABM194" s="650"/>
      <c r="ABN194" s="651"/>
      <c r="ABO194" s="326"/>
      <c r="ABP194" s="152"/>
      <c r="ABQ194" s="152"/>
      <c r="ABR194" s="152"/>
      <c r="ABS194" s="152"/>
      <c r="ABT194" s="650"/>
      <c r="ABU194" s="651"/>
      <c r="ABV194" s="326"/>
      <c r="ABW194" s="152"/>
      <c r="ABX194" s="152"/>
      <c r="ABY194" s="152"/>
      <c r="ABZ194" s="152"/>
      <c r="ACA194" s="650"/>
      <c r="ACB194" s="651"/>
      <c r="ACC194" s="326"/>
      <c r="ACD194" s="152"/>
      <c r="ACE194" s="152"/>
      <c r="ACF194" s="152"/>
      <c r="ACG194" s="152"/>
      <c r="ACH194" s="650"/>
      <c r="ACI194" s="651"/>
      <c r="ACJ194" s="326"/>
      <c r="ACK194" s="152"/>
      <c r="ACL194" s="152"/>
      <c r="ACM194" s="152"/>
      <c r="ACN194" s="152"/>
      <c r="ACO194" s="650"/>
      <c r="ACP194" s="651"/>
      <c r="ACQ194" s="326"/>
      <c r="ACR194" s="152"/>
      <c r="ACS194" s="152"/>
      <c r="ACT194" s="152"/>
      <c r="ACU194" s="152"/>
      <c r="ACV194" s="650"/>
      <c r="ACW194" s="651"/>
      <c r="ACX194" s="326"/>
      <c r="ACY194" s="152"/>
      <c r="ACZ194" s="152"/>
      <c r="ADA194" s="152"/>
      <c r="ADB194" s="152"/>
      <c r="ADC194" s="650"/>
      <c r="ADD194" s="651"/>
      <c r="ADE194" s="326"/>
      <c r="ADF194" s="152"/>
      <c r="ADG194" s="152"/>
      <c r="ADH194" s="152"/>
      <c r="ADI194" s="152"/>
      <c r="ADJ194" s="650"/>
      <c r="ADK194" s="651"/>
      <c r="ADL194" s="326"/>
      <c r="ADM194" s="152"/>
      <c r="ADN194" s="152"/>
      <c r="ADO194" s="152"/>
      <c r="ADP194" s="152"/>
      <c r="ADQ194" s="650"/>
      <c r="ADR194" s="651"/>
      <c r="ADS194" s="326"/>
      <c r="ADT194" s="152"/>
      <c r="ADU194" s="152"/>
      <c r="ADV194" s="152"/>
      <c r="ADW194" s="152"/>
      <c r="ADX194" s="650"/>
      <c r="ADY194" s="651"/>
      <c r="ADZ194" s="326"/>
      <c r="AEA194" s="152"/>
      <c r="AEB194" s="152"/>
      <c r="AEC194" s="152"/>
      <c r="AED194" s="152"/>
      <c r="AEE194" s="650"/>
      <c r="AEF194" s="651"/>
      <c r="AEG194" s="326"/>
      <c r="AEH194" s="152"/>
      <c r="AEI194" s="152"/>
      <c r="AEJ194" s="152"/>
      <c r="AEK194" s="152"/>
      <c r="AEL194" s="650"/>
      <c r="AEM194" s="651"/>
      <c r="AEN194" s="326"/>
      <c r="AEO194" s="152"/>
      <c r="AEP194" s="152"/>
      <c r="AEQ194" s="152"/>
      <c r="AER194" s="152"/>
      <c r="AES194" s="650"/>
      <c r="AET194" s="651"/>
      <c r="AEU194" s="326"/>
      <c r="AEV194" s="152"/>
      <c r="AEW194" s="152"/>
      <c r="AEX194" s="152"/>
      <c r="AEY194" s="152"/>
      <c r="AEZ194" s="650"/>
      <c r="AFA194" s="651"/>
      <c r="AFB194" s="326"/>
      <c r="AFC194" s="152"/>
      <c r="AFD194" s="152"/>
      <c r="AFE194" s="152"/>
      <c r="AFF194" s="152"/>
      <c r="AFG194" s="650"/>
      <c r="AFH194" s="651"/>
      <c r="AFI194" s="326"/>
      <c r="AFJ194" s="152"/>
      <c r="AFK194" s="152"/>
      <c r="AFL194" s="152"/>
      <c r="AFM194" s="152"/>
      <c r="AFN194" s="650"/>
      <c r="AFO194" s="651"/>
      <c r="AFP194" s="326"/>
      <c r="AFQ194" s="152"/>
      <c r="AFR194" s="152"/>
      <c r="AFS194" s="152"/>
      <c r="AFT194" s="152"/>
      <c r="AFU194" s="650"/>
      <c r="AFV194" s="651"/>
      <c r="AFW194" s="326"/>
      <c r="AFX194" s="152"/>
      <c r="AFY194" s="152"/>
      <c r="AFZ194" s="152"/>
      <c r="AGA194" s="152"/>
      <c r="AGB194" s="650"/>
      <c r="AGC194" s="651"/>
      <c r="AGD194" s="326"/>
      <c r="AGE194" s="152"/>
      <c r="AGF194" s="152"/>
      <c r="AGG194" s="152"/>
      <c r="AGH194" s="152"/>
      <c r="AGI194" s="650"/>
      <c r="AGJ194" s="651"/>
      <c r="AGK194" s="326"/>
      <c r="AGL194" s="152"/>
      <c r="AGM194" s="152"/>
      <c r="AGN194" s="152"/>
      <c r="AGO194" s="152"/>
      <c r="AGP194" s="650"/>
      <c r="AGQ194" s="651"/>
      <c r="AGR194" s="326"/>
      <c r="AGS194" s="152"/>
      <c r="AGT194" s="152"/>
      <c r="AGU194" s="152"/>
      <c r="AGV194" s="152"/>
      <c r="AGW194" s="650"/>
      <c r="AGX194" s="651"/>
      <c r="AGY194" s="326"/>
      <c r="AGZ194" s="152"/>
      <c r="AHA194" s="152"/>
      <c r="AHB194" s="152"/>
      <c r="AHC194" s="152"/>
      <c r="AHD194" s="650"/>
      <c r="AHE194" s="651"/>
      <c r="AHF194" s="326"/>
      <c r="AHG194" s="152"/>
      <c r="AHH194" s="152"/>
      <c r="AHI194" s="152"/>
      <c r="AHJ194" s="152"/>
      <c r="AHK194" s="650"/>
      <c r="AHL194" s="651"/>
      <c r="AHM194" s="326"/>
      <c r="AHN194" s="152"/>
      <c r="AHO194" s="152"/>
      <c r="AHP194" s="152"/>
      <c r="AHQ194" s="152"/>
      <c r="AHR194" s="650"/>
      <c r="AHS194" s="651"/>
      <c r="AHT194" s="326"/>
      <c r="AHU194" s="152"/>
      <c r="AHV194" s="152"/>
      <c r="AHW194" s="152"/>
      <c r="AHX194" s="152"/>
      <c r="AHY194" s="650"/>
      <c r="AHZ194" s="651"/>
      <c r="AIA194" s="326"/>
      <c r="AIB194" s="152"/>
      <c r="AIC194" s="152"/>
      <c r="AID194" s="152"/>
      <c r="AIE194" s="152"/>
      <c r="AIF194" s="650"/>
      <c r="AIG194" s="651"/>
      <c r="AIH194" s="326"/>
      <c r="AII194" s="152"/>
      <c r="AIJ194" s="152"/>
      <c r="AIK194" s="152"/>
      <c r="AIL194" s="152"/>
      <c r="AIM194" s="650"/>
      <c r="AIN194" s="651"/>
      <c r="AIO194" s="326"/>
      <c r="AIP194" s="152"/>
      <c r="AIQ194" s="152"/>
      <c r="AIR194" s="152"/>
      <c r="AIS194" s="152"/>
      <c r="AIT194" s="650"/>
      <c r="AIU194" s="651"/>
      <c r="AIV194" s="326"/>
      <c r="AIW194" s="152"/>
      <c r="AIX194" s="152"/>
      <c r="AIY194" s="152"/>
      <c r="AIZ194" s="152"/>
      <c r="AJA194" s="650"/>
      <c r="AJB194" s="651"/>
      <c r="AJC194" s="326"/>
      <c r="AJD194" s="152"/>
      <c r="AJE194" s="152"/>
      <c r="AJF194" s="152"/>
      <c r="AJG194" s="152"/>
      <c r="AJH194" s="650"/>
      <c r="AJI194" s="651"/>
      <c r="AJJ194" s="326"/>
      <c r="AJK194" s="152"/>
      <c r="AJL194" s="152"/>
      <c r="AJM194" s="152"/>
      <c r="AJN194" s="152"/>
      <c r="AJO194" s="650"/>
      <c r="AJP194" s="651"/>
      <c r="AJQ194" s="326"/>
      <c r="AJR194" s="152"/>
      <c r="AJS194" s="152"/>
      <c r="AJT194" s="152"/>
      <c r="AJU194" s="152"/>
      <c r="AJV194" s="650"/>
      <c r="AJW194" s="651"/>
      <c r="AJX194" s="326"/>
      <c r="AJY194" s="152"/>
      <c r="AJZ194" s="152"/>
      <c r="AKA194" s="152"/>
      <c r="AKB194" s="152"/>
      <c r="AKC194" s="650"/>
      <c r="AKD194" s="651"/>
      <c r="AKE194" s="326"/>
      <c r="AKF194" s="152"/>
      <c r="AKG194" s="152"/>
      <c r="AKH194" s="152"/>
      <c r="AKI194" s="152"/>
      <c r="AKJ194" s="650"/>
      <c r="AKK194" s="651"/>
      <c r="AKL194" s="326"/>
      <c r="AKM194" s="152"/>
      <c r="AKN194" s="152"/>
      <c r="AKO194" s="152"/>
      <c r="AKP194" s="152"/>
      <c r="AKQ194" s="650"/>
      <c r="AKR194" s="651"/>
      <c r="AKS194" s="326"/>
      <c r="AKT194" s="152"/>
      <c r="AKU194" s="152"/>
      <c r="AKV194" s="152"/>
      <c r="AKW194" s="152"/>
      <c r="AKX194" s="650"/>
      <c r="AKY194" s="651"/>
      <c r="AKZ194" s="326"/>
      <c r="ALA194" s="152"/>
      <c r="ALB194" s="152"/>
      <c r="ALC194" s="152"/>
      <c r="ALD194" s="152"/>
      <c r="ALE194" s="650"/>
      <c r="ALF194" s="651"/>
      <c r="ALG194" s="326"/>
      <c r="ALH194" s="152"/>
      <c r="ALI194" s="152"/>
      <c r="ALJ194" s="152"/>
      <c r="ALK194" s="152"/>
      <c r="ALL194" s="650"/>
      <c r="ALM194" s="651"/>
      <c r="ALN194" s="326"/>
      <c r="ALO194" s="152"/>
      <c r="ALP194" s="152"/>
      <c r="ALQ194" s="152"/>
      <c r="ALR194" s="152"/>
      <c r="ALS194" s="650"/>
      <c r="ALT194" s="651"/>
      <c r="ALU194" s="326"/>
      <c r="ALV194" s="152"/>
      <c r="ALW194" s="152"/>
      <c r="ALX194" s="152"/>
      <c r="ALY194" s="152"/>
      <c r="ALZ194" s="650"/>
      <c r="AMA194" s="651"/>
      <c r="AMB194" s="326"/>
      <c r="AMC194" s="152"/>
      <c r="AMD194" s="152"/>
      <c r="AME194" s="152"/>
      <c r="AMF194" s="152"/>
      <c r="AMG194" s="650"/>
      <c r="AMH194" s="651"/>
      <c r="AMI194" s="326"/>
      <c r="AMJ194" s="152"/>
      <c r="AMK194" s="152"/>
      <c r="AML194" s="152"/>
      <c r="AMM194" s="152"/>
      <c r="AMN194" s="650"/>
      <c r="AMO194" s="651"/>
      <c r="AMP194" s="326"/>
      <c r="AMQ194" s="152"/>
      <c r="AMR194" s="152"/>
      <c r="AMS194" s="152"/>
      <c r="AMT194" s="152"/>
      <c r="AMU194" s="650"/>
      <c r="AMV194" s="651"/>
      <c r="AMW194" s="326"/>
      <c r="AMX194" s="152"/>
      <c r="AMY194" s="152"/>
      <c r="AMZ194" s="152"/>
      <c r="ANA194" s="152"/>
      <c r="ANB194" s="650"/>
      <c r="ANC194" s="651"/>
      <c r="AND194" s="326"/>
      <c r="ANE194" s="152"/>
      <c r="ANF194" s="152"/>
      <c r="ANG194" s="152"/>
      <c r="ANH194" s="152"/>
      <c r="ANI194" s="650"/>
      <c r="ANJ194" s="651"/>
      <c r="ANK194" s="326"/>
      <c r="ANL194" s="152"/>
      <c r="ANM194" s="152"/>
      <c r="ANN194" s="152"/>
      <c r="ANO194" s="152"/>
      <c r="ANP194" s="650"/>
      <c r="ANQ194" s="651"/>
      <c r="ANR194" s="326"/>
      <c r="ANS194" s="152"/>
      <c r="ANT194" s="152"/>
      <c r="ANU194" s="152"/>
      <c r="ANV194" s="152"/>
      <c r="ANW194" s="650"/>
      <c r="ANX194" s="651"/>
      <c r="ANY194" s="326"/>
      <c r="ANZ194" s="152"/>
      <c r="AOA194" s="152"/>
      <c r="AOB194" s="152"/>
      <c r="AOC194" s="152"/>
      <c r="AOD194" s="650"/>
      <c r="AOE194" s="651"/>
      <c r="AOF194" s="326"/>
      <c r="AOG194" s="152"/>
      <c r="AOH194" s="152"/>
      <c r="AOI194" s="152"/>
      <c r="AOJ194" s="152"/>
      <c r="AOK194" s="650"/>
      <c r="AOL194" s="651"/>
      <c r="AOM194" s="326"/>
      <c r="AON194" s="152"/>
      <c r="AOO194" s="152"/>
      <c r="AOP194" s="152"/>
      <c r="AOQ194" s="152"/>
      <c r="AOR194" s="650"/>
      <c r="AOS194" s="651"/>
      <c r="AOT194" s="326"/>
      <c r="AOU194" s="152"/>
      <c r="AOV194" s="152"/>
      <c r="AOW194" s="152"/>
      <c r="AOX194" s="152"/>
      <c r="AOY194" s="650"/>
      <c r="AOZ194" s="651"/>
      <c r="APA194" s="326"/>
      <c r="APB194" s="152"/>
      <c r="APC194" s="152"/>
      <c r="APD194" s="152"/>
      <c r="APE194" s="152"/>
      <c r="APF194" s="650"/>
      <c r="APG194" s="651"/>
      <c r="APH194" s="326"/>
      <c r="API194" s="152"/>
      <c r="APJ194" s="152"/>
      <c r="APK194" s="152"/>
      <c r="APL194" s="152"/>
      <c r="APM194" s="650"/>
      <c r="APN194" s="651"/>
      <c r="APO194" s="326"/>
      <c r="APP194" s="152"/>
      <c r="APQ194" s="152"/>
      <c r="APR194" s="152"/>
      <c r="APS194" s="152"/>
      <c r="APT194" s="650"/>
      <c r="APU194" s="651"/>
      <c r="APV194" s="326"/>
      <c r="APW194" s="152"/>
      <c r="APX194" s="152"/>
      <c r="APY194" s="152"/>
      <c r="APZ194" s="152"/>
      <c r="AQA194" s="650"/>
      <c r="AQB194" s="651"/>
      <c r="AQC194" s="326"/>
      <c r="AQD194" s="152"/>
      <c r="AQE194" s="152"/>
      <c r="AQF194" s="152"/>
      <c r="AQG194" s="152"/>
      <c r="AQH194" s="650"/>
      <c r="AQI194" s="651"/>
      <c r="AQJ194" s="326"/>
      <c r="AQK194" s="152"/>
      <c r="AQL194" s="152"/>
      <c r="AQM194" s="152"/>
      <c r="AQN194" s="152"/>
      <c r="AQO194" s="650"/>
      <c r="AQP194" s="651"/>
      <c r="AQQ194" s="326"/>
      <c r="AQR194" s="152"/>
      <c r="AQS194" s="152"/>
      <c r="AQT194" s="152"/>
      <c r="AQU194" s="152"/>
      <c r="AQV194" s="650"/>
      <c r="AQW194" s="651"/>
      <c r="AQX194" s="326"/>
      <c r="AQY194" s="152"/>
      <c r="AQZ194" s="152"/>
      <c r="ARA194" s="152"/>
      <c r="ARB194" s="152"/>
      <c r="ARC194" s="650"/>
      <c r="ARD194" s="651"/>
      <c r="ARE194" s="326"/>
      <c r="ARF194" s="152"/>
      <c r="ARG194" s="152"/>
      <c r="ARH194" s="152"/>
      <c r="ARI194" s="152"/>
      <c r="ARJ194" s="650"/>
      <c r="ARK194" s="651"/>
      <c r="ARL194" s="326"/>
      <c r="ARM194" s="152"/>
      <c r="ARN194" s="152"/>
      <c r="ARO194" s="152"/>
      <c r="ARP194" s="152"/>
      <c r="ARQ194" s="650"/>
      <c r="ARR194" s="651"/>
      <c r="ARS194" s="326"/>
      <c r="ART194" s="152"/>
      <c r="ARU194" s="152"/>
      <c r="ARV194" s="152"/>
      <c r="ARW194" s="152"/>
      <c r="ARX194" s="650"/>
      <c r="ARY194" s="651"/>
      <c r="ARZ194" s="326"/>
      <c r="ASA194" s="152"/>
      <c r="ASB194" s="152"/>
      <c r="ASC194" s="152"/>
      <c r="ASD194" s="152"/>
      <c r="ASE194" s="650"/>
      <c r="ASF194" s="651"/>
      <c r="ASG194" s="326"/>
      <c r="ASH194" s="152"/>
      <c r="ASI194" s="152"/>
      <c r="ASJ194" s="152"/>
      <c r="ASK194" s="152"/>
      <c r="ASL194" s="650"/>
      <c r="ASM194" s="651"/>
      <c r="ASN194" s="326"/>
      <c r="ASO194" s="152"/>
      <c r="ASP194" s="152"/>
      <c r="ASQ194" s="152"/>
      <c r="ASR194" s="152"/>
      <c r="ASS194" s="650"/>
      <c r="AST194" s="651"/>
      <c r="ASU194" s="326"/>
      <c r="ASV194" s="152"/>
      <c r="ASW194" s="152"/>
      <c r="ASX194" s="152"/>
      <c r="ASY194" s="152"/>
      <c r="ASZ194" s="650"/>
      <c r="ATA194" s="651"/>
      <c r="ATB194" s="326"/>
      <c r="ATC194" s="152"/>
      <c r="ATD194" s="152"/>
      <c r="ATE194" s="152"/>
      <c r="ATF194" s="152"/>
      <c r="ATG194" s="650"/>
      <c r="ATH194" s="651"/>
      <c r="ATI194" s="326"/>
      <c r="ATJ194" s="152"/>
      <c r="ATK194" s="152"/>
      <c r="ATL194" s="152"/>
      <c r="ATM194" s="152"/>
      <c r="ATN194" s="650"/>
      <c r="ATO194" s="651"/>
      <c r="ATP194" s="326"/>
      <c r="ATQ194" s="152"/>
      <c r="ATR194" s="152"/>
      <c r="ATS194" s="152"/>
      <c r="ATT194" s="152"/>
      <c r="ATU194" s="650"/>
      <c r="ATV194" s="651"/>
      <c r="ATW194" s="326"/>
      <c r="ATX194" s="152"/>
      <c r="ATY194" s="152"/>
      <c r="ATZ194" s="152"/>
      <c r="AUA194" s="152"/>
      <c r="AUB194" s="650"/>
      <c r="AUC194" s="651"/>
      <c r="AUD194" s="326"/>
      <c r="AUE194" s="152"/>
      <c r="AUF194" s="152"/>
      <c r="AUG194" s="152"/>
      <c r="AUH194" s="152"/>
      <c r="AUI194" s="650"/>
      <c r="AUJ194" s="651"/>
      <c r="AUK194" s="326"/>
      <c r="AUL194" s="152"/>
      <c r="AUM194" s="152"/>
      <c r="AUN194" s="152"/>
      <c r="AUO194" s="152"/>
      <c r="AUP194" s="650"/>
      <c r="AUQ194" s="651"/>
      <c r="AUR194" s="326"/>
      <c r="AUS194" s="152"/>
      <c r="AUT194" s="152"/>
      <c r="AUU194" s="152"/>
      <c r="AUV194" s="152"/>
      <c r="AUW194" s="650"/>
      <c r="AUX194" s="651"/>
      <c r="AUY194" s="326"/>
      <c r="AUZ194" s="152"/>
      <c r="AVA194" s="152"/>
      <c r="AVB194" s="152"/>
      <c r="AVC194" s="152"/>
      <c r="AVD194" s="650"/>
      <c r="AVE194" s="651"/>
      <c r="AVF194" s="326"/>
      <c r="AVG194" s="152"/>
      <c r="AVH194" s="152"/>
      <c r="AVI194" s="152"/>
      <c r="AVJ194" s="152"/>
      <c r="AVK194" s="650"/>
      <c r="AVL194" s="651"/>
      <c r="AVM194" s="326"/>
      <c r="AVN194" s="152"/>
      <c r="AVO194" s="152"/>
      <c r="AVP194" s="152"/>
      <c r="AVQ194" s="152"/>
      <c r="AVR194" s="650"/>
      <c r="AVS194" s="651"/>
      <c r="AVT194" s="326"/>
      <c r="AVU194" s="152"/>
      <c r="AVV194" s="152"/>
      <c r="AVW194" s="152"/>
      <c r="AVX194" s="152"/>
      <c r="AVY194" s="650"/>
      <c r="AVZ194" s="651"/>
      <c r="AWA194" s="326"/>
      <c r="AWB194" s="152"/>
      <c r="AWC194" s="152"/>
      <c r="AWD194" s="152"/>
      <c r="AWE194" s="152"/>
      <c r="AWF194" s="650"/>
      <c r="AWG194" s="651"/>
      <c r="AWH194" s="326"/>
      <c r="AWI194" s="152"/>
      <c r="AWJ194" s="152"/>
      <c r="AWK194" s="152"/>
      <c r="AWL194" s="152"/>
      <c r="AWM194" s="650"/>
      <c r="AWN194" s="651"/>
      <c r="AWO194" s="326"/>
      <c r="AWP194" s="152"/>
      <c r="AWQ194" s="152"/>
      <c r="AWR194" s="152"/>
      <c r="AWS194" s="152"/>
      <c r="AWT194" s="650"/>
      <c r="AWU194" s="651"/>
      <c r="AWV194" s="326"/>
      <c r="AWW194" s="152"/>
      <c r="AWX194" s="152"/>
      <c r="AWY194" s="152"/>
      <c r="AWZ194" s="152"/>
      <c r="AXA194" s="650"/>
      <c r="AXB194" s="651"/>
      <c r="AXC194" s="326"/>
      <c r="AXD194" s="152"/>
      <c r="AXE194" s="152"/>
      <c r="AXF194" s="152"/>
      <c r="AXG194" s="152"/>
      <c r="AXH194" s="650"/>
      <c r="AXI194" s="651"/>
      <c r="AXJ194" s="326"/>
      <c r="AXK194" s="152"/>
      <c r="AXL194" s="152"/>
      <c r="AXM194" s="152"/>
      <c r="AXN194" s="152"/>
      <c r="AXO194" s="650"/>
      <c r="AXP194" s="651"/>
      <c r="AXQ194" s="326"/>
      <c r="AXR194" s="152"/>
      <c r="AXS194" s="152"/>
      <c r="AXT194" s="152"/>
      <c r="AXU194" s="152"/>
      <c r="AXV194" s="650"/>
      <c r="AXW194" s="651"/>
      <c r="AXX194" s="326"/>
      <c r="AXY194" s="152"/>
      <c r="AXZ194" s="152"/>
      <c r="AYA194" s="152"/>
      <c r="AYB194" s="152"/>
      <c r="AYC194" s="650"/>
      <c r="AYD194" s="651"/>
      <c r="AYE194" s="326"/>
      <c r="AYF194" s="152"/>
      <c r="AYG194" s="152"/>
      <c r="AYH194" s="152"/>
      <c r="AYI194" s="152"/>
      <c r="AYJ194" s="650"/>
      <c r="AYK194" s="651"/>
      <c r="AYL194" s="326"/>
      <c r="AYM194" s="152"/>
      <c r="AYN194" s="152"/>
      <c r="AYO194" s="152"/>
      <c r="AYP194" s="152"/>
      <c r="AYQ194" s="650"/>
      <c r="AYR194" s="651"/>
      <c r="AYS194" s="326"/>
      <c r="AYT194" s="152"/>
      <c r="AYU194" s="152"/>
      <c r="AYV194" s="152"/>
      <c r="AYW194" s="152"/>
      <c r="AYX194" s="650"/>
      <c r="AYY194" s="651"/>
      <c r="AYZ194" s="326"/>
      <c r="AZA194" s="152"/>
      <c r="AZB194" s="152"/>
      <c r="AZC194" s="152"/>
      <c r="AZD194" s="152"/>
      <c r="AZE194" s="650"/>
      <c r="AZF194" s="651"/>
      <c r="AZG194" s="326"/>
      <c r="AZH194" s="152"/>
      <c r="AZI194" s="152"/>
      <c r="AZJ194" s="152"/>
      <c r="AZK194" s="152"/>
      <c r="AZL194" s="650"/>
      <c r="AZM194" s="651"/>
      <c r="AZN194" s="326"/>
      <c r="AZO194" s="152"/>
      <c r="AZP194" s="152"/>
      <c r="AZQ194" s="152"/>
      <c r="AZR194" s="152"/>
      <c r="AZS194" s="650"/>
      <c r="AZT194" s="651"/>
      <c r="AZU194" s="326"/>
      <c r="AZV194" s="152"/>
      <c r="AZW194" s="152"/>
      <c r="AZX194" s="152"/>
      <c r="AZY194" s="152"/>
      <c r="AZZ194" s="650"/>
      <c r="BAA194" s="651"/>
      <c r="BAB194" s="326"/>
      <c r="BAC194" s="152"/>
      <c r="BAD194" s="152"/>
      <c r="BAE194" s="152"/>
      <c r="BAF194" s="152"/>
      <c r="BAG194" s="650"/>
      <c r="BAH194" s="651"/>
      <c r="BAI194" s="326"/>
      <c r="BAJ194" s="152"/>
      <c r="BAK194" s="152"/>
      <c r="BAL194" s="152"/>
      <c r="BAM194" s="152"/>
      <c r="BAN194" s="650"/>
      <c r="BAO194" s="651"/>
      <c r="BAP194" s="326"/>
      <c r="BAQ194" s="152"/>
      <c r="BAR194" s="152"/>
      <c r="BAS194" s="152"/>
      <c r="BAT194" s="152"/>
      <c r="BAU194" s="650"/>
      <c r="BAV194" s="651"/>
      <c r="BAW194" s="326"/>
      <c r="BAX194" s="152"/>
      <c r="BAY194" s="152"/>
      <c r="BAZ194" s="152"/>
      <c r="BBA194" s="152"/>
      <c r="BBB194" s="650"/>
      <c r="BBC194" s="651"/>
      <c r="BBD194" s="326"/>
      <c r="BBE194" s="152"/>
      <c r="BBF194" s="152"/>
      <c r="BBG194" s="152"/>
      <c r="BBH194" s="152"/>
      <c r="BBI194" s="650"/>
      <c r="BBJ194" s="651"/>
      <c r="BBK194" s="326"/>
      <c r="BBL194" s="152"/>
      <c r="BBM194" s="152"/>
      <c r="BBN194" s="152"/>
      <c r="BBO194" s="152"/>
      <c r="BBP194" s="650"/>
      <c r="BBQ194" s="651"/>
      <c r="BBR194" s="326"/>
      <c r="BBS194" s="152"/>
      <c r="BBT194" s="152"/>
      <c r="BBU194" s="152"/>
      <c r="BBV194" s="152"/>
      <c r="BBW194" s="650"/>
      <c r="BBX194" s="651"/>
      <c r="BBY194" s="326"/>
      <c r="BBZ194" s="152"/>
      <c r="BCA194" s="152"/>
      <c r="BCB194" s="152"/>
      <c r="BCC194" s="152"/>
      <c r="BCD194" s="650"/>
      <c r="BCE194" s="651"/>
      <c r="BCF194" s="326"/>
      <c r="BCG194" s="152"/>
      <c r="BCH194" s="152"/>
      <c r="BCI194" s="152"/>
      <c r="BCJ194" s="152"/>
      <c r="BCK194" s="650"/>
      <c r="BCL194" s="651"/>
      <c r="BCM194" s="326"/>
      <c r="BCN194" s="152"/>
      <c r="BCO194" s="152"/>
      <c r="BCP194" s="152"/>
      <c r="BCQ194" s="152"/>
      <c r="BCR194" s="650"/>
      <c r="BCS194" s="651"/>
      <c r="BCT194" s="326"/>
      <c r="BCU194" s="152"/>
      <c r="BCV194" s="152"/>
      <c r="BCW194" s="152"/>
      <c r="BCX194" s="152"/>
      <c r="BCY194" s="650"/>
      <c r="BCZ194" s="651"/>
      <c r="BDA194" s="326"/>
      <c r="BDB194" s="152"/>
      <c r="BDC194" s="152"/>
      <c r="BDD194" s="152"/>
      <c r="BDE194" s="152"/>
      <c r="BDF194" s="650"/>
      <c r="BDG194" s="651"/>
      <c r="BDH194" s="326"/>
      <c r="BDI194" s="152"/>
      <c r="BDJ194" s="152"/>
      <c r="BDK194" s="152"/>
      <c r="BDL194" s="152"/>
      <c r="BDM194" s="650"/>
      <c r="BDN194" s="651"/>
      <c r="BDO194" s="326"/>
      <c r="BDP194" s="152"/>
      <c r="BDQ194" s="152"/>
      <c r="BDR194" s="152"/>
      <c r="BDS194" s="152"/>
      <c r="BDT194" s="650"/>
      <c r="BDU194" s="651"/>
      <c r="BDV194" s="326"/>
      <c r="BDW194" s="152"/>
      <c r="BDX194" s="152"/>
      <c r="BDY194" s="152"/>
      <c r="BDZ194" s="152"/>
      <c r="BEA194" s="650"/>
      <c r="BEB194" s="651"/>
      <c r="BEC194" s="326"/>
      <c r="BED194" s="152"/>
      <c r="BEE194" s="152"/>
      <c r="BEF194" s="152"/>
      <c r="BEG194" s="152"/>
      <c r="BEH194" s="650"/>
      <c r="BEI194" s="651"/>
      <c r="BEJ194" s="326"/>
      <c r="BEK194" s="152"/>
      <c r="BEL194" s="152"/>
      <c r="BEM194" s="152"/>
      <c r="BEN194" s="152"/>
      <c r="BEO194" s="650"/>
      <c r="BEP194" s="651"/>
      <c r="BEQ194" s="326"/>
      <c r="BER194" s="152"/>
      <c r="BES194" s="152"/>
      <c r="BET194" s="152"/>
      <c r="BEU194" s="152"/>
      <c r="BEV194" s="650"/>
      <c r="BEW194" s="651"/>
      <c r="BEX194" s="326"/>
      <c r="BEY194" s="152"/>
      <c r="BEZ194" s="152"/>
      <c r="BFA194" s="152"/>
      <c r="BFB194" s="152"/>
      <c r="BFC194" s="650"/>
      <c r="BFD194" s="651"/>
      <c r="BFE194" s="326"/>
      <c r="BFF194" s="152"/>
      <c r="BFG194" s="152"/>
      <c r="BFH194" s="152"/>
      <c r="BFI194" s="152"/>
      <c r="BFJ194" s="650"/>
      <c r="BFK194" s="651"/>
      <c r="BFL194" s="326"/>
      <c r="BFM194" s="152"/>
      <c r="BFN194" s="152"/>
      <c r="BFO194" s="152"/>
      <c r="BFP194" s="152"/>
      <c r="BFQ194" s="650"/>
      <c r="BFR194" s="651"/>
      <c r="BFS194" s="326"/>
      <c r="BFT194" s="152"/>
      <c r="BFU194" s="152"/>
      <c r="BFV194" s="152"/>
      <c r="BFW194" s="152"/>
      <c r="BFX194" s="650"/>
      <c r="BFY194" s="651"/>
      <c r="BFZ194" s="326"/>
      <c r="BGA194" s="152"/>
      <c r="BGB194" s="152"/>
      <c r="BGC194" s="152"/>
      <c r="BGD194" s="152"/>
      <c r="BGE194" s="650"/>
      <c r="BGF194" s="651"/>
      <c r="BGG194" s="326"/>
      <c r="BGH194" s="152"/>
      <c r="BGI194" s="152"/>
      <c r="BGJ194" s="152"/>
      <c r="BGK194" s="152"/>
      <c r="BGL194" s="650"/>
      <c r="BGM194" s="651"/>
      <c r="BGN194" s="326"/>
      <c r="BGO194" s="152"/>
      <c r="BGP194" s="152"/>
      <c r="BGQ194" s="152"/>
      <c r="BGR194" s="152"/>
      <c r="BGS194" s="650"/>
      <c r="BGT194" s="651"/>
      <c r="BGU194" s="326"/>
      <c r="BGV194" s="152"/>
      <c r="BGW194" s="152"/>
      <c r="BGX194" s="152"/>
      <c r="BGY194" s="152"/>
      <c r="BGZ194" s="650"/>
      <c r="BHA194" s="651"/>
      <c r="BHB194" s="326"/>
      <c r="BHC194" s="152"/>
      <c r="BHD194" s="152"/>
      <c r="BHE194" s="152"/>
      <c r="BHF194" s="152"/>
      <c r="BHG194" s="650"/>
      <c r="BHH194" s="651"/>
      <c r="BHI194" s="326"/>
      <c r="BHJ194" s="152"/>
      <c r="BHK194" s="152"/>
      <c r="BHL194" s="152"/>
      <c r="BHM194" s="152"/>
      <c r="BHN194" s="650"/>
      <c r="BHO194" s="651"/>
      <c r="BHP194" s="326"/>
      <c r="BHQ194" s="152"/>
      <c r="BHR194" s="152"/>
      <c r="BHS194" s="152"/>
      <c r="BHT194" s="152"/>
      <c r="BHU194" s="650"/>
      <c r="BHV194" s="651"/>
      <c r="BHW194" s="326"/>
      <c r="BHX194" s="152"/>
      <c r="BHY194" s="152"/>
      <c r="BHZ194" s="152"/>
      <c r="BIA194" s="152"/>
      <c r="BIB194" s="650"/>
      <c r="BIC194" s="651"/>
      <c r="BID194" s="326"/>
      <c r="BIE194" s="152"/>
      <c r="BIF194" s="152"/>
      <c r="BIG194" s="152"/>
      <c r="BIH194" s="152"/>
      <c r="BII194" s="650"/>
      <c r="BIJ194" s="651"/>
      <c r="BIK194" s="326"/>
      <c r="BIL194" s="152"/>
      <c r="BIM194" s="152"/>
      <c r="BIN194" s="152"/>
      <c r="BIO194" s="152"/>
      <c r="BIP194" s="650"/>
      <c r="BIQ194" s="651"/>
      <c r="BIR194" s="326"/>
      <c r="BIS194" s="152"/>
      <c r="BIT194" s="152"/>
      <c r="BIU194" s="152"/>
      <c r="BIV194" s="152"/>
      <c r="BIW194" s="650"/>
      <c r="BIX194" s="651"/>
      <c r="BIY194" s="326"/>
      <c r="BIZ194" s="152"/>
      <c r="BJA194" s="152"/>
      <c r="BJB194" s="152"/>
      <c r="BJC194" s="152"/>
      <c r="BJD194" s="650"/>
      <c r="BJE194" s="651"/>
      <c r="BJF194" s="326"/>
      <c r="BJG194" s="152"/>
      <c r="BJH194" s="152"/>
      <c r="BJI194" s="152"/>
      <c r="BJJ194" s="152"/>
      <c r="BJK194" s="650"/>
      <c r="BJL194" s="651"/>
      <c r="BJM194" s="326"/>
      <c r="BJN194" s="152"/>
      <c r="BJO194" s="152"/>
      <c r="BJP194" s="152"/>
      <c r="BJQ194" s="152"/>
      <c r="BJR194" s="650"/>
      <c r="BJS194" s="651"/>
      <c r="BJT194" s="326"/>
      <c r="BJU194" s="152"/>
      <c r="BJV194" s="152"/>
      <c r="BJW194" s="152"/>
      <c r="BJX194" s="152"/>
      <c r="BJY194" s="650"/>
      <c r="BJZ194" s="651"/>
      <c r="BKA194" s="326"/>
      <c r="BKB194" s="152"/>
      <c r="BKC194" s="152"/>
      <c r="BKD194" s="152"/>
      <c r="BKE194" s="152"/>
      <c r="BKF194" s="650"/>
      <c r="BKG194" s="651"/>
      <c r="BKH194" s="326"/>
      <c r="BKI194" s="152"/>
      <c r="BKJ194" s="152"/>
      <c r="BKK194" s="152"/>
      <c r="BKL194" s="152"/>
      <c r="BKM194" s="650"/>
      <c r="BKN194" s="651"/>
      <c r="BKO194" s="326"/>
      <c r="BKP194" s="152"/>
      <c r="BKQ194" s="152"/>
      <c r="BKR194" s="152"/>
      <c r="BKS194" s="152"/>
      <c r="BKT194" s="650"/>
      <c r="BKU194" s="651"/>
      <c r="BKV194" s="326"/>
      <c r="BKW194" s="152"/>
      <c r="BKX194" s="152"/>
      <c r="BKY194" s="152"/>
      <c r="BKZ194" s="152"/>
      <c r="BLA194" s="650"/>
      <c r="BLB194" s="651"/>
      <c r="BLC194" s="326"/>
      <c r="BLD194" s="152"/>
      <c r="BLE194" s="152"/>
      <c r="BLF194" s="152"/>
      <c r="BLG194" s="152"/>
      <c r="BLH194" s="650"/>
      <c r="BLI194" s="651"/>
      <c r="BLJ194" s="326"/>
      <c r="BLK194" s="152"/>
      <c r="BLL194" s="152"/>
      <c r="BLM194" s="152"/>
      <c r="BLN194" s="152"/>
      <c r="BLO194" s="650"/>
      <c r="BLP194" s="651"/>
      <c r="BLQ194" s="326"/>
      <c r="BLR194" s="152"/>
      <c r="BLS194" s="152"/>
      <c r="BLT194" s="152"/>
      <c r="BLU194" s="152"/>
      <c r="BLV194" s="650"/>
      <c r="BLW194" s="651"/>
      <c r="BLX194" s="326"/>
      <c r="BLY194" s="152"/>
      <c r="BLZ194" s="152"/>
      <c r="BMA194" s="152"/>
      <c r="BMB194" s="152"/>
      <c r="BMC194" s="650"/>
      <c r="BMD194" s="651"/>
      <c r="BME194" s="326"/>
      <c r="BMF194" s="152"/>
      <c r="BMG194" s="152"/>
      <c r="BMH194" s="152"/>
      <c r="BMI194" s="152"/>
      <c r="BMJ194" s="650"/>
      <c r="BMK194" s="651"/>
      <c r="BML194" s="326"/>
      <c r="BMM194" s="152"/>
      <c r="BMN194" s="152"/>
      <c r="BMO194" s="152"/>
      <c r="BMP194" s="152"/>
      <c r="BMQ194" s="650"/>
      <c r="BMR194" s="651"/>
      <c r="BMS194" s="326"/>
      <c r="BMT194" s="152"/>
      <c r="BMU194" s="152"/>
      <c r="BMV194" s="152"/>
      <c r="BMW194" s="152"/>
      <c r="BMX194" s="650"/>
      <c r="BMY194" s="651"/>
      <c r="BMZ194" s="326"/>
      <c r="BNA194" s="152"/>
      <c r="BNB194" s="152"/>
      <c r="BNC194" s="152"/>
      <c r="BND194" s="152"/>
      <c r="BNE194" s="650"/>
      <c r="BNF194" s="651"/>
      <c r="BNG194" s="326"/>
      <c r="BNH194" s="152"/>
      <c r="BNI194" s="152"/>
      <c r="BNJ194" s="152"/>
      <c r="BNK194" s="152"/>
      <c r="BNL194" s="650"/>
      <c r="BNM194" s="651"/>
      <c r="BNN194" s="326"/>
      <c r="BNO194" s="152"/>
      <c r="BNP194" s="152"/>
      <c r="BNQ194" s="152"/>
      <c r="BNR194" s="152"/>
      <c r="BNS194" s="650"/>
      <c r="BNT194" s="651"/>
      <c r="BNU194" s="326"/>
      <c r="BNV194" s="152"/>
      <c r="BNW194" s="152"/>
      <c r="BNX194" s="152"/>
      <c r="BNY194" s="152"/>
      <c r="BNZ194" s="650"/>
      <c r="BOA194" s="651"/>
      <c r="BOB194" s="326"/>
      <c r="BOC194" s="152"/>
      <c r="BOD194" s="152"/>
      <c r="BOE194" s="152"/>
      <c r="BOF194" s="152"/>
      <c r="BOG194" s="650"/>
      <c r="BOH194" s="651"/>
      <c r="BOI194" s="326"/>
      <c r="BOJ194" s="152"/>
      <c r="BOK194" s="152"/>
      <c r="BOL194" s="152"/>
      <c r="BOM194" s="152"/>
      <c r="BON194" s="650"/>
      <c r="BOO194" s="651"/>
      <c r="BOP194" s="326"/>
      <c r="BOQ194" s="152"/>
      <c r="BOR194" s="152"/>
      <c r="BOS194" s="152"/>
      <c r="BOT194" s="152"/>
      <c r="BOU194" s="650"/>
      <c r="BOV194" s="651"/>
      <c r="BOW194" s="326"/>
      <c r="BOX194" s="152"/>
      <c r="BOY194" s="152"/>
      <c r="BOZ194" s="152"/>
      <c r="BPA194" s="152"/>
      <c r="BPB194" s="650"/>
      <c r="BPC194" s="651"/>
      <c r="BPD194" s="326"/>
      <c r="BPE194" s="152"/>
      <c r="BPF194" s="152"/>
      <c r="BPG194" s="152"/>
      <c r="BPH194" s="152"/>
      <c r="BPI194" s="650"/>
      <c r="BPJ194" s="651"/>
      <c r="BPK194" s="326"/>
      <c r="BPL194" s="152"/>
      <c r="BPM194" s="152"/>
      <c r="BPN194" s="152"/>
      <c r="BPO194" s="152"/>
      <c r="BPP194" s="650"/>
      <c r="BPQ194" s="651"/>
      <c r="BPR194" s="326"/>
      <c r="BPS194" s="152"/>
      <c r="BPT194" s="152"/>
      <c r="BPU194" s="152"/>
      <c r="BPV194" s="152"/>
      <c r="BPW194" s="650"/>
      <c r="BPX194" s="651"/>
      <c r="BPY194" s="326"/>
      <c r="BPZ194" s="152"/>
      <c r="BQA194" s="152"/>
      <c r="BQB194" s="152"/>
      <c r="BQC194" s="152"/>
      <c r="BQD194" s="650"/>
      <c r="BQE194" s="651"/>
      <c r="BQF194" s="326"/>
      <c r="BQG194" s="152"/>
      <c r="BQH194" s="152"/>
      <c r="BQI194" s="152"/>
      <c r="BQJ194" s="152"/>
      <c r="BQK194" s="650"/>
      <c r="BQL194" s="651"/>
      <c r="BQM194" s="326"/>
      <c r="BQN194" s="152"/>
      <c r="BQO194" s="152"/>
      <c r="BQP194" s="152"/>
      <c r="BQQ194" s="152"/>
      <c r="BQR194" s="650"/>
      <c r="BQS194" s="651"/>
      <c r="BQT194" s="326"/>
      <c r="BQU194" s="152"/>
      <c r="BQV194" s="152"/>
      <c r="BQW194" s="152"/>
      <c r="BQX194" s="152"/>
      <c r="BQY194" s="650"/>
      <c r="BQZ194" s="651"/>
      <c r="BRA194" s="326"/>
      <c r="BRB194" s="152"/>
      <c r="BRC194" s="152"/>
      <c r="BRD194" s="152"/>
      <c r="BRE194" s="152"/>
      <c r="BRF194" s="650"/>
      <c r="BRG194" s="651"/>
      <c r="BRH194" s="326"/>
      <c r="BRI194" s="152"/>
      <c r="BRJ194" s="152"/>
      <c r="BRK194" s="152"/>
      <c r="BRL194" s="152"/>
      <c r="BRM194" s="650"/>
      <c r="BRN194" s="651"/>
      <c r="BRO194" s="326"/>
      <c r="BRP194" s="152"/>
      <c r="BRQ194" s="152"/>
      <c r="BRR194" s="152"/>
      <c r="BRS194" s="152"/>
      <c r="BRT194" s="650"/>
      <c r="BRU194" s="651"/>
      <c r="BRV194" s="326"/>
      <c r="BRW194" s="152"/>
      <c r="BRX194" s="152"/>
      <c r="BRY194" s="152"/>
      <c r="BRZ194" s="152"/>
      <c r="BSA194" s="650"/>
      <c r="BSB194" s="651"/>
      <c r="BSC194" s="326"/>
      <c r="BSD194" s="152"/>
      <c r="BSE194" s="152"/>
      <c r="BSF194" s="152"/>
      <c r="BSG194" s="152"/>
      <c r="BSH194" s="650"/>
      <c r="BSI194" s="651"/>
      <c r="BSJ194" s="326"/>
      <c r="BSK194" s="152"/>
      <c r="BSL194" s="152"/>
      <c r="BSM194" s="152"/>
      <c r="BSN194" s="152"/>
      <c r="BSO194" s="650"/>
      <c r="BSP194" s="651"/>
      <c r="BSQ194" s="326"/>
      <c r="BSR194" s="152"/>
      <c r="BSS194" s="152"/>
      <c r="BST194" s="152"/>
      <c r="BSU194" s="152"/>
      <c r="BSV194" s="650"/>
      <c r="BSW194" s="651"/>
      <c r="BSX194" s="326"/>
      <c r="BSY194" s="152"/>
      <c r="BSZ194" s="152"/>
      <c r="BTA194" s="152"/>
      <c r="BTB194" s="152"/>
      <c r="BTC194" s="650"/>
      <c r="BTD194" s="651"/>
      <c r="BTE194" s="326"/>
      <c r="BTF194" s="152"/>
      <c r="BTG194" s="152"/>
      <c r="BTH194" s="152"/>
      <c r="BTI194" s="152"/>
      <c r="BTJ194" s="650"/>
      <c r="BTK194" s="651"/>
      <c r="BTL194" s="326"/>
      <c r="BTM194" s="152"/>
      <c r="BTN194" s="152"/>
      <c r="BTO194" s="152"/>
      <c r="BTP194" s="152"/>
      <c r="BTQ194" s="650"/>
      <c r="BTR194" s="651"/>
      <c r="BTS194" s="326"/>
      <c r="BTT194" s="152"/>
      <c r="BTU194" s="152"/>
      <c r="BTV194" s="152"/>
      <c r="BTW194" s="152"/>
      <c r="BTX194" s="650"/>
      <c r="BTY194" s="651"/>
      <c r="BTZ194" s="326"/>
      <c r="BUA194" s="152"/>
      <c r="BUB194" s="152"/>
      <c r="BUC194" s="152"/>
      <c r="BUD194" s="152"/>
      <c r="BUE194" s="650"/>
      <c r="BUF194" s="651"/>
      <c r="BUG194" s="326"/>
      <c r="BUH194" s="152"/>
      <c r="BUI194" s="152"/>
      <c r="BUJ194" s="152"/>
      <c r="BUK194" s="152"/>
      <c r="BUL194" s="650"/>
      <c r="BUM194" s="651"/>
      <c r="BUN194" s="326"/>
      <c r="BUO194" s="152"/>
      <c r="BUP194" s="152"/>
      <c r="BUQ194" s="152"/>
      <c r="BUR194" s="152"/>
      <c r="BUS194" s="650"/>
      <c r="BUT194" s="651"/>
      <c r="BUU194" s="326"/>
      <c r="BUV194" s="152"/>
      <c r="BUW194" s="152"/>
      <c r="BUX194" s="152"/>
      <c r="BUY194" s="152"/>
      <c r="BUZ194" s="650"/>
      <c r="BVA194" s="651"/>
      <c r="BVB194" s="326"/>
      <c r="BVC194" s="152"/>
      <c r="BVD194" s="152"/>
      <c r="BVE194" s="152"/>
      <c r="BVF194" s="152"/>
      <c r="BVG194" s="650"/>
      <c r="BVH194" s="651"/>
      <c r="BVI194" s="326"/>
      <c r="BVJ194" s="152"/>
      <c r="BVK194" s="152"/>
      <c r="BVL194" s="152"/>
      <c r="BVM194" s="152"/>
      <c r="BVN194" s="650"/>
      <c r="BVO194" s="651"/>
      <c r="BVP194" s="326"/>
      <c r="BVQ194" s="152"/>
      <c r="BVR194" s="152"/>
      <c r="BVS194" s="152"/>
      <c r="BVT194" s="152"/>
      <c r="BVU194" s="650"/>
      <c r="BVV194" s="651"/>
      <c r="BVW194" s="326"/>
      <c r="BVX194" s="152"/>
      <c r="BVY194" s="152"/>
      <c r="BVZ194" s="152"/>
      <c r="BWA194" s="152"/>
      <c r="BWB194" s="650"/>
      <c r="BWC194" s="651"/>
      <c r="BWD194" s="326"/>
      <c r="BWE194" s="152"/>
      <c r="BWF194" s="152"/>
      <c r="BWG194" s="152"/>
      <c r="BWH194" s="152"/>
      <c r="BWI194" s="650"/>
      <c r="BWJ194" s="651"/>
      <c r="BWK194" s="326"/>
      <c r="BWL194" s="152"/>
      <c r="BWM194" s="152"/>
      <c r="BWN194" s="152"/>
      <c r="BWO194" s="152"/>
      <c r="BWP194" s="650"/>
      <c r="BWQ194" s="651"/>
      <c r="BWR194" s="326"/>
      <c r="BWS194" s="152"/>
      <c r="BWT194" s="152"/>
      <c r="BWU194" s="152"/>
      <c r="BWV194" s="152"/>
      <c r="BWW194" s="650"/>
      <c r="BWX194" s="651"/>
      <c r="BWY194" s="326"/>
      <c r="BWZ194" s="152"/>
      <c r="BXA194" s="152"/>
      <c r="BXB194" s="152"/>
      <c r="BXC194" s="152"/>
      <c r="BXD194" s="650"/>
      <c r="BXE194" s="651"/>
      <c r="BXF194" s="326"/>
      <c r="BXG194" s="152"/>
      <c r="BXH194" s="152"/>
      <c r="BXI194" s="152"/>
      <c r="BXJ194" s="152"/>
      <c r="BXK194" s="650"/>
      <c r="BXL194" s="651"/>
      <c r="BXM194" s="326"/>
      <c r="BXN194" s="152"/>
      <c r="BXO194" s="152"/>
      <c r="BXP194" s="152"/>
      <c r="BXQ194" s="152"/>
      <c r="BXR194" s="650"/>
      <c r="BXS194" s="651"/>
      <c r="BXT194" s="326"/>
      <c r="BXU194" s="152"/>
      <c r="BXV194" s="152"/>
      <c r="BXW194" s="152"/>
      <c r="BXX194" s="152"/>
      <c r="BXY194" s="650"/>
      <c r="BXZ194" s="651"/>
      <c r="BYA194" s="326"/>
      <c r="BYB194" s="152"/>
      <c r="BYC194" s="152"/>
      <c r="BYD194" s="152"/>
      <c r="BYE194" s="152"/>
      <c r="BYF194" s="650"/>
      <c r="BYG194" s="651"/>
      <c r="BYH194" s="326"/>
      <c r="BYI194" s="152"/>
      <c r="BYJ194" s="152"/>
      <c r="BYK194" s="152"/>
      <c r="BYL194" s="152"/>
      <c r="BYM194" s="650"/>
      <c r="BYN194" s="651"/>
      <c r="BYO194" s="326"/>
      <c r="BYP194" s="152"/>
      <c r="BYQ194" s="152"/>
      <c r="BYR194" s="152"/>
      <c r="BYS194" s="152"/>
      <c r="BYT194" s="650"/>
      <c r="BYU194" s="651"/>
      <c r="BYV194" s="326"/>
      <c r="BYW194" s="152"/>
      <c r="BYX194" s="152"/>
      <c r="BYY194" s="152"/>
      <c r="BYZ194" s="152"/>
      <c r="BZA194" s="650"/>
      <c r="BZB194" s="651"/>
      <c r="BZC194" s="326"/>
      <c r="BZD194" s="152"/>
      <c r="BZE194" s="152"/>
      <c r="BZF194" s="152"/>
      <c r="BZG194" s="152"/>
      <c r="BZH194" s="650"/>
      <c r="BZI194" s="651"/>
      <c r="BZJ194" s="326"/>
      <c r="BZK194" s="152"/>
      <c r="BZL194" s="152"/>
      <c r="BZM194" s="152"/>
      <c r="BZN194" s="152"/>
      <c r="BZO194" s="650"/>
      <c r="BZP194" s="651"/>
      <c r="BZQ194" s="326"/>
      <c r="BZR194" s="152"/>
      <c r="BZS194" s="152"/>
      <c r="BZT194" s="152"/>
      <c r="BZU194" s="152"/>
      <c r="BZV194" s="650"/>
      <c r="BZW194" s="651"/>
      <c r="BZX194" s="326"/>
      <c r="BZY194" s="152"/>
      <c r="BZZ194" s="152"/>
      <c r="CAA194" s="152"/>
      <c r="CAB194" s="152"/>
      <c r="CAC194" s="650"/>
      <c r="CAD194" s="651"/>
      <c r="CAE194" s="326"/>
      <c r="CAF194" s="152"/>
      <c r="CAG194" s="152"/>
      <c r="CAH194" s="152"/>
      <c r="CAI194" s="152"/>
      <c r="CAJ194" s="650"/>
      <c r="CAK194" s="651"/>
      <c r="CAL194" s="326"/>
      <c r="CAM194" s="152"/>
      <c r="CAN194" s="152"/>
      <c r="CAO194" s="152"/>
      <c r="CAP194" s="152"/>
      <c r="CAQ194" s="650"/>
      <c r="CAR194" s="651"/>
      <c r="CAS194" s="326"/>
      <c r="CAT194" s="152"/>
      <c r="CAU194" s="152"/>
      <c r="CAV194" s="152"/>
      <c r="CAW194" s="152"/>
      <c r="CAX194" s="650"/>
      <c r="CAY194" s="651"/>
      <c r="CAZ194" s="326"/>
      <c r="CBA194" s="152"/>
      <c r="CBB194" s="152"/>
      <c r="CBC194" s="152"/>
      <c r="CBD194" s="152"/>
      <c r="CBE194" s="650"/>
      <c r="CBF194" s="651"/>
      <c r="CBG194" s="326"/>
      <c r="CBH194" s="152"/>
      <c r="CBI194" s="152"/>
      <c r="CBJ194" s="152"/>
      <c r="CBK194" s="152"/>
      <c r="CBL194" s="650"/>
      <c r="CBM194" s="651"/>
      <c r="CBN194" s="326"/>
      <c r="CBO194" s="152"/>
      <c r="CBP194" s="152"/>
      <c r="CBQ194" s="152"/>
      <c r="CBR194" s="152"/>
      <c r="CBS194" s="650"/>
      <c r="CBT194" s="651"/>
      <c r="CBU194" s="326"/>
      <c r="CBV194" s="152"/>
      <c r="CBW194" s="152"/>
      <c r="CBX194" s="152"/>
      <c r="CBY194" s="152"/>
      <c r="CBZ194" s="650"/>
      <c r="CCA194" s="651"/>
      <c r="CCB194" s="326"/>
      <c r="CCC194" s="152"/>
      <c r="CCD194" s="152"/>
      <c r="CCE194" s="152"/>
      <c r="CCF194" s="152"/>
      <c r="CCG194" s="650"/>
      <c r="CCH194" s="651"/>
      <c r="CCI194" s="326"/>
      <c r="CCJ194" s="152"/>
      <c r="CCK194" s="152"/>
      <c r="CCL194" s="152"/>
      <c r="CCM194" s="152"/>
      <c r="CCN194" s="650"/>
      <c r="CCO194" s="651"/>
      <c r="CCP194" s="326"/>
      <c r="CCQ194" s="152"/>
      <c r="CCR194" s="152"/>
      <c r="CCS194" s="152"/>
      <c r="CCT194" s="152"/>
      <c r="CCU194" s="650"/>
      <c r="CCV194" s="651"/>
      <c r="CCW194" s="326"/>
      <c r="CCX194" s="152"/>
      <c r="CCY194" s="152"/>
      <c r="CCZ194" s="152"/>
      <c r="CDA194" s="152"/>
      <c r="CDB194" s="650"/>
      <c r="CDC194" s="651"/>
      <c r="CDD194" s="326"/>
      <c r="CDE194" s="152"/>
      <c r="CDF194" s="152"/>
      <c r="CDG194" s="152"/>
      <c r="CDH194" s="152"/>
      <c r="CDI194" s="650"/>
      <c r="CDJ194" s="651"/>
      <c r="CDK194" s="326"/>
      <c r="CDL194" s="152"/>
      <c r="CDM194" s="152"/>
      <c r="CDN194" s="152"/>
      <c r="CDO194" s="152"/>
      <c r="CDP194" s="650"/>
      <c r="CDQ194" s="651"/>
      <c r="CDR194" s="326"/>
      <c r="CDS194" s="152"/>
      <c r="CDT194" s="152"/>
      <c r="CDU194" s="152"/>
      <c r="CDV194" s="152"/>
      <c r="CDW194" s="650"/>
      <c r="CDX194" s="651"/>
      <c r="CDY194" s="326"/>
      <c r="CDZ194" s="152"/>
      <c r="CEA194" s="152"/>
      <c r="CEB194" s="152"/>
      <c r="CEC194" s="152"/>
      <c r="CED194" s="650"/>
      <c r="CEE194" s="651"/>
      <c r="CEF194" s="326"/>
      <c r="CEG194" s="152"/>
      <c r="CEH194" s="152"/>
      <c r="CEI194" s="152"/>
      <c r="CEJ194" s="152"/>
      <c r="CEK194" s="650"/>
      <c r="CEL194" s="651"/>
      <c r="CEM194" s="326"/>
      <c r="CEN194" s="152"/>
      <c r="CEO194" s="152"/>
      <c r="CEP194" s="152"/>
      <c r="CEQ194" s="152"/>
      <c r="CER194" s="650"/>
      <c r="CES194" s="651"/>
      <c r="CET194" s="326"/>
      <c r="CEU194" s="152"/>
      <c r="CEV194" s="152"/>
      <c r="CEW194" s="152"/>
      <c r="CEX194" s="152"/>
      <c r="CEY194" s="650"/>
      <c r="CEZ194" s="651"/>
      <c r="CFA194" s="326"/>
      <c r="CFB194" s="152"/>
      <c r="CFC194" s="152"/>
      <c r="CFD194" s="152"/>
      <c r="CFE194" s="152"/>
      <c r="CFF194" s="650"/>
      <c r="CFG194" s="651"/>
      <c r="CFH194" s="326"/>
      <c r="CFI194" s="152"/>
      <c r="CFJ194" s="152"/>
      <c r="CFK194" s="152"/>
      <c r="CFL194" s="152"/>
      <c r="CFM194" s="650"/>
      <c r="CFN194" s="651"/>
      <c r="CFO194" s="326"/>
      <c r="CFP194" s="152"/>
      <c r="CFQ194" s="152"/>
      <c r="CFR194" s="152"/>
      <c r="CFS194" s="152"/>
      <c r="CFT194" s="650"/>
      <c r="CFU194" s="651"/>
      <c r="CFV194" s="326"/>
      <c r="CFW194" s="152"/>
      <c r="CFX194" s="152"/>
      <c r="CFY194" s="152"/>
      <c r="CFZ194" s="152"/>
      <c r="CGA194" s="650"/>
      <c r="CGB194" s="651"/>
      <c r="CGC194" s="326"/>
      <c r="CGD194" s="152"/>
      <c r="CGE194" s="152"/>
      <c r="CGF194" s="152"/>
      <c r="CGG194" s="152"/>
      <c r="CGH194" s="650"/>
      <c r="CGI194" s="651"/>
      <c r="CGJ194" s="326"/>
      <c r="CGK194" s="152"/>
      <c r="CGL194" s="152"/>
      <c r="CGM194" s="152"/>
      <c r="CGN194" s="152"/>
      <c r="CGO194" s="650"/>
      <c r="CGP194" s="651"/>
      <c r="CGQ194" s="326"/>
      <c r="CGR194" s="152"/>
      <c r="CGS194" s="152"/>
      <c r="CGT194" s="152"/>
      <c r="CGU194" s="152"/>
      <c r="CGV194" s="650"/>
      <c r="CGW194" s="651"/>
      <c r="CGX194" s="326"/>
      <c r="CGY194" s="152"/>
      <c r="CGZ194" s="152"/>
      <c r="CHA194" s="152"/>
      <c r="CHB194" s="152"/>
      <c r="CHC194" s="650"/>
      <c r="CHD194" s="651"/>
      <c r="CHE194" s="326"/>
      <c r="CHF194" s="152"/>
      <c r="CHG194" s="152"/>
      <c r="CHH194" s="152"/>
      <c r="CHI194" s="152"/>
      <c r="CHJ194" s="650"/>
      <c r="CHK194" s="651"/>
      <c r="CHL194" s="326"/>
      <c r="CHM194" s="152"/>
      <c r="CHN194" s="152"/>
      <c r="CHO194" s="152"/>
      <c r="CHP194" s="152"/>
      <c r="CHQ194" s="650"/>
      <c r="CHR194" s="651"/>
      <c r="CHS194" s="326"/>
      <c r="CHT194" s="152"/>
      <c r="CHU194" s="152"/>
      <c r="CHV194" s="152"/>
      <c r="CHW194" s="152"/>
      <c r="CHX194" s="650"/>
      <c r="CHY194" s="651"/>
      <c r="CHZ194" s="326"/>
      <c r="CIA194" s="152"/>
      <c r="CIB194" s="152"/>
      <c r="CIC194" s="152"/>
      <c r="CID194" s="152"/>
      <c r="CIE194" s="650"/>
      <c r="CIF194" s="651"/>
      <c r="CIG194" s="326"/>
      <c r="CIH194" s="152"/>
      <c r="CII194" s="152"/>
      <c r="CIJ194" s="152"/>
      <c r="CIK194" s="152"/>
      <c r="CIL194" s="650"/>
      <c r="CIM194" s="651"/>
      <c r="CIN194" s="326"/>
      <c r="CIO194" s="152"/>
      <c r="CIP194" s="152"/>
      <c r="CIQ194" s="152"/>
      <c r="CIR194" s="152"/>
      <c r="CIS194" s="650"/>
      <c r="CIT194" s="651"/>
      <c r="CIU194" s="326"/>
      <c r="CIV194" s="152"/>
      <c r="CIW194" s="152"/>
      <c r="CIX194" s="152"/>
      <c r="CIY194" s="152"/>
      <c r="CIZ194" s="650"/>
      <c r="CJA194" s="651"/>
      <c r="CJB194" s="326"/>
      <c r="CJC194" s="152"/>
      <c r="CJD194" s="152"/>
      <c r="CJE194" s="152"/>
      <c r="CJF194" s="152"/>
      <c r="CJG194" s="650"/>
      <c r="CJH194" s="651"/>
      <c r="CJI194" s="326"/>
      <c r="CJJ194" s="152"/>
      <c r="CJK194" s="152"/>
      <c r="CJL194" s="152"/>
      <c r="CJM194" s="152"/>
      <c r="CJN194" s="650"/>
      <c r="CJO194" s="651"/>
      <c r="CJP194" s="326"/>
      <c r="CJQ194" s="152"/>
      <c r="CJR194" s="152"/>
      <c r="CJS194" s="152"/>
      <c r="CJT194" s="152"/>
      <c r="CJU194" s="650"/>
      <c r="CJV194" s="651"/>
      <c r="CJW194" s="326"/>
      <c r="CJX194" s="152"/>
      <c r="CJY194" s="152"/>
      <c r="CJZ194" s="152"/>
      <c r="CKA194" s="152"/>
      <c r="CKB194" s="650"/>
      <c r="CKC194" s="651"/>
      <c r="CKD194" s="326"/>
      <c r="CKE194" s="152"/>
      <c r="CKF194" s="152"/>
      <c r="CKG194" s="152"/>
      <c r="CKH194" s="152"/>
      <c r="CKI194" s="650"/>
      <c r="CKJ194" s="651"/>
      <c r="CKK194" s="326"/>
      <c r="CKL194" s="152"/>
      <c r="CKM194" s="152"/>
      <c r="CKN194" s="152"/>
      <c r="CKO194" s="152"/>
      <c r="CKP194" s="650"/>
      <c r="CKQ194" s="651"/>
      <c r="CKR194" s="326"/>
      <c r="CKS194" s="152"/>
      <c r="CKT194" s="152"/>
      <c r="CKU194" s="152"/>
      <c r="CKV194" s="152"/>
      <c r="CKW194" s="650"/>
      <c r="CKX194" s="651"/>
      <c r="CKY194" s="326"/>
      <c r="CKZ194" s="152"/>
      <c r="CLA194" s="152"/>
      <c r="CLB194" s="152"/>
      <c r="CLC194" s="152"/>
      <c r="CLD194" s="650"/>
      <c r="CLE194" s="651"/>
      <c r="CLF194" s="326"/>
      <c r="CLG194" s="152"/>
      <c r="CLH194" s="152"/>
      <c r="CLI194" s="152"/>
      <c r="CLJ194" s="152"/>
      <c r="CLK194" s="650"/>
      <c r="CLL194" s="651"/>
      <c r="CLM194" s="326"/>
      <c r="CLN194" s="152"/>
      <c r="CLO194" s="152"/>
      <c r="CLP194" s="152"/>
      <c r="CLQ194" s="152"/>
      <c r="CLR194" s="650"/>
      <c r="CLS194" s="651"/>
      <c r="CLT194" s="326"/>
      <c r="CLU194" s="152"/>
      <c r="CLV194" s="152"/>
      <c r="CLW194" s="152"/>
      <c r="CLX194" s="152"/>
      <c r="CLY194" s="650"/>
      <c r="CLZ194" s="651"/>
      <c r="CMA194" s="326"/>
      <c r="CMB194" s="152"/>
      <c r="CMC194" s="152"/>
      <c r="CMD194" s="152"/>
      <c r="CME194" s="152"/>
      <c r="CMF194" s="650"/>
      <c r="CMG194" s="651"/>
      <c r="CMH194" s="326"/>
      <c r="CMI194" s="152"/>
      <c r="CMJ194" s="152"/>
      <c r="CMK194" s="152"/>
      <c r="CML194" s="152"/>
      <c r="CMM194" s="650"/>
      <c r="CMN194" s="651"/>
      <c r="CMO194" s="326"/>
      <c r="CMP194" s="152"/>
      <c r="CMQ194" s="152"/>
      <c r="CMR194" s="152"/>
      <c r="CMS194" s="152"/>
      <c r="CMT194" s="650"/>
      <c r="CMU194" s="651"/>
      <c r="CMV194" s="326"/>
      <c r="CMW194" s="152"/>
      <c r="CMX194" s="152"/>
      <c r="CMY194" s="152"/>
      <c r="CMZ194" s="152"/>
      <c r="CNA194" s="650"/>
      <c r="CNB194" s="651"/>
      <c r="CNC194" s="326"/>
      <c r="CND194" s="152"/>
      <c r="CNE194" s="152"/>
      <c r="CNF194" s="152"/>
      <c r="CNG194" s="152"/>
      <c r="CNH194" s="650"/>
      <c r="CNI194" s="651"/>
      <c r="CNJ194" s="326"/>
      <c r="CNK194" s="152"/>
      <c r="CNL194" s="152"/>
      <c r="CNM194" s="152"/>
      <c r="CNN194" s="152"/>
      <c r="CNO194" s="650"/>
      <c r="CNP194" s="651"/>
      <c r="CNQ194" s="326"/>
      <c r="CNR194" s="152"/>
      <c r="CNS194" s="152"/>
      <c r="CNT194" s="152"/>
      <c r="CNU194" s="152"/>
      <c r="CNV194" s="650"/>
      <c r="CNW194" s="651"/>
      <c r="CNX194" s="326"/>
      <c r="CNY194" s="152"/>
      <c r="CNZ194" s="152"/>
      <c r="COA194" s="152"/>
      <c r="COB194" s="152"/>
      <c r="COC194" s="650"/>
      <c r="COD194" s="651"/>
      <c r="COE194" s="326"/>
      <c r="COF194" s="152"/>
      <c r="COG194" s="152"/>
      <c r="COH194" s="152"/>
      <c r="COI194" s="152"/>
      <c r="COJ194" s="650"/>
      <c r="COK194" s="651"/>
      <c r="COL194" s="326"/>
      <c r="COM194" s="152"/>
      <c r="CON194" s="152"/>
      <c r="COO194" s="152"/>
      <c r="COP194" s="152"/>
      <c r="COQ194" s="650"/>
      <c r="COR194" s="651"/>
      <c r="COS194" s="326"/>
      <c r="COT194" s="152"/>
      <c r="COU194" s="152"/>
      <c r="COV194" s="152"/>
      <c r="COW194" s="152"/>
      <c r="COX194" s="650"/>
      <c r="COY194" s="651"/>
      <c r="COZ194" s="326"/>
      <c r="CPA194" s="152"/>
      <c r="CPB194" s="152"/>
      <c r="CPC194" s="152"/>
      <c r="CPD194" s="152"/>
      <c r="CPE194" s="650"/>
      <c r="CPF194" s="651"/>
      <c r="CPG194" s="326"/>
      <c r="CPH194" s="152"/>
      <c r="CPI194" s="152"/>
      <c r="CPJ194" s="152"/>
      <c r="CPK194" s="152"/>
      <c r="CPL194" s="650"/>
      <c r="CPM194" s="651"/>
      <c r="CPN194" s="326"/>
      <c r="CPO194" s="152"/>
      <c r="CPP194" s="152"/>
      <c r="CPQ194" s="152"/>
      <c r="CPR194" s="152"/>
      <c r="CPS194" s="650"/>
      <c r="CPT194" s="651"/>
      <c r="CPU194" s="326"/>
      <c r="CPV194" s="152"/>
      <c r="CPW194" s="152"/>
      <c r="CPX194" s="152"/>
      <c r="CPY194" s="152"/>
      <c r="CPZ194" s="650"/>
      <c r="CQA194" s="651"/>
      <c r="CQB194" s="326"/>
      <c r="CQC194" s="152"/>
      <c r="CQD194" s="152"/>
      <c r="CQE194" s="152"/>
      <c r="CQF194" s="152"/>
      <c r="CQG194" s="650"/>
      <c r="CQH194" s="651"/>
      <c r="CQI194" s="326"/>
      <c r="CQJ194" s="152"/>
      <c r="CQK194" s="152"/>
      <c r="CQL194" s="152"/>
      <c r="CQM194" s="152"/>
      <c r="CQN194" s="650"/>
      <c r="CQO194" s="651"/>
      <c r="CQP194" s="326"/>
      <c r="CQQ194" s="152"/>
      <c r="CQR194" s="152"/>
      <c r="CQS194" s="152"/>
      <c r="CQT194" s="152"/>
      <c r="CQU194" s="650"/>
      <c r="CQV194" s="651"/>
      <c r="CQW194" s="326"/>
      <c r="CQX194" s="152"/>
      <c r="CQY194" s="152"/>
      <c r="CQZ194" s="152"/>
      <c r="CRA194" s="152"/>
      <c r="CRB194" s="650"/>
      <c r="CRC194" s="651"/>
      <c r="CRD194" s="326"/>
      <c r="CRE194" s="152"/>
      <c r="CRF194" s="152"/>
      <c r="CRG194" s="152"/>
      <c r="CRH194" s="152"/>
      <c r="CRI194" s="650"/>
      <c r="CRJ194" s="651"/>
      <c r="CRK194" s="326"/>
      <c r="CRL194" s="152"/>
      <c r="CRM194" s="152"/>
      <c r="CRN194" s="152"/>
      <c r="CRO194" s="152"/>
      <c r="CRP194" s="650"/>
      <c r="CRQ194" s="651"/>
      <c r="CRR194" s="326"/>
      <c r="CRS194" s="152"/>
      <c r="CRT194" s="152"/>
      <c r="CRU194" s="152"/>
      <c r="CRV194" s="152"/>
      <c r="CRW194" s="650"/>
      <c r="CRX194" s="651"/>
      <c r="CRY194" s="326"/>
      <c r="CRZ194" s="152"/>
      <c r="CSA194" s="152"/>
      <c r="CSB194" s="152"/>
      <c r="CSC194" s="152"/>
      <c r="CSD194" s="650"/>
      <c r="CSE194" s="651"/>
      <c r="CSF194" s="326"/>
      <c r="CSG194" s="152"/>
      <c r="CSH194" s="152"/>
      <c r="CSI194" s="152"/>
      <c r="CSJ194" s="152"/>
      <c r="CSK194" s="650"/>
      <c r="CSL194" s="651"/>
      <c r="CSM194" s="326"/>
      <c r="CSN194" s="152"/>
      <c r="CSO194" s="152"/>
      <c r="CSP194" s="152"/>
      <c r="CSQ194" s="152"/>
      <c r="CSR194" s="650"/>
      <c r="CSS194" s="651"/>
      <c r="CST194" s="326"/>
      <c r="CSU194" s="152"/>
      <c r="CSV194" s="152"/>
      <c r="CSW194" s="152"/>
      <c r="CSX194" s="152"/>
      <c r="CSY194" s="650"/>
      <c r="CSZ194" s="651"/>
      <c r="CTA194" s="326"/>
      <c r="CTB194" s="152"/>
      <c r="CTC194" s="152"/>
      <c r="CTD194" s="152"/>
      <c r="CTE194" s="152"/>
      <c r="CTF194" s="650"/>
      <c r="CTG194" s="651"/>
      <c r="CTH194" s="326"/>
      <c r="CTI194" s="152"/>
      <c r="CTJ194" s="152"/>
      <c r="CTK194" s="152"/>
      <c r="CTL194" s="152"/>
      <c r="CTM194" s="650"/>
      <c r="CTN194" s="651"/>
      <c r="CTO194" s="326"/>
      <c r="CTP194" s="152"/>
      <c r="CTQ194" s="152"/>
      <c r="CTR194" s="152"/>
      <c r="CTS194" s="152"/>
      <c r="CTT194" s="650"/>
      <c r="CTU194" s="651"/>
      <c r="CTV194" s="326"/>
      <c r="CTW194" s="152"/>
      <c r="CTX194" s="152"/>
      <c r="CTY194" s="152"/>
      <c r="CTZ194" s="152"/>
      <c r="CUA194" s="650"/>
      <c r="CUB194" s="651"/>
      <c r="CUC194" s="326"/>
      <c r="CUD194" s="152"/>
      <c r="CUE194" s="152"/>
      <c r="CUF194" s="152"/>
      <c r="CUG194" s="152"/>
      <c r="CUH194" s="650"/>
      <c r="CUI194" s="651"/>
      <c r="CUJ194" s="326"/>
      <c r="CUK194" s="152"/>
      <c r="CUL194" s="152"/>
      <c r="CUM194" s="152"/>
      <c r="CUN194" s="152"/>
      <c r="CUO194" s="650"/>
      <c r="CUP194" s="651"/>
      <c r="CUQ194" s="326"/>
      <c r="CUR194" s="152"/>
      <c r="CUS194" s="152"/>
      <c r="CUT194" s="152"/>
      <c r="CUU194" s="152"/>
      <c r="CUV194" s="650"/>
      <c r="CUW194" s="651"/>
      <c r="CUX194" s="326"/>
      <c r="CUY194" s="152"/>
      <c r="CUZ194" s="152"/>
      <c r="CVA194" s="152"/>
      <c r="CVB194" s="152"/>
      <c r="CVC194" s="650"/>
      <c r="CVD194" s="651"/>
      <c r="CVE194" s="326"/>
      <c r="CVF194" s="152"/>
      <c r="CVG194" s="152"/>
      <c r="CVH194" s="152"/>
      <c r="CVI194" s="152"/>
      <c r="CVJ194" s="650"/>
      <c r="CVK194" s="651"/>
      <c r="CVL194" s="326"/>
      <c r="CVM194" s="152"/>
      <c r="CVN194" s="152"/>
      <c r="CVO194" s="152"/>
      <c r="CVP194" s="152"/>
      <c r="CVQ194" s="650"/>
      <c r="CVR194" s="651"/>
      <c r="CVS194" s="326"/>
      <c r="CVT194" s="152"/>
      <c r="CVU194" s="152"/>
      <c r="CVV194" s="152"/>
      <c r="CVW194" s="152"/>
      <c r="CVX194" s="650"/>
      <c r="CVY194" s="651"/>
      <c r="CVZ194" s="326"/>
      <c r="CWA194" s="152"/>
      <c r="CWB194" s="152"/>
      <c r="CWC194" s="152"/>
      <c r="CWD194" s="152"/>
      <c r="CWE194" s="650"/>
      <c r="CWF194" s="651"/>
      <c r="CWG194" s="326"/>
      <c r="CWH194" s="152"/>
      <c r="CWI194" s="152"/>
      <c r="CWJ194" s="152"/>
      <c r="CWK194" s="152"/>
      <c r="CWL194" s="650"/>
      <c r="CWM194" s="651"/>
      <c r="CWN194" s="326"/>
      <c r="CWO194" s="152"/>
      <c r="CWP194" s="152"/>
      <c r="CWQ194" s="152"/>
      <c r="CWR194" s="152"/>
      <c r="CWS194" s="650"/>
      <c r="CWT194" s="651"/>
      <c r="CWU194" s="326"/>
      <c r="CWV194" s="152"/>
      <c r="CWW194" s="152"/>
      <c r="CWX194" s="152"/>
      <c r="CWY194" s="152"/>
      <c r="CWZ194" s="650"/>
      <c r="CXA194" s="651"/>
      <c r="CXB194" s="326"/>
      <c r="CXC194" s="152"/>
      <c r="CXD194" s="152"/>
      <c r="CXE194" s="152"/>
      <c r="CXF194" s="152"/>
      <c r="CXG194" s="650"/>
      <c r="CXH194" s="651"/>
      <c r="CXI194" s="326"/>
      <c r="CXJ194" s="152"/>
      <c r="CXK194" s="152"/>
      <c r="CXL194" s="152"/>
      <c r="CXM194" s="152"/>
      <c r="CXN194" s="650"/>
      <c r="CXO194" s="651"/>
      <c r="CXP194" s="326"/>
      <c r="CXQ194" s="152"/>
      <c r="CXR194" s="152"/>
      <c r="CXS194" s="152"/>
      <c r="CXT194" s="152"/>
      <c r="CXU194" s="650"/>
      <c r="CXV194" s="651"/>
      <c r="CXW194" s="326"/>
      <c r="CXX194" s="152"/>
      <c r="CXY194" s="152"/>
      <c r="CXZ194" s="152"/>
      <c r="CYA194" s="152"/>
      <c r="CYB194" s="650"/>
      <c r="CYC194" s="651"/>
      <c r="CYD194" s="326"/>
      <c r="CYE194" s="152"/>
      <c r="CYF194" s="152"/>
      <c r="CYG194" s="152"/>
      <c r="CYH194" s="152"/>
      <c r="CYI194" s="650"/>
      <c r="CYJ194" s="651"/>
      <c r="CYK194" s="326"/>
      <c r="CYL194" s="152"/>
      <c r="CYM194" s="152"/>
      <c r="CYN194" s="152"/>
      <c r="CYO194" s="152"/>
      <c r="CYP194" s="650"/>
      <c r="CYQ194" s="651"/>
      <c r="CYR194" s="326"/>
      <c r="CYS194" s="152"/>
      <c r="CYT194" s="152"/>
      <c r="CYU194" s="152"/>
      <c r="CYV194" s="152"/>
      <c r="CYW194" s="650"/>
      <c r="CYX194" s="651"/>
      <c r="CYY194" s="326"/>
      <c r="CYZ194" s="152"/>
      <c r="CZA194" s="152"/>
      <c r="CZB194" s="152"/>
      <c r="CZC194" s="152"/>
      <c r="CZD194" s="650"/>
      <c r="CZE194" s="651"/>
      <c r="CZF194" s="326"/>
      <c r="CZG194" s="152"/>
      <c r="CZH194" s="152"/>
      <c r="CZI194" s="152"/>
      <c r="CZJ194" s="152"/>
      <c r="CZK194" s="650"/>
      <c r="CZL194" s="651"/>
      <c r="CZM194" s="326"/>
      <c r="CZN194" s="152"/>
      <c r="CZO194" s="152"/>
      <c r="CZP194" s="152"/>
      <c r="CZQ194" s="152"/>
      <c r="CZR194" s="650"/>
      <c r="CZS194" s="651"/>
      <c r="CZT194" s="326"/>
      <c r="CZU194" s="152"/>
      <c r="CZV194" s="152"/>
      <c r="CZW194" s="152"/>
      <c r="CZX194" s="152"/>
      <c r="CZY194" s="650"/>
      <c r="CZZ194" s="651"/>
      <c r="DAA194" s="326"/>
      <c r="DAB194" s="152"/>
      <c r="DAC194" s="152"/>
      <c r="DAD194" s="152"/>
      <c r="DAE194" s="152"/>
      <c r="DAF194" s="650"/>
      <c r="DAG194" s="651"/>
      <c r="DAH194" s="326"/>
      <c r="DAI194" s="152"/>
      <c r="DAJ194" s="152"/>
      <c r="DAK194" s="152"/>
      <c r="DAL194" s="152"/>
      <c r="DAM194" s="650"/>
      <c r="DAN194" s="651"/>
      <c r="DAO194" s="326"/>
      <c r="DAP194" s="152"/>
      <c r="DAQ194" s="152"/>
      <c r="DAR194" s="152"/>
      <c r="DAS194" s="152"/>
      <c r="DAT194" s="650"/>
      <c r="DAU194" s="651"/>
      <c r="DAV194" s="326"/>
      <c r="DAW194" s="152"/>
      <c r="DAX194" s="152"/>
      <c r="DAY194" s="152"/>
      <c r="DAZ194" s="152"/>
      <c r="DBA194" s="650"/>
      <c r="DBB194" s="651"/>
      <c r="DBC194" s="326"/>
      <c r="DBD194" s="152"/>
      <c r="DBE194" s="152"/>
      <c r="DBF194" s="152"/>
      <c r="DBG194" s="152"/>
      <c r="DBH194" s="650"/>
      <c r="DBI194" s="651"/>
      <c r="DBJ194" s="326"/>
      <c r="DBK194" s="152"/>
      <c r="DBL194" s="152"/>
      <c r="DBM194" s="152"/>
      <c r="DBN194" s="152"/>
      <c r="DBO194" s="650"/>
      <c r="DBP194" s="651"/>
      <c r="DBQ194" s="326"/>
      <c r="DBR194" s="152"/>
      <c r="DBS194" s="152"/>
      <c r="DBT194" s="152"/>
      <c r="DBU194" s="152"/>
      <c r="DBV194" s="650"/>
      <c r="DBW194" s="651"/>
      <c r="DBX194" s="326"/>
      <c r="DBY194" s="152"/>
      <c r="DBZ194" s="152"/>
      <c r="DCA194" s="152"/>
      <c r="DCB194" s="152"/>
      <c r="DCC194" s="650"/>
      <c r="DCD194" s="651"/>
      <c r="DCE194" s="326"/>
      <c r="DCF194" s="152"/>
      <c r="DCG194" s="152"/>
      <c r="DCH194" s="152"/>
      <c r="DCI194" s="152"/>
      <c r="DCJ194" s="650"/>
      <c r="DCK194" s="651"/>
      <c r="DCL194" s="326"/>
      <c r="DCM194" s="152"/>
      <c r="DCN194" s="152"/>
      <c r="DCO194" s="152"/>
      <c r="DCP194" s="152"/>
      <c r="DCQ194" s="650"/>
      <c r="DCR194" s="651"/>
      <c r="DCS194" s="326"/>
      <c r="DCT194" s="152"/>
      <c r="DCU194" s="152"/>
      <c r="DCV194" s="152"/>
      <c r="DCW194" s="152"/>
      <c r="DCX194" s="650"/>
      <c r="DCY194" s="651"/>
      <c r="DCZ194" s="326"/>
      <c r="DDA194" s="152"/>
      <c r="DDB194" s="152"/>
      <c r="DDC194" s="152"/>
      <c r="DDD194" s="152"/>
      <c r="DDE194" s="650"/>
      <c r="DDF194" s="651"/>
      <c r="DDG194" s="326"/>
      <c r="DDH194" s="152"/>
      <c r="DDI194" s="152"/>
      <c r="DDJ194" s="152"/>
      <c r="DDK194" s="152"/>
      <c r="DDL194" s="650"/>
      <c r="DDM194" s="651"/>
      <c r="DDN194" s="326"/>
      <c r="DDO194" s="152"/>
      <c r="DDP194" s="152"/>
      <c r="DDQ194" s="152"/>
      <c r="DDR194" s="152"/>
      <c r="DDS194" s="650"/>
      <c r="DDT194" s="651"/>
      <c r="DDU194" s="326"/>
      <c r="DDV194" s="152"/>
      <c r="DDW194" s="152"/>
      <c r="DDX194" s="152"/>
      <c r="DDY194" s="152"/>
      <c r="DDZ194" s="650"/>
      <c r="DEA194" s="651"/>
      <c r="DEB194" s="326"/>
      <c r="DEC194" s="152"/>
      <c r="DED194" s="152"/>
      <c r="DEE194" s="152"/>
      <c r="DEF194" s="152"/>
      <c r="DEG194" s="650"/>
      <c r="DEH194" s="651"/>
      <c r="DEI194" s="326"/>
      <c r="DEJ194" s="152"/>
      <c r="DEK194" s="152"/>
      <c r="DEL194" s="152"/>
      <c r="DEM194" s="152"/>
      <c r="DEN194" s="650"/>
      <c r="DEO194" s="651"/>
      <c r="DEP194" s="326"/>
      <c r="DEQ194" s="152"/>
      <c r="DER194" s="152"/>
      <c r="DES194" s="152"/>
      <c r="DET194" s="152"/>
      <c r="DEU194" s="650"/>
      <c r="DEV194" s="651"/>
      <c r="DEW194" s="326"/>
      <c r="DEX194" s="152"/>
      <c r="DEY194" s="152"/>
      <c r="DEZ194" s="152"/>
      <c r="DFA194" s="152"/>
      <c r="DFB194" s="650"/>
      <c r="DFC194" s="651"/>
      <c r="DFD194" s="326"/>
      <c r="DFE194" s="152"/>
      <c r="DFF194" s="152"/>
      <c r="DFG194" s="152"/>
      <c r="DFH194" s="152"/>
      <c r="DFI194" s="650"/>
      <c r="DFJ194" s="651"/>
      <c r="DFK194" s="326"/>
      <c r="DFL194" s="152"/>
      <c r="DFM194" s="152"/>
      <c r="DFN194" s="152"/>
      <c r="DFO194" s="152"/>
      <c r="DFP194" s="650"/>
      <c r="DFQ194" s="651"/>
      <c r="DFR194" s="326"/>
      <c r="DFS194" s="152"/>
      <c r="DFT194" s="152"/>
      <c r="DFU194" s="152"/>
      <c r="DFV194" s="152"/>
      <c r="DFW194" s="650"/>
      <c r="DFX194" s="651"/>
      <c r="DFY194" s="326"/>
      <c r="DFZ194" s="152"/>
      <c r="DGA194" s="152"/>
      <c r="DGB194" s="152"/>
      <c r="DGC194" s="152"/>
      <c r="DGD194" s="650"/>
      <c r="DGE194" s="651"/>
      <c r="DGF194" s="326"/>
      <c r="DGG194" s="152"/>
      <c r="DGH194" s="152"/>
      <c r="DGI194" s="152"/>
      <c r="DGJ194" s="152"/>
      <c r="DGK194" s="650"/>
      <c r="DGL194" s="651"/>
      <c r="DGM194" s="326"/>
      <c r="DGN194" s="152"/>
      <c r="DGO194" s="152"/>
      <c r="DGP194" s="152"/>
      <c r="DGQ194" s="152"/>
      <c r="DGR194" s="650"/>
      <c r="DGS194" s="651"/>
      <c r="DGT194" s="326"/>
      <c r="DGU194" s="152"/>
      <c r="DGV194" s="152"/>
      <c r="DGW194" s="152"/>
      <c r="DGX194" s="152"/>
      <c r="DGY194" s="650"/>
      <c r="DGZ194" s="651"/>
      <c r="DHA194" s="326"/>
      <c r="DHB194" s="152"/>
      <c r="DHC194" s="152"/>
      <c r="DHD194" s="152"/>
      <c r="DHE194" s="152"/>
      <c r="DHF194" s="650"/>
      <c r="DHG194" s="651"/>
      <c r="DHH194" s="326"/>
      <c r="DHI194" s="152"/>
      <c r="DHJ194" s="152"/>
      <c r="DHK194" s="152"/>
      <c r="DHL194" s="152"/>
      <c r="DHM194" s="650"/>
      <c r="DHN194" s="651"/>
      <c r="DHO194" s="326"/>
      <c r="DHP194" s="152"/>
      <c r="DHQ194" s="152"/>
      <c r="DHR194" s="152"/>
      <c r="DHS194" s="152"/>
      <c r="DHT194" s="650"/>
      <c r="DHU194" s="651"/>
      <c r="DHV194" s="326"/>
      <c r="DHW194" s="152"/>
      <c r="DHX194" s="152"/>
      <c r="DHY194" s="152"/>
      <c r="DHZ194" s="152"/>
      <c r="DIA194" s="650"/>
      <c r="DIB194" s="651"/>
      <c r="DIC194" s="326"/>
      <c r="DID194" s="152"/>
      <c r="DIE194" s="152"/>
      <c r="DIF194" s="152"/>
      <c r="DIG194" s="152"/>
      <c r="DIH194" s="650"/>
      <c r="DII194" s="651"/>
      <c r="DIJ194" s="326"/>
      <c r="DIK194" s="152"/>
      <c r="DIL194" s="152"/>
      <c r="DIM194" s="152"/>
      <c r="DIN194" s="152"/>
      <c r="DIO194" s="650"/>
      <c r="DIP194" s="651"/>
      <c r="DIQ194" s="326"/>
      <c r="DIR194" s="152"/>
      <c r="DIS194" s="152"/>
      <c r="DIT194" s="152"/>
      <c r="DIU194" s="152"/>
      <c r="DIV194" s="650"/>
      <c r="DIW194" s="651"/>
      <c r="DIX194" s="326"/>
      <c r="DIY194" s="152"/>
      <c r="DIZ194" s="152"/>
      <c r="DJA194" s="152"/>
      <c r="DJB194" s="152"/>
      <c r="DJC194" s="650"/>
      <c r="DJD194" s="651"/>
      <c r="DJE194" s="326"/>
      <c r="DJF194" s="152"/>
      <c r="DJG194" s="152"/>
      <c r="DJH194" s="152"/>
      <c r="DJI194" s="152"/>
      <c r="DJJ194" s="650"/>
      <c r="DJK194" s="651"/>
      <c r="DJL194" s="326"/>
      <c r="DJM194" s="152"/>
      <c r="DJN194" s="152"/>
      <c r="DJO194" s="152"/>
      <c r="DJP194" s="152"/>
      <c r="DJQ194" s="650"/>
      <c r="DJR194" s="651"/>
      <c r="DJS194" s="326"/>
      <c r="DJT194" s="152"/>
      <c r="DJU194" s="152"/>
      <c r="DJV194" s="152"/>
      <c r="DJW194" s="152"/>
      <c r="DJX194" s="650"/>
      <c r="DJY194" s="651"/>
      <c r="DJZ194" s="326"/>
      <c r="DKA194" s="152"/>
      <c r="DKB194" s="152"/>
      <c r="DKC194" s="152"/>
      <c r="DKD194" s="152"/>
      <c r="DKE194" s="650"/>
      <c r="DKF194" s="651"/>
      <c r="DKG194" s="326"/>
      <c r="DKH194" s="152"/>
      <c r="DKI194" s="152"/>
      <c r="DKJ194" s="152"/>
      <c r="DKK194" s="152"/>
      <c r="DKL194" s="650"/>
      <c r="DKM194" s="651"/>
      <c r="DKN194" s="326"/>
      <c r="DKO194" s="152"/>
      <c r="DKP194" s="152"/>
      <c r="DKQ194" s="152"/>
      <c r="DKR194" s="152"/>
      <c r="DKS194" s="650"/>
      <c r="DKT194" s="651"/>
      <c r="DKU194" s="326"/>
      <c r="DKV194" s="152"/>
      <c r="DKW194" s="152"/>
      <c r="DKX194" s="152"/>
      <c r="DKY194" s="152"/>
      <c r="DKZ194" s="650"/>
      <c r="DLA194" s="651"/>
      <c r="DLB194" s="326"/>
      <c r="DLC194" s="152"/>
      <c r="DLD194" s="152"/>
      <c r="DLE194" s="152"/>
      <c r="DLF194" s="152"/>
      <c r="DLG194" s="650"/>
      <c r="DLH194" s="651"/>
      <c r="DLI194" s="326"/>
      <c r="DLJ194" s="152"/>
      <c r="DLK194" s="152"/>
      <c r="DLL194" s="152"/>
      <c r="DLM194" s="152"/>
      <c r="DLN194" s="650"/>
      <c r="DLO194" s="651"/>
      <c r="DLP194" s="326"/>
      <c r="DLQ194" s="152"/>
      <c r="DLR194" s="152"/>
      <c r="DLS194" s="152"/>
      <c r="DLT194" s="152"/>
      <c r="DLU194" s="650"/>
      <c r="DLV194" s="651"/>
      <c r="DLW194" s="326"/>
      <c r="DLX194" s="152"/>
      <c r="DLY194" s="152"/>
      <c r="DLZ194" s="152"/>
      <c r="DMA194" s="152"/>
      <c r="DMB194" s="650"/>
      <c r="DMC194" s="651"/>
      <c r="DMD194" s="326"/>
      <c r="DME194" s="152"/>
      <c r="DMF194" s="152"/>
      <c r="DMG194" s="152"/>
      <c r="DMH194" s="152"/>
      <c r="DMI194" s="650"/>
      <c r="DMJ194" s="651"/>
      <c r="DMK194" s="326"/>
      <c r="DML194" s="152"/>
      <c r="DMM194" s="152"/>
      <c r="DMN194" s="152"/>
      <c r="DMO194" s="152"/>
      <c r="DMP194" s="650"/>
      <c r="DMQ194" s="651"/>
      <c r="DMR194" s="326"/>
      <c r="DMS194" s="152"/>
      <c r="DMT194" s="152"/>
      <c r="DMU194" s="152"/>
      <c r="DMV194" s="152"/>
      <c r="DMW194" s="650"/>
      <c r="DMX194" s="651"/>
      <c r="DMY194" s="326"/>
      <c r="DMZ194" s="152"/>
      <c r="DNA194" s="152"/>
      <c r="DNB194" s="152"/>
      <c r="DNC194" s="152"/>
      <c r="DND194" s="650"/>
      <c r="DNE194" s="651"/>
      <c r="DNF194" s="326"/>
      <c r="DNG194" s="152"/>
      <c r="DNH194" s="152"/>
      <c r="DNI194" s="152"/>
      <c r="DNJ194" s="152"/>
      <c r="DNK194" s="650"/>
      <c r="DNL194" s="651"/>
      <c r="DNM194" s="326"/>
      <c r="DNN194" s="152"/>
      <c r="DNO194" s="152"/>
      <c r="DNP194" s="152"/>
      <c r="DNQ194" s="152"/>
      <c r="DNR194" s="650"/>
      <c r="DNS194" s="651"/>
      <c r="DNT194" s="326"/>
      <c r="DNU194" s="152"/>
      <c r="DNV194" s="152"/>
      <c r="DNW194" s="152"/>
      <c r="DNX194" s="152"/>
      <c r="DNY194" s="650"/>
      <c r="DNZ194" s="651"/>
      <c r="DOA194" s="326"/>
      <c r="DOB194" s="152"/>
      <c r="DOC194" s="152"/>
      <c r="DOD194" s="152"/>
      <c r="DOE194" s="152"/>
      <c r="DOF194" s="650"/>
      <c r="DOG194" s="651"/>
      <c r="DOH194" s="326"/>
      <c r="DOI194" s="152"/>
      <c r="DOJ194" s="152"/>
      <c r="DOK194" s="152"/>
      <c r="DOL194" s="152"/>
      <c r="DOM194" s="650"/>
      <c r="DON194" s="651"/>
      <c r="DOO194" s="326"/>
      <c r="DOP194" s="152"/>
      <c r="DOQ194" s="152"/>
      <c r="DOR194" s="152"/>
      <c r="DOS194" s="152"/>
      <c r="DOT194" s="650"/>
      <c r="DOU194" s="651"/>
      <c r="DOV194" s="326"/>
      <c r="DOW194" s="152"/>
      <c r="DOX194" s="152"/>
      <c r="DOY194" s="152"/>
      <c r="DOZ194" s="152"/>
      <c r="DPA194" s="650"/>
      <c r="DPB194" s="651"/>
      <c r="DPC194" s="326"/>
      <c r="DPD194" s="152"/>
      <c r="DPE194" s="152"/>
      <c r="DPF194" s="152"/>
      <c r="DPG194" s="152"/>
      <c r="DPH194" s="650"/>
      <c r="DPI194" s="651"/>
      <c r="DPJ194" s="326"/>
      <c r="DPK194" s="152"/>
      <c r="DPL194" s="152"/>
      <c r="DPM194" s="152"/>
      <c r="DPN194" s="152"/>
      <c r="DPO194" s="650"/>
      <c r="DPP194" s="651"/>
      <c r="DPQ194" s="326"/>
      <c r="DPR194" s="152"/>
      <c r="DPS194" s="152"/>
      <c r="DPT194" s="152"/>
      <c r="DPU194" s="152"/>
      <c r="DPV194" s="650"/>
      <c r="DPW194" s="651"/>
      <c r="DPX194" s="326"/>
      <c r="DPY194" s="152"/>
      <c r="DPZ194" s="152"/>
      <c r="DQA194" s="152"/>
      <c r="DQB194" s="152"/>
      <c r="DQC194" s="650"/>
      <c r="DQD194" s="651"/>
      <c r="DQE194" s="326"/>
      <c r="DQF194" s="152"/>
      <c r="DQG194" s="152"/>
      <c r="DQH194" s="152"/>
      <c r="DQI194" s="152"/>
      <c r="DQJ194" s="650"/>
      <c r="DQK194" s="651"/>
      <c r="DQL194" s="326"/>
      <c r="DQM194" s="152"/>
      <c r="DQN194" s="152"/>
      <c r="DQO194" s="152"/>
      <c r="DQP194" s="152"/>
      <c r="DQQ194" s="650"/>
      <c r="DQR194" s="651"/>
      <c r="DQS194" s="326"/>
      <c r="DQT194" s="152"/>
      <c r="DQU194" s="152"/>
      <c r="DQV194" s="152"/>
      <c r="DQW194" s="152"/>
      <c r="DQX194" s="650"/>
      <c r="DQY194" s="651"/>
      <c r="DQZ194" s="326"/>
      <c r="DRA194" s="152"/>
      <c r="DRB194" s="152"/>
      <c r="DRC194" s="152"/>
      <c r="DRD194" s="152"/>
      <c r="DRE194" s="650"/>
      <c r="DRF194" s="651"/>
      <c r="DRG194" s="326"/>
      <c r="DRH194" s="152"/>
      <c r="DRI194" s="152"/>
      <c r="DRJ194" s="152"/>
      <c r="DRK194" s="152"/>
      <c r="DRL194" s="650"/>
      <c r="DRM194" s="651"/>
      <c r="DRN194" s="326"/>
      <c r="DRO194" s="152"/>
      <c r="DRP194" s="152"/>
      <c r="DRQ194" s="152"/>
      <c r="DRR194" s="152"/>
      <c r="DRS194" s="650"/>
      <c r="DRT194" s="651"/>
      <c r="DRU194" s="326"/>
      <c r="DRV194" s="152"/>
      <c r="DRW194" s="152"/>
      <c r="DRX194" s="152"/>
      <c r="DRY194" s="152"/>
      <c r="DRZ194" s="650"/>
      <c r="DSA194" s="651"/>
      <c r="DSB194" s="326"/>
      <c r="DSC194" s="152"/>
      <c r="DSD194" s="152"/>
      <c r="DSE194" s="152"/>
      <c r="DSF194" s="152"/>
      <c r="DSG194" s="650"/>
      <c r="DSH194" s="651"/>
      <c r="DSI194" s="326"/>
      <c r="DSJ194" s="152"/>
      <c r="DSK194" s="152"/>
      <c r="DSL194" s="152"/>
      <c r="DSM194" s="152"/>
      <c r="DSN194" s="650"/>
      <c r="DSO194" s="651"/>
      <c r="DSP194" s="326"/>
      <c r="DSQ194" s="152"/>
      <c r="DSR194" s="152"/>
      <c r="DSS194" s="152"/>
      <c r="DST194" s="152"/>
      <c r="DSU194" s="650"/>
      <c r="DSV194" s="651"/>
      <c r="DSW194" s="326"/>
      <c r="DSX194" s="152"/>
      <c r="DSY194" s="152"/>
      <c r="DSZ194" s="152"/>
      <c r="DTA194" s="152"/>
      <c r="DTB194" s="650"/>
      <c r="DTC194" s="651"/>
      <c r="DTD194" s="326"/>
      <c r="DTE194" s="152"/>
      <c r="DTF194" s="152"/>
      <c r="DTG194" s="152"/>
      <c r="DTH194" s="152"/>
      <c r="DTI194" s="650"/>
      <c r="DTJ194" s="651"/>
      <c r="DTK194" s="326"/>
      <c r="DTL194" s="152"/>
      <c r="DTM194" s="152"/>
      <c r="DTN194" s="152"/>
      <c r="DTO194" s="152"/>
      <c r="DTP194" s="650"/>
      <c r="DTQ194" s="651"/>
      <c r="DTR194" s="326"/>
      <c r="DTS194" s="152"/>
      <c r="DTT194" s="152"/>
      <c r="DTU194" s="152"/>
      <c r="DTV194" s="152"/>
      <c r="DTW194" s="650"/>
      <c r="DTX194" s="651"/>
      <c r="DTY194" s="326"/>
      <c r="DTZ194" s="152"/>
      <c r="DUA194" s="152"/>
      <c r="DUB194" s="152"/>
      <c r="DUC194" s="152"/>
      <c r="DUD194" s="650"/>
      <c r="DUE194" s="651"/>
      <c r="DUF194" s="326"/>
      <c r="DUG194" s="152"/>
      <c r="DUH194" s="152"/>
      <c r="DUI194" s="152"/>
      <c r="DUJ194" s="152"/>
      <c r="DUK194" s="650"/>
      <c r="DUL194" s="651"/>
      <c r="DUM194" s="326"/>
      <c r="DUN194" s="152"/>
      <c r="DUO194" s="152"/>
      <c r="DUP194" s="152"/>
      <c r="DUQ194" s="152"/>
      <c r="DUR194" s="650"/>
      <c r="DUS194" s="651"/>
      <c r="DUT194" s="326"/>
      <c r="DUU194" s="152"/>
      <c r="DUV194" s="152"/>
      <c r="DUW194" s="152"/>
      <c r="DUX194" s="152"/>
      <c r="DUY194" s="650"/>
      <c r="DUZ194" s="651"/>
      <c r="DVA194" s="326"/>
      <c r="DVB194" s="152"/>
      <c r="DVC194" s="152"/>
      <c r="DVD194" s="152"/>
      <c r="DVE194" s="152"/>
      <c r="DVF194" s="650"/>
      <c r="DVG194" s="651"/>
      <c r="DVH194" s="326"/>
      <c r="DVI194" s="152"/>
      <c r="DVJ194" s="152"/>
      <c r="DVK194" s="152"/>
      <c r="DVL194" s="152"/>
      <c r="DVM194" s="650"/>
      <c r="DVN194" s="651"/>
      <c r="DVO194" s="326"/>
      <c r="DVP194" s="152"/>
      <c r="DVQ194" s="152"/>
      <c r="DVR194" s="152"/>
      <c r="DVS194" s="152"/>
      <c r="DVT194" s="650"/>
      <c r="DVU194" s="651"/>
      <c r="DVV194" s="326"/>
      <c r="DVW194" s="152"/>
      <c r="DVX194" s="152"/>
      <c r="DVY194" s="152"/>
      <c r="DVZ194" s="152"/>
      <c r="DWA194" s="650"/>
      <c r="DWB194" s="651"/>
      <c r="DWC194" s="326"/>
      <c r="DWD194" s="152"/>
      <c r="DWE194" s="152"/>
      <c r="DWF194" s="152"/>
      <c r="DWG194" s="152"/>
      <c r="DWH194" s="650"/>
      <c r="DWI194" s="651"/>
      <c r="DWJ194" s="326"/>
      <c r="DWK194" s="152"/>
      <c r="DWL194" s="152"/>
      <c r="DWM194" s="152"/>
      <c r="DWN194" s="152"/>
      <c r="DWO194" s="650"/>
      <c r="DWP194" s="651"/>
      <c r="DWQ194" s="326"/>
      <c r="DWR194" s="152"/>
      <c r="DWS194" s="152"/>
      <c r="DWT194" s="152"/>
      <c r="DWU194" s="152"/>
      <c r="DWV194" s="650"/>
      <c r="DWW194" s="651"/>
      <c r="DWX194" s="326"/>
      <c r="DWY194" s="152"/>
      <c r="DWZ194" s="152"/>
      <c r="DXA194" s="152"/>
      <c r="DXB194" s="152"/>
      <c r="DXC194" s="650"/>
      <c r="DXD194" s="651"/>
      <c r="DXE194" s="326"/>
      <c r="DXF194" s="152"/>
      <c r="DXG194" s="152"/>
      <c r="DXH194" s="152"/>
      <c r="DXI194" s="152"/>
      <c r="DXJ194" s="650"/>
      <c r="DXK194" s="651"/>
      <c r="DXL194" s="326"/>
      <c r="DXM194" s="152"/>
      <c r="DXN194" s="152"/>
      <c r="DXO194" s="152"/>
      <c r="DXP194" s="152"/>
      <c r="DXQ194" s="650"/>
      <c r="DXR194" s="651"/>
      <c r="DXS194" s="326"/>
      <c r="DXT194" s="152"/>
      <c r="DXU194" s="152"/>
      <c r="DXV194" s="152"/>
      <c r="DXW194" s="152"/>
      <c r="DXX194" s="650"/>
      <c r="DXY194" s="651"/>
      <c r="DXZ194" s="326"/>
      <c r="DYA194" s="152"/>
      <c r="DYB194" s="152"/>
      <c r="DYC194" s="152"/>
      <c r="DYD194" s="152"/>
      <c r="DYE194" s="650"/>
      <c r="DYF194" s="651"/>
      <c r="DYG194" s="326"/>
      <c r="DYH194" s="152"/>
      <c r="DYI194" s="152"/>
      <c r="DYJ194" s="152"/>
      <c r="DYK194" s="152"/>
      <c r="DYL194" s="650"/>
      <c r="DYM194" s="651"/>
      <c r="DYN194" s="326"/>
      <c r="DYO194" s="152"/>
      <c r="DYP194" s="152"/>
      <c r="DYQ194" s="152"/>
      <c r="DYR194" s="152"/>
      <c r="DYS194" s="650"/>
      <c r="DYT194" s="651"/>
      <c r="DYU194" s="326"/>
      <c r="DYV194" s="152"/>
      <c r="DYW194" s="152"/>
      <c r="DYX194" s="152"/>
      <c r="DYY194" s="152"/>
      <c r="DYZ194" s="650"/>
      <c r="DZA194" s="651"/>
      <c r="DZB194" s="326"/>
      <c r="DZC194" s="152"/>
      <c r="DZD194" s="152"/>
      <c r="DZE194" s="152"/>
      <c r="DZF194" s="152"/>
      <c r="DZG194" s="650"/>
      <c r="DZH194" s="651"/>
      <c r="DZI194" s="326"/>
      <c r="DZJ194" s="152"/>
      <c r="DZK194" s="152"/>
      <c r="DZL194" s="152"/>
      <c r="DZM194" s="152"/>
      <c r="DZN194" s="650"/>
      <c r="DZO194" s="651"/>
      <c r="DZP194" s="326"/>
      <c r="DZQ194" s="152"/>
      <c r="DZR194" s="152"/>
      <c r="DZS194" s="152"/>
      <c r="DZT194" s="152"/>
      <c r="DZU194" s="650"/>
      <c r="DZV194" s="651"/>
      <c r="DZW194" s="326"/>
      <c r="DZX194" s="152"/>
      <c r="DZY194" s="152"/>
      <c r="DZZ194" s="152"/>
      <c r="EAA194" s="152"/>
      <c r="EAB194" s="650"/>
      <c r="EAC194" s="651"/>
      <c r="EAD194" s="326"/>
      <c r="EAE194" s="152"/>
      <c r="EAF194" s="152"/>
      <c r="EAG194" s="152"/>
      <c r="EAH194" s="152"/>
      <c r="EAI194" s="650"/>
      <c r="EAJ194" s="651"/>
      <c r="EAK194" s="326"/>
      <c r="EAL194" s="152"/>
      <c r="EAM194" s="152"/>
      <c r="EAN194" s="152"/>
      <c r="EAO194" s="152"/>
      <c r="EAP194" s="650"/>
      <c r="EAQ194" s="651"/>
      <c r="EAR194" s="326"/>
      <c r="EAS194" s="152"/>
      <c r="EAT194" s="152"/>
      <c r="EAU194" s="152"/>
      <c r="EAV194" s="152"/>
      <c r="EAW194" s="650"/>
      <c r="EAX194" s="651"/>
      <c r="EAY194" s="326"/>
      <c r="EAZ194" s="152"/>
      <c r="EBA194" s="152"/>
      <c r="EBB194" s="152"/>
      <c r="EBC194" s="152"/>
      <c r="EBD194" s="650"/>
      <c r="EBE194" s="651"/>
      <c r="EBF194" s="326"/>
      <c r="EBG194" s="152"/>
      <c r="EBH194" s="152"/>
      <c r="EBI194" s="152"/>
      <c r="EBJ194" s="152"/>
      <c r="EBK194" s="650"/>
      <c r="EBL194" s="651"/>
      <c r="EBM194" s="326"/>
      <c r="EBN194" s="152"/>
      <c r="EBO194" s="152"/>
      <c r="EBP194" s="152"/>
      <c r="EBQ194" s="152"/>
      <c r="EBR194" s="650"/>
      <c r="EBS194" s="651"/>
      <c r="EBT194" s="326"/>
      <c r="EBU194" s="152"/>
      <c r="EBV194" s="152"/>
      <c r="EBW194" s="152"/>
      <c r="EBX194" s="152"/>
      <c r="EBY194" s="650"/>
      <c r="EBZ194" s="651"/>
      <c r="ECA194" s="326"/>
      <c r="ECB194" s="152"/>
      <c r="ECC194" s="152"/>
      <c r="ECD194" s="152"/>
      <c r="ECE194" s="152"/>
      <c r="ECF194" s="650"/>
      <c r="ECG194" s="651"/>
      <c r="ECH194" s="326"/>
      <c r="ECI194" s="152"/>
      <c r="ECJ194" s="152"/>
      <c r="ECK194" s="152"/>
      <c r="ECL194" s="152"/>
      <c r="ECM194" s="650"/>
      <c r="ECN194" s="651"/>
      <c r="ECO194" s="326"/>
      <c r="ECP194" s="152"/>
      <c r="ECQ194" s="152"/>
      <c r="ECR194" s="152"/>
      <c r="ECS194" s="152"/>
      <c r="ECT194" s="650"/>
      <c r="ECU194" s="651"/>
      <c r="ECV194" s="326"/>
      <c r="ECW194" s="152"/>
      <c r="ECX194" s="152"/>
      <c r="ECY194" s="152"/>
      <c r="ECZ194" s="152"/>
      <c r="EDA194" s="650"/>
      <c r="EDB194" s="651"/>
      <c r="EDC194" s="326"/>
      <c r="EDD194" s="152"/>
      <c r="EDE194" s="152"/>
      <c r="EDF194" s="152"/>
      <c r="EDG194" s="152"/>
      <c r="EDH194" s="650"/>
      <c r="EDI194" s="651"/>
      <c r="EDJ194" s="326"/>
      <c r="EDK194" s="152"/>
      <c r="EDL194" s="152"/>
      <c r="EDM194" s="152"/>
      <c r="EDN194" s="152"/>
      <c r="EDO194" s="650"/>
      <c r="EDP194" s="651"/>
      <c r="EDQ194" s="326"/>
      <c r="EDR194" s="152"/>
      <c r="EDS194" s="152"/>
      <c r="EDT194" s="152"/>
      <c r="EDU194" s="152"/>
      <c r="EDV194" s="650"/>
      <c r="EDW194" s="651"/>
      <c r="EDX194" s="326"/>
      <c r="EDY194" s="152"/>
      <c r="EDZ194" s="152"/>
      <c r="EEA194" s="152"/>
      <c r="EEB194" s="152"/>
      <c r="EEC194" s="650"/>
      <c r="EED194" s="651"/>
      <c r="EEE194" s="326"/>
      <c r="EEF194" s="152"/>
      <c r="EEG194" s="152"/>
      <c r="EEH194" s="152"/>
      <c r="EEI194" s="152"/>
      <c r="EEJ194" s="650"/>
      <c r="EEK194" s="651"/>
      <c r="EEL194" s="326"/>
      <c r="EEM194" s="152"/>
      <c r="EEN194" s="152"/>
      <c r="EEO194" s="152"/>
      <c r="EEP194" s="152"/>
      <c r="EEQ194" s="650"/>
      <c r="EER194" s="651"/>
      <c r="EES194" s="326"/>
      <c r="EET194" s="152"/>
      <c r="EEU194" s="152"/>
      <c r="EEV194" s="152"/>
      <c r="EEW194" s="152"/>
      <c r="EEX194" s="650"/>
      <c r="EEY194" s="651"/>
      <c r="EEZ194" s="326"/>
      <c r="EFA194" s="152"/>
      <c r="EFB194" s="152"/>
      <c r="EFC194" s="152"/>
      <c r="EFD194" s="152"/>
      <c r="EFE194" s="650"/>
      <c r="EFF194" s="651"/>
      <c r="EFG194" s="326"/>
      <c r="EFH194" s="152"/>
      <c r="EFI194" s="152"/>
      <c r="EFJ194" s="152"/>
      <c r="EFK194" s="152"/>
      <c r="EFL194" s="650"/>
      <c r="EFM194" s="651"/>
      <c r="EFN194" s="326"/>
      <c r="EFO194" s="152"/>
      <c r="EFP194" s="152"/>
      <c r="EFQ194" s="152"/>
      <c r="EFR194" s="152"/>
      <c r="EFS194" s="650"/>
      <c r="EFT194" s="651"/>
      <c r="EFU194" s="326"/>
      <c r="EFV194" s="152"/>
      <c r="EFW194" s="152"/>
      <c r="EFX194" s="152"/>
      <c r="EFY194" s="152"/>
      <c r="EFZ194" s="650"/>
      <c r="EGA194" s="651"/>
      <c r="EGB194" s="326"/>
      <c r="EGC194" s="152"/>
      <c r="EGD194" s="152"/>
      <c r="EGE194" s="152"/>
      <c r="EGF194" s="152"/>
      <c r="EGG194" s="650"/>
      <c r="EGH194" s="651"/>
      <c r="EGI194" s="326"/>
      <c r="EGJ194" s="152"/>
      <c r="EGK194" s="152"/>
      <c r="EGL194" s="152"/>
      <c r="EGM194" s="152"/>
      <c r="EGN194" s="650"/>
      <c r="EGO194" s="651"/>
      <c r="EGP194" s="326"/>
      <c r="EGQ194" s="152"/>
      <c r="EGR194" s="152"/>
      <c r="EGS194" s="152"/>
      <c r="EGT194" s="152"/>
      <c r="EGU194" s="650"/>
      <c r="EGV194" s="651"/>
      <c r="EGW194" s="326"/>
      <c r="EGX194" s="152"/>
      <c r="EGY194" s="152"/>
      <c r="EGZ194" s="152"/>
      <c r="EHA194" s="152"/>
      <c r="EHB194" s="650"/>
      <c r="EHC194" s="651"/>
      <c r="EHD194" s="326"/>
      <c r="EHE194" s="152"/>
      <c r="EHF194" s="152"/>
      <c r="EHG194" s="152"/>
      <c r="EHH194" s="152"/>
      <c r="EHI194" s="650"/>
      <c r="EHJ194" s="651"/>
      <c r="EHK194" s="326"/>
      <c r="EHL194" s="152"/>
      <c r="EHM194" s="152"/>
      <c r="EHN194" s="152"/>
      <c r="EHO194" s="152"/>
      <c r="EHP194" s="650"/>
      <c r="EHQ194" s="651"/>
      <c r="EHR194" s="326"/>
      <c r="EHS194" s="152"/>
      <c r="EHT194" s="152"/>
      <c r="EHU194" s="152"/>
      <c r="EHV194" s="152"/>
      <c r="EHW194" s="650"/>
      <c r="EHX194" s="651"/>
      <c r="EHY194" s="326"/>
      <c r="EHZ194" s="152"/>
      <c r="EIA194" s="152"/>
      <c r="EIB194" s="152"/>
      <c r="EIC194" s="152"/>
      <c r="EID194" s="650"/>
      <c r="EIE194" s="651"/>
      <c r="EIF194" s="326"/>
      <c r="EIG194" s="152"/>
      <c r="EIH194" s="152"/>
      <c r="EII194" s="152"/>
      <c r="EIJ194" s="152"/>
      <c r="EIK194" s="650"/>
      <c r="EIL194" s="651"/>
      <c r="EIM194" s="326"/>
      <c r="EIN194" s="152"/>
      <c r="EIO194" s="152"/>
      <c r="EIP194" s="152"/>
      <c r="EIQ194" s="152"/>
      <c r="EIR194" s="650"/>
      <c r="EIS194" s="651"/>
      <c r="EIT194" s="326"/>
      <c r="EIU194" s="152"/>
      <c r="EIV194" s="152"/>
      <c r="EIW194" s="152"/>
      <c r="EIX194" s="152"/>
      <c r="EIY194" s="650"/>
      <c r="EIZ194" s="651"/>
      <c r="EJA194" s="326"/>
      <c r="EJB194" s="152"/>
      <c r="EJC194" s="152"/>
      <c r="EJD194" s="152"/>
      <c r="EJE194" s="152"/>
      <c r="EJF194" s="650"/>
      <c r="EJG194" s="651"/>
      <c r="EJH194" s="326"/>
      <c r="EJI194" s="152"/>
      <c r="EJJ194" s="152"/>
      <c r="EJK194" s="152"/>
      <c r="EJL194" s="152"/>
      <c r="EJM194" s="650"/>
      <c r="EJN194" s="651"/>
      <c r="EJO194" s="326"/>
      <c r="EJP194" s="152"/>
      <c r="EJQ194" s="152"/>
      <c r="EJR194" s="152"/>
      <c r="EJS194" s="152"/>
      <c r="EJT194" s="650"/>
      <c r="EJU194" s="651"/>
      <c r="EJV194" s="326"/>
      <c r="EJW194" s="152"/>
      <c r="EJX194" s="152"/>
      <c r="EJY194" s="152"/>
      <c r="EJZ194" s="152"/>
      <c r="EKA194" s="650"/>
      <c r="EKB194" s="651"/>
      <c r="EKC194" s="326"/>
      <c r="EKD194" s="152"/>
      <c r="EKE194" s="152"/>
      <c r="EKF194" s="152"/>
      <c r="EKG194" s="152"/>
      <c r="EKH194" s="650"/>
      <c r="EKI194" s="651"/>
      <c r="EKJ194" s="326"/>
      <c r="EKK194" s="152"/>
      <c r="EKL194" s="152"/>
      <c r="EKM194" s="152"/>
      <c r="EKN194" s="152"/>
      <c r="EKO194" s="650"/>
      <c r="EKP194" s="651"/>
      <c r="EKQ194" s="326"/>
      <c r="EKR194" s="152"/>
      <c r="EKS194" s="152"/>
      <c r="EKT194" s="152"/>
      <c r="EKU194" s="152"/>
      <c r="EKV194" s="650"/>
      <c r="EKW194" s="651"/>
      <c r="EKX194" s="326"/>
      <c r="EKY194" s="152"/>
      <c r="EKZ194" s="152"/>
      <c r="ELA194" s="152"/>
      <c r="ELB194" s="152"/>
      <c r="ELC194" s="650"/>
      <c r="ELD194" s="651"/>
      <c r="ELE194" s="326"/>
      <c r="ELF194" s="152"/>
      <c r="ELG194" s="152"/>
      <c r="ELH194" s="152"/>
      <c r="ELI194" s="152"/>
      <c r="ELJ194" s="650"/>
      <c r="ELK194" s="651"/>
      <c r="ELL194" s="326"/>
      <c r="ELM194" s="152"/>
      <c r="ELN194" s="152"/>
      <c r="ELO194" s="152"/>
      <c r="ELP194" s="152"/>
      <c r="ELQ194" s="650"/>
      <c r="ELR194" s="651"/>
      <c r="ELS194" s="326"/>
      <c r="ELT194" s="152"/>
      <c r="ELU194" s="152"/>
      <c r="ELV194" s="152"/>
      <c r="ELW194" s="152"/>
      <c r="ELX194" s="650"/>
      <c r="ELY194" s="651"/>
      <c r="ELZ194" s="326"/>
      <c r="EMA194" s="152"/>
      <c r="EMB194" s="152"/>
      <c r="EMC194" s="152"/>
      <c r="EMD194" s="152"/>
      <c r="EME194" s="650"/>
      <c r="EMF194" s="651"/>
      <c r="EMG194" s="326"/>
      <c r="EMH194" s="152"/>
      <c r="EMI194" s="152"/>
      <c r="EMJ194" s="152"/>
      <c r="EMK194" s="152"/>
      <c r="EML194" s="650"/>
      <c r="EMM194" s="651"/>
      <c r="EMN194" s="326"/>
      <c r="EMO194" s="152"/>
      <c r="EMP194" s="152"/>
      <c r="EMQ194" s="152"/>
      <c r="EMR194" s="152"/>
      <c r="EMS194" s="650"/>
      <c r="EMT194" s="651"/>
      <c r="EMU194" s="326"/>
      <c r="EMV194" s="152"/>
      <c r="EMW194" s="152"/>
      <c r="EMX194" s="152"/>
      <c r="EMY194" s="152"/>
      <c r="EMZ194" s="650"/>
      <c r="ENA194" s="651"/>
      <c r="ENB194" s="326"/>
      <c r="ENC194" s="152"/>
      <c r="END194" s="152"/>
      <c r="ENE194" s="152"/>
      <c r="ENF194" s="152"/>
      <c r="ENG194" s="650"/>
      <c r="ENH194" s="651"/>
      <c r="ENI194" s="326"/>
      <c r="ENJ194" s="152"/>
      <c r="ENK194" s="152"/>
      <c r="ENL194" s="152"/>
      <c r="ENM194" s="152"/>
      <c r="ENN194" s="650"/>
      <c r="ENO194" s="651"/>
      <c r="ENP194" s="326"/>
      <c r="ENQ194" s="152"/>
      <c r="ENR194" s="152"/>
      <c r="ENS194" s="152"/>
      <c r="ENT194" s="152"/>
      <c r="ENU194" s="650"/>
      <c r="ENV194" s="651"/>
      <c r="ENW194" s="326"/>
      <c r="ENX194" s="152"/>
      <c r="ENY194" s="152"/>
      <c r="ENZ194" s="152"/>
      <c r="EOA194" s="152"/>
      <c r="EOB194" s="650"/>
      <c r="EOC194" s="651"/>
      <c r="EOD194" s="326"/>
      <c r="EOE194" s="152"/>
      <c r="EOF194" s="152"/>
      <c r="EOG194" s="152"/>
      <c r="EOH194" s="152"/>
      <c r="EOI194" s="650"/>
      <c r="EOJ194" s="651"/>
      <c r="EOK194" s="326"/>
      <c r="EOL194" s="152"/>
      <c r="EOM194" s="152"/>
      <c r="EON194" s="152"/>
      <c r="EOO194" s="152"/>
      <c r="EOP194" s="650"/>
      <c r="EOQ194" s="651"/>
      <c r="EOR194" s="326"/>
      <c r="EOS194" s="152"/>
      <c r="EOT194" s="152"/>
      <c r="EOU194" s="152"/>
      <c r="EOV194" s="152"/>
      <c r="EOW194" s="650"/>
      <c r="EOX194" s="651"/>
      <c r="EOY194" s="326"/>
      <c r="EOZ194" s="152"/>
      <c r="EPA194" s="152"/>
      <c r="EPB194" s="152"/>
      <c r="EPC194" s="152"/>
      <c r="EPD194" s="650"/>
      <c r="EPE194" s="651"/>
      <c r="EPF194" s="326"/>
      <c r="EPG194" s="152"/>
      <c r="EPH194" s="152"/>
      <c r="EPI194" s="152"/>
      <c r="EPJ194" s="152"/>
      <c r="EPK194" s="650"/>
      <c r="EPL194" s="651"/>
      <c r="EPM194" s="326"/>
      <c r="EPN194" s="152"/>
      <c r="EPO194" s="152"/>
      <c r="EPP194" s="152"/>
      <c r="EPQ194" s="152"/>
      <c r="EPR194" s="650"/>
      <c r="EPS194" s="651"/>
      <c r="EPT194" s="326"/>
      <c r="EPU194" s="152"/>
      <c r="EPV194" s="152"/>
      <c r="EPW194" s="152"/>
      <c r="EPX194" s="152"/>
      <c r="EPY194" s="650"/>
      <c r="EPZ194" s="651"/>
      <c r="EQA194" s="326"/>
      <c r="EQB194" s="152"/>
      <c r="EQC194" s="152"/>
      <c r="EQD194" s="152"/>
      <c r="EQE194" s="152"/>
      <c r="EQF194" s="650"/>
      <c r="EQG194" s="651"/>
      <c r="EQH194" s="326"/>
      <c r="EQI194" s="152"/>
      <c r="EQJ194" s="152"/>
      <c r="EQK194" s="152"/>
      <c r="EQL194" s="152"/>
      <c r="EQM194" s="650"/>
      <c r="EQN194" s="651"/>
      <c r="EQO194" s="326"/>
      <c r="EQP194" s="152"/>
      <c r="EQQ194" s="152"/>
      <c r="EQR194" s="152"/>
      <c r="EQS194" s="152"/>
      <c r="EQT194" s="650"/>
      <c r="EQU194" s="651"/>
      <c r="EQV194" s="326"/>
      <c r="EQW194" s="152"/>
      <c r="EQX194" s="152"/>
      <c r="EQY194" s="152"/>
      <c r="EQZ194" s="152"/>
      <c r="ERA194" s="650"/>
      <c r="ERB194" s="651"/>
      <c r="ERC194" s="326"/>
      <c r="ERD194" s="152"/>
      <c r="ERE194" s="152"/>
      <c r="ERF194" s="152"/>
      <c r="ERG194" s="152"/>
      <c r="ERH194" s="650"/>
      <c r="ERI194" s="651"/>
      <c r="ERJ194" s="326"/>
      <c r="ERK194" s="152"/>
      <c r="ERL194" s="152"/>
      <c r="ERM194" s="152"/>
      <c r="ERN194" s="152"/>
      <c r="ERO194" s="650"/>
      <c r="ERP194" s="651"/>
      <c r="ERQ194" s="326"/>
      <c r="ERR194" s="152"/>
      <c r="ERS194" s="152"/>
      <c r="ERT194" s="152"/>
      <c r="ERU194" s="152"/>
      <c r="ERV194" s="650"/>
      <c r="ERW194" s="651"/>
      <c r="ERX194" s="326"/>
      <c r="ERY194" s="152"/>
      <c r="ERZ194" s="152"/>
      <c r="ESA194" s="152"/>
      <c r="ESB194" s="152"/>
      <c r="ESC194" s="650"/>
      <c r="ESD194" s="651"/>
      <c r="ESE194" s="326"/>
      <c r="ESF194" s="152"/>
      <c r="ESG194" s="152"/>
      <c r="ESH194" s="152"/>
      <c r="ESI194" s="152"/>
      <c r="ESJ194" s="650"/>
      <c r="ESK194" s="651"/>
      <c r="ESL194" s="326"/>
      <c r="ESM194" s="152"/>
      <c r="ESN194" s="152"/>
      <c r="ESO194" s="152"/>
      <c r="ESP194" s="152"/>
      <c r="ESQ194" s="650"/>
      <c r="ESR194" s="651"/>
      <c r="ESS194" s="326"/>
      <c r="EST194" s="152"/>
      <c r="ESU194" s="152"/>
      <c r="ESV194" s="152"/>
      <c r="ESW194" s="152"/>
      <c r="ESX194" s="650"/>
      <c r="ESY194" s="651"/>
      <c r="ESZ194" s="326"/>
      <c r="ETA194" s="152"/>
      <c r="ETB194" s="152"/>
      <c r="ETC194" s="152"/>
      <c r="ETD194" s="152"/>
      <c r="ETE194" s="650"/>
      <c r="ETF194" s="651"/>
      <c r="ETG194" s="326"/>
      <c r="ETH194" s="152"/>
      <c r="ETI194" s="152"/>
      <c r="ETJ194" s="152"/>
      <c r="ETK194" s="152"/>
      <c r="ETL194" s="650"/>
      <c r="ETM194" s="651"/>
      <c r="ETN194" s="326"/>
      <c r="ETO194" s="152"/>
      <c r="ETP194" s="152"/>
      <c r="ETQ194" s="152"/>
      <c r="ETR194" s="152"/>
      <c r="ETS194" s="650"/>
      <c r="ETT194" s="651"/>
      <c r="ETU194" s="326"/>
      <c r="ETV194" s="152"/>
      <c r="ETW194" s="152"/>
      <c r="ETX194" s="152"/>
      <c r="ETY194" s="152"/>
      <c r="ETZ194" s="650"/>
      <c r="EUA194" s="651"/>
      <c r="EUB194" s="326"/>
      <c r="EUC194" s="152"/>
      <c r="EUD194" s="152"/>
      <c r="EUE194" s="152"/>
      <c r="EUF194" s="152"/>
      <c r="EUG194" s="650"/>
      <c r="EUH194" s="651"/>
      <c r="EUI194" s="326"/>
      <c r="EUJ194" s="152"/>
      <c r="EUK194" s="152"/>
      <c r="EUL194" s="152"/>
      <c r="EUM194" s="152"/>
      <c r="EUN194" s="650"/>
      <c r="EUO194" s="651"/>
      <c r="EUP194" s="326"/>
      <c r="EUQ194" s="152"/>
      <c r="EUR194" s="152"/>
      <c r="EUS194" s="152"/>
      <c r="EUT194" s="152"/>
      <c r="EUU194" s="650"/>
      <c r="EUV194" s="651"/>
      <c r="EUW194" s="326"/>
      <c r="EUX194" s="152"/>
      <c r="EUY194" s="152"/>
      <c r="EUZ194" s="152"/>
      <c r="EVA194" s="152"/>
      <c r="EVB194" s="650"/>
      <c r="EVC194" s="651"/>
      <c r="EVD194" s="326"/>
      <c r="EVE194" s="152"/>
      <c r="EVF194" s="152"/>
      <c r="EVG194" s="152"/>
      <c r="EVH194" s="152"/>
      <c r="EVI194" s="650"/>
      <c r="EVJ194" s="651"/>
      <c r="EVK194" s="326"/>
      <c r="EVL194" s="152"/>
      <c r="EVM194" s="152"/>
      <c r="EVN194" s="152"/>
      <c r="EVO194" s="152"/>
      <c r="EVP194" s="650"/>
      <c r="EVQ194" s="651"/>
      <c r="EVR194" s="326"/>
      <c r="EVS194" s="152"/>
      <c r="EVT194" s="152"/>
      <c r="EVU194" s="152"/>
      <c r="EVV194" s="152"/>
      <c r="EVW194" s="650"/>
      <c r="EVX194" s="651"/>
      <c r="EVY194" s="326"/>
      <c r="EVZ194" s="152"/>
      <c r="EWA194" s="152"/>
      <c r="EWB194" s="152"/>
      <c r="EWC194" s="152"/>
      <c r="EWD194" s="650"/>
      <c r="EWE194" s="651"/>
      <c r="EWF194" s="326"/>
      <c r="EWG194" s="152"/>
      <c r="EWH194" s="152"/>
      <c r="EWI194" s="152"/>
      <c r="EWJ194" s="152"/>
      <c r="EWK194" s="650"/>
      <c r="EWL194" s="651"/>
      <c r="EWM194" s="326"/>
      <c r="EWN194" s="152"/>
      <c r="EWO194" s="152"/>
      <c r="EWP194" s="152"/>
      <c r="EWQ194" s="152"/>
      <c r="EWR194" s="650"/>
      <c r="EWS194" s="651"/>
      <c r="EWT194" s="326"/>
      <c r="EWU194" s="152"/>
      <c r="EWV194" s="152"/>
      <c r="EWW194" s="152"/>
      <c r="EWX194" s="152"/>
      <c r="EWY194" s="650"/>
      <c r="EWZ194" s="651"/>
      <c r="EXA194" s="326"/>
      <c r="EXB194" s="152"/>
      <c r="EXC194" s="152"/>
      <c r="EXD194" s="152"/>
      <c r="EXE194" s="152"/>
      <c r="EXF194" s="650"/>
      <c r="EXG194" s="651"/>
      <c r="EXH194" s="326"/>
      <c r="EXI194" s="152"/>
      <c r="EXJ194" s="152"/>
      <c r="EXK194" s="152"/>
      <c r="EXL194" s="152"/>
      <c r="EXM194" s="650"/>
      <c r="EXN194" s="651"/>
      <c r="EXO194" s="326"/>
      <c r="EXP194" s="152"/>
      <c r="EXQ194" s="152"/>
      <c r="EXR194" s="152"/>
      <c r="EXS194" s="152"/>
      <c r="EXT194" s="650"/>
      <c r="EXU194" s="651"/>
      <c r="EXV194" s="326"/>
      <c r="EXW194" s="152"/>
      <c r="EXX194" s="152"/>
      <c r="EXY194" s="152"/>
      <c r="EXZ194" s="152"/>
      <c r="EYA194" s="650"/>
      <c r="EYB194" s="651"/>
      <c r="EYC194" s="326"/>
      <c r="EYD194" s="152"/>
      <c r="EYE194" s="152"/>
      <c r="EYF194" s="152"/>
      <c r="EYG194" s="152"/>
      <c r="EYH194" s="650"/>
      <c r="EYI194" s="651"/>
      <c r="EYJ194" s="326"/>
      <c r="EYK194" s="152"/>
      <c r="EYL194" s="152"/>
      <c r="EYM194" s="152"/>
      <c r="EYN194" s="152"/>
      <c r="EYO194" s="650"/>
      <c r="EYP194" s="651"/>
      <c r="EYQ194" s="326"/>
      <c r="EYR194" s="152"/>
      <c r="EYS194" s="152"/>
      <c r="EYT194" s="152"/>
      <c r="EYU194" s="152"/>
      <c r="EYV194" s="650"/>
      <c r="EYW194" s="651"/>
      <c r="EYX194" s="326"/>
      <c r="EYY194" s="152"/>
      <c r="EYZ194" s="152"/>
      <c r="EZA194" s="152"/>
      <c r="EZB194" s="152"/>
      <c r="EZC194" s="650"/>
      <c r="EZD194" s="651"/>
      <c r="EZE194" s="326"/>
      <c r="EZF194" s="152"/>
      <c r="EZG194" s="152"/>
      <c r="EZH194" s="152"/>
      <c r="EZI194" s="152"/>
      <c r="EZJ194" s="650"/>
      <c r="EZK194" s="651"/>
      <c r="EZL194" s="326"/>
      <c r="EZM194" s="152"/>
      <c r="EZN194" s="152"/>
      <c r="EZO194" s="152"/>
      <c r="EZP194" s="152"/>
      <c r="EZQ194" s="650"/>
      <c r="EZR194" s="651"/>
      <c r="EZS194" s="326"/>
      <c r="EZT194" s="152"/>
      <c r="EZU194" s="152"/>
      <c r="EZV194" s="152"/>
      <c r="EZW194" s="152"/>
      <c r="EZX194" s="650"/>
      <c r="EZY194" s="651"/>
      <c r="EZZ194" s="326"/>
      <c r="FAA194" s="152"/>
      <c r="FAB194" s="152"/>
      <c r="FAC194" s="152"/>
      <c r="FAD194" s="152"/>
      <c r="FAE194" s="650"/>
      <c r="FAF194" s="651"/>
      <c r="FAG194" s="326"/>
      <c r="FAH194" s="152"/>
      <c r="FAI194" s="152"/>
      <c r="FAJ194" s="152"/>
      <c r="FAK194" s="152"/>
      <c r="FAL194" s="650"/>
      <c r="FAM194" s="651"/>
      <c r="FAN194" s="326"/>
      <c r="FAO194" s="152"/>
      <c r="FAP194" s="152"/>
      <c r="FAQ194" s="152"/>
      <c r="FAR194" s="152"/>
      <c r="FAS194" s="650"/>
      <c r="FAT194" s="651"/>
      <c r="FAU194" s="326"/>
      <c r="FAV194" s="152"/>
      <c r="FAW194" s="152"/>
      <c r="FAX194" s="152"/>
      <c r="FAY194" s="152"/>
      <c r="FAZ194" s="650"/>
      <c r="FBA194" s="651"/>
      <c r="FBB194" s="326"/>
      <c r="FBC194" s="152"/>
      <c r="FBD194" s="152"/>
      <c r="FBE194" s="152"/>
      <c r="FBF194" s="152"/>
      <c r="FBG194" s="650"/>
      <c r="FBH194" s="651"/>
      <c r="FBI194" s="326"/>
      <c r="FBJ194" s="152"/>
      <c r="FBK194" s="152"/>
      <c r="FBL194" s="152"/>
      <c r="FBM194" s="152"/>
      <c r="FBN194" s="650"/>
      <c r="FBO194" s="651"/>
      <c r="FBP194" s="326"/>
      <c r="FBQ194" s="152"/>
      <c r="FBR194" s="152"/>
      <c r="FBS194" s="152"/>
      <c r="FBT194" s="152"/>
      <c r="FBU194" s="650"/>
      <c r="FBV194" s="651"/>
      <c r="FBW194" s="326"/>
      <c r="FBX194" s="152"/>
      <c r="FBY194" s="152"/>
      <c r="FBZ194" s="152"/>
      <c r="FCA194" s="152"/>
      <c r="FCB194" s="650"/>
      <c r="FCC194" s="651"/>
      <c r="FCD194" s="326"/>
      <c r="FCE194" s="152"/>
      <c r="FCF194" s="152"/>
      <c r="FCG194" s="152"/>
      <c r="FCH194" s="152"/>
      <c r="FCI194" s="650"/>
      <c r="FCJ194" s="651"/>
      <c r="FCK194" s="326"/>
      <c r="FCL194" s="152"/>
      <c r="FCM194" s="152"/>
      <c r="FCN194" s="152"/>
      <c r="FCO194" s="152"/>
      <c r="FCP194" s="650"/>
      <c r="FCQ194" s="651"/>
      <c r="FCR194" s="326"/>
      <c r="FCS194" s="152"/>
      <c r="FCT194" s="152"/>
      <c r="FCU194" s="152"/>
      <c r="FCV194" s="152"/>
      <c r="FCW194" s="650"/>
      <c r="FCX194" s="651"/>
      <c r="FCY194" s="326"/>
      <c r="FCZ194" s="152"/>
      <c r="FDA194" s="152"/>
      <c r="FDB194" s="152"/>
      <c r="FDC194" s="152"/>
      <c r="FDD194" s="650"/>
      <c r="FDE194" s="651"/>
      <c r="FDF194" s="326"/>
      <c r="FDG194" s="152"/>
      <c r="FDH194" s="152"/>
      <c r="FDI194" s="152"/>
      <c r="FDJ194" s="152"/>
      <c r="FDK194" s="650"/>
      <c r="FDL194" s="651"/>
      <c r="FDM194" s="326"/>
      <c r="FDN194" s="152"/>
      <c r="FDO194" s="152"/>
      <c r="FDP194" s="152"/>
      <c r="FDQ194" s="152"/>
      <c r="FDR194" s="650"/>
      <c r="FDS194" s="651"/>
      <c r="FDT194" s="326"/>
      <c r="FDU194" s="152"/>
      <c r="FDV194" s="152"/>
      <c r="FDW194" s="152"/>
      <c r="FDX194" s="152"/>
      <c r="FDY194" s="650"/>
      <c r="FDZ194" s="651"/>
      <c r="FEA194" s="326"/>
      <c r="FEB194" s="152"/>
      <c r="FEC194" s="152"/>
      <c r="FED194" s="152"/>
      <c r="FEE194" s="152"/>
      <c r="FEF194" s="650"/>
      <c r="FEG194" s="651"/>
      <c r="FEH194" s="326"/>
      <c r="FEI194" s="152"/>
      <c r="FEJ194" s="152"/>
      <c r="FEK194" s="152"/>
      <c r="FEL194" s="152"/>
      <c r="FEM194" s="650"/>
      <c r="FEN194" s="651"/>
      <c r="FEO194" s="326"/>
      <c r="FEP194" s="152"/>
      <c r="FEQ194" s="152"/>
      <c r="FER194" s="152"/>
      <c r="FES194" s="152"/>
      <c r="FET194" s="650"/>
      <c r="FEU194" s="651"/>
      <c r="FEV194" s="326"/>
      <c r="FEW194" s="152"/>
      <c r="FEX194" s="152"/>
      <c r="FEY194" s="152"/>
      <c r="FEZ194" s="152"/>
      <c r="FFA194" s="650"/>
      <c r="FFB194" s="651"/>
      <c r="FFC194" s="326"/>
      <c r="FFD194" s="152"/>
      <c r="FFE194" s="152"/>
      <c r="FFF194" s="152"/>
      <c r="FFG194" s="152"/>
      <c r="FFH194" s="650"/>
      <c r="FFI194" s="651"/>
      <c r="FFJ194" s="326"/>
      <c r="FFK194" s="152"/>
      <c r="FFL194" s="152"/>
      <c r="FFM194" s="152"/>
      <c r="FFN194" s="152"/>
      <c r="FFO194" s="650"/>
      <c r="FFP194" s="651"/>
      <c r="FFQ194" s="326"/>
      <c r="FFR194" s="152"/>
      <c r="FFS194" s="152"/>
      <c r="FFT194" s="152"/>
      <c r="FFU194" s="152"/>
      <c r="FFV194" s="650"/>
      <c r="FFW194" s="651"/>
      <c r="FFX194" s="326"/>
      <c r="FFY194" s="152"/>
      <c r="FFZ194" s="152"/>
      <c r="FGA194" s="152"/>
      <c r="FGB194" s="152"/>
      <c r="FGC194" s="650"/>
      <c r="FGD194" s="651"/>
      <c r="FGE194" s="326"/>
      <c r="FGF194" s="152"/>
      <c r="FGG194" s="152"/>
      <c r="FGH194" s="152"/>
      <c r="FGI194" s="152"/>
      <c r="FGJ194" s="650"/>
      <c r="FGK194" s="651"/>
      <c r="FGL194" s="326"/>
      <c r="FGM194" s="152"/>
      <c r="FGN194" s="152"/>
      <c r="FGO194" s="152"/>
      <c r="FGP194" s="152"/>
      <c r="FGQ194" s="650"/>
      <c r="FGR194" s="651"/>
      <c r="FGS194" s="326"/>
      <c r="FGT194" s="152"/>
      <c r="FGU194" s="152"/>
      <c r="FGV194" s="152"/>
      <c r="FGW194" s="152"/>
      <c r="FGX194" s="650"/>
      <c r="FGY194" s="651"/>
      <c r="FGZ194" s="326"/>
      <c r="FHA194" s="152"/>
      <c r="FHB194" s="152"/>
      <c r="FHC194" s="152"/>
      <c r="FHD194" s="152"/>
      <c r="FHE194" s="650"/>
      <c r="FHF194" s="651"/>
      <c r="FHG194" s="326"/>
      <c r="FHH194" s="152"/>
      <c r="FHI194" s="152"/>
      <c r="FHJ194" s="152"/>
      <c r="FHK194" s="152"/>
      <c r="FHL194" s="650"/>
      <c r="FHM194" s="651"/>
      <c r="FHN194" s="326"/>
      <c r="FHO194" s="152"/>
      <c r="FHP194" s="152"/>
      <c r="FHQ194" s="152"/>
      <c r="FHR194" s="152"/>
      <c r="FHS194" s="650"/>
      <c r="FHT194" s="651"/>
      <c r="FHU194" s="326"/>
      <c r="FHV194" s="152"/>
      <c r="FHW194" s="152"/>
      <c r="FHX194" s="152"/>
      <c r="FHY194" s="152"/>
      <c r="FHZ194" s="650"/>
      <c r="FIA194" s="651"/>
      <c r="FIB194" s="326"/>
      <c r="FIC194" s="152"/>
      <c r="FID194" s="152"/>
      <c r="FIE194" s="152"/>
      <c r="FIF194" s="152"/>
      <c r="FIG194" s="650"/>
      <c r="FIH194" s="651"/>
      <c r="FII194" s="326"/>
      <c r="FIJ194" s="152"/>
      <c r="FIK194" s="152"/>
      <c r="FIL194" s="152"/>
      <c r="FIM194" s="152"/>
      <c r="FIN194" s="650"/>
      <c r="FIO194" s="651"/>
      <c r="FIP194" s="326"/>
      <c r="FIQ194" s="152"/>
      <c r="FIR194" s="152"/>
      <c r="FIS194" s="152"/>
      <c r="FIT194" s="152"/>
      <c r="FIU194" s="650"/>
      <c r="FIV194" s="651"/>
      <c r="FIW194" s="326"/>
      <c r="FIX194" s="152"/>
      <c r="FIY194" s="152"/>
      <c r="FIZ194" s="152"/>
      <c r="FJA194" s="152"/>
      <c r="FJB194" s="650"/>
      <c r="FJC194" s="651"/>
      <c r="FJD194" s="326"/>
      <c r="FJE194" s="152"/>
      <c r="FJF194" s="152"/>
      <c r="FJG194" s="152"/>
      <c r="FJH194" s="152"/>
      <c r="FJI194" s="650"/>
      <c r="FJJ194" s="651"/>
      <c r="FJK194" s="326"/>
      <c r="FJL194" s="152"/>
      <c r="FJM194" s="152"/>
      <c r="FJN194" s="152"/>
      <c r="FJO194" s="152"/>
      <c r="FJP194" s="650"/>
      <c r="FJQ194" s="651"/>
      <c r="FJR194" s="326"/>
      <c r="FJS194" s="152"/>
      <c r="FJT194" s="152"/>
      <c r="FJU194" s="152"/>
      <c r="FJV194" s="152"/>
      <c r="FJW194" s="650"/>
      <c r="FJX194" s="651"/>
      <c r="FJY194" s="326"/>
      <c r="FJZ194" s="152"/>
      <c r="FKA194" s="152"/>
      <c r="FKB194" s="152"/>
      <c r="FKC194" s="152"/>
      <c r="FKD194" s="650"/>
      <c r="FKE194" s="651"/>
      <c r="FKF194" s="326"/>
      <c r="FKG194" s="152"/>
      <c r="FKH194" s="152"/>
      <c r="FKI194" s="152"/>
      <c r="FKJ194" s="152"/>
      <c r="FKK194" s="650"/>
      <c r="FKL194" s="651"/>
      <c r="FKM194" s="326"/>
      <c r="FKN194" s="152"/>
      <c r="FKO194" s="152"/>
      <c r="FKP194" s="152"/>
      <c r="FKQ194" s="152"/>
      <c r="FKR194" s="650"/>
      <c r="FKS194" s="651"/>
      <c r="FKT194" s="326"/>
      <c r="FKU194" s="152"/>
      <c r="FKV194" s="152"/>
      <c r="FKW194" s="152"/>
      <c r="FKX194" s="152"/>
      <c r="FKY194" s="650"/>
      <c r="FKZ194" s="651"/>
      <c r="FLA194" s="326"/>
      <c r="FLB194" s="152"/>
      <c r="FLC194" s="152"/>
      <c r="FLD194" s="152"/>
      <c r="FLE194" s="152"/>
      <c r="FLF194" s="650"/>
      <c r="FLG194" s="651"/>
      <c r="FLH194" s="326"/>
      <c r="FLI194" s="152"/>
      <c r="FLJ194" s="152"/>
      <c r="FLK194" s="152"/>
      <c r="FLL194" s="152"/>
      <c r="FLM194" s="650"/>
      <c r="FLN194" s="651"/>
      <c r="FLO194" s="326"/>
      <c r="FLP194" s="152"/>
      <c r="FLQ194" s="152"/>
      <c r="FLR194" s="152"/>
      <c r="FLS194" s="152"/>
      <c r="FLT194" s="650"/>
      <c r="FLU194" s="651"/>
      <c r="FLV194" s="326"/>
      <c r="FLW194" s="152"/>
      <c r="FLX194" s="152"/>
      <c r="FLY194" s="152"/>
      <c r="FLZ194" s="152"/>
      <c r="FMA194" s="650"/>
      <c r="FMB194" s="651"/>
      <c r="FMC194" s="326"/>
      <c r="FMD194" s="152"/>
      <c r="FME194" s="152"/>
      <c r="FMF194" s="152"/>
      <c r="FMG194" s="152"/>
      <c r="FMH194" s="650"/>
      <c r="FMI194" s="651"/>
      <c r="FMJ194" s="326"/>
      <c r="FMK194" s="152"/>
      <c r="FML194" s="152"/>
      <c r="FMM194" s="152"/>
      <c r="FMN194" s="152"/>
      <c r="FMO194" s="650"/>
      <c r="FMP194" s="651"/>
      <c r="FMQ194" s="326"/>
      <c r="FMR194" s="152"/>
      <c r="FMS194" s="152"/>
      <c r="FMT194" s="152"/>
      <c r="FMU194" s="152"/>
      <c r="FMV194" s="650"/>
      <c r="FMW194" s="651"/>
      <c r="FMX194" s="326"/>
      <c r="FMY194" s="152"/>
      <c r="FMZ194" s="152"/>
      <c r="FNA194" s="152"/>
      <c r="FNB194" s="152"/>
      <c r="FNC194" s="650"/>
      <c r="FND194" s="651"/>
      <c r="FNE194" s="326"/>
      <c r="FNF194" s="152"/>
      <c r="FNG194" s="152"/>
      <c r="FNH194" s="152"/>
      <c r="FNI194" s="152"/>
      <c r="FNJ194" s="650"/>
      <c r="FNK194" s="651"/>
      <c r="FNL194" s="326"/>
      <c r="FNM194" s="152"/>
      <c r="FNN194" s="152"/>
      <c r="FNO194" s="152"/>
      <c r="FNP194" s="152"/>
      <c r="FNQ194" s="650"/>
      <c r="FNR194" s="651"/>
      <c r="FNS194" s="326"/>
      <c r="FNT194" s="152"/>
      <c r="FNU194" s="152"/>
      <c r="FNV194" s="152"/>
      <c r="FNW194" s="152"/>
      <c r="FNX194" s="650"/>
      <c r="FNY194" s="651"/>
      <c r="FNZ194" s="326"/>
      <c r="FOA194" s="152"/>
      <c r="FOB194" s="152"/>
      <c r="FOC194" s="152"/>
      <c r="FOD194" s="152"/>
      <c r="FOE194" s="650"/>
      <c r="FOF194" s="651"/>
      <c r="FOG194" s="326"/>
      <c r="FOH194" s="152"/>
      <c r="FOI194" s="152"/>
      <c r="FOJ194" s="152"/>
      <c r="FOK194" s="152"/>
      <c r="FOL194" s="650"/>
      <c r="FOM194" s="651"/>
      <c r="FON194" s="326"/>
      <c r="FOO194" s="152"/>
      <c r="FOP194" s="152"/>
      <c r="FOQ194" s="152"/>
      <c r="FOR194" s="152"/>
      <c r="FOS194" s="650"/>
      <c r="FOT194" s="651"/>
      <c r="FOU194" s="326"/>
      <c r="FOV194" s="152"/>
      <c r="FOW194" s="152"/>
      <c r="FOX194" s="152"/>
      <c r="FOY194" s="152"/>
      <c r="FOZ194" s="650"/>
      <c r="FPA194" s="651"/>
      <c r="FPB194" s="326"/>
      <c r="FPC194" s="152"/>
      <c r="FPD194" s="152"/>
      <c r="FPE194" s="152"/>
      <c r="FPF194" s="152"/>
      <c r="FPG194" s="650"/>
      <c r="FPH194" s="651"/>
      <c r="FPI194" s="326"/>
      <c r="FPJ194" s="152"/>
      <c r="FPK194" s="152"/>
      <c r="FPL194" s="152"/>
      <c r="FPM194" s="152"/>
      <c r="FPN194" s="650"/>
      <c r="FPO194" s="651"/>
      <c r="FPP194" s="326"/>
      <c r="FPQ194" s="152"/>
      <c r="FPR194" s="152"/>
      <c r="FPS194" s="152"/>
      <c r="FPT194" s="152"/>
      <c r="FPU194" s="650"/>
      <c r="FPV194" s="651"/>
      <c r="FPW194" s="326"/>
      <c r="FPX194" s="152"/>
      <c r="FPY194" s="152"/>
      <c r="FPZ194" s="152"/>
      <c r="FQA194" s="152"/>
      <c r="FQB194" s="650"/>
      <c r="FQC194" s="651"/>
      <c r="FQD194" s="326"/>
      <c r="FQE194" s="152"/>
      <c r="FQF194" s="152"/>
      <c r="FQG194" s="152"/>
      <c r="FQH194" s="152"/>
      <c r="FQI194" s="650"/>
      <c r="FQJ194" s="651"/>
      <c r="FQK194" s="326"/>
      <c r="FQL194" s="152"/>
      <c r="FQM194" s="152"/>
      <c r="FQN194" s="152"/>
      <c r="FQO194" s="152"/>
      <c r="FQP194" s="650"/>
      <c r="FQQ194" s="651"/>
      <c r="FQR194" s="326"/>
      <c r="FQS194" s="152"/>
      <c r="FQT194" s="152"/>
      <c r="FQU194" s="152"/>
      <c r="FQV194" s="152"/>
      <c r="FQW194" s="650"/>
      <c r="FQX194" s="651"/>
      <c r="FQY194" s="326"/>
      <c r="FQZ194" s="152"/>
      <c r="FRA194" s="152"/>
      <c r="FRB194" s="152"/>
      <c r="FRC194" s="152"/>
      <c r="FRD194" s="650"/>
      <c r="FRE194" s="651"/>
      <c r="FRF194" s="326"/>
      <c r="FRG194" s="152"/>
      <c r="FRH194" s="152"/>
      <c r="FRI194" s="152"/>
      <c r="FRJ194" s="152"/>
      <c r="FRK194" s="650"/>
      <c r="FRL194" s="651"/>
      <c r="FRM194" s="326"/>
      <c r="FRN194" s="152"/>
      <c r="FRO194" s="152"/>
      <c r="FRP194" s="152"/>
      <c r="FRQ194" s="152"/>
      <c r="FRR194" s="650"/>
      <c r="FRS194" s="651"/>
      <c r="FRT194" s="326"/>
      <c r="FRU194" s="152"/>
      <c r="FRV194" s="152"/>
      <c r="FRW194" s="152"/>
      <c r="FRX194" s="152"/>
      <c r="FRY194" s="650"/>
      <c r="FRZ194" s="651"/>
      <c r="FSA194" s="326"/>
      <c r="FSB194" s="152"/>
      <c r="FSC194" s="152"/>
      <c r="FSD194" s="152"/>
      <c r="FSE194" s="152"/>
      <c r="FSF194" s="650"/>
      <c r="FSG194" s="651"/>
      <c r="FSH194" s="326"/>
      <c r="FSI194" s="152"/>
      <c r="FSJ194" s="152"/>
      <c r="FSK194" s="152"/>
      <c r="FSL194" s="152"/>
      <c r="FSM194" s="650"/>
      <c r="FSN194" s="651"/>
      <c r="FSO194" s="326"/>
      <c r="FSP194" s="152"/>
      <c r="FSQ194" s="152"/>
      <c r="FSR194" s="152"/>
      <c r="FSS194" s="152"/>
      <c r="FST194" s="650"/>
      <c r="FSU194" s="651"/>
      <c r="FSV194" s="326"/>
      <c r="FSW194" s="152"/>
      <c r="FSX194" s="152"/>
      <c r="FSY194" s="152"/>
      <c r="FSZ194" s="152"/>
      <c r="FTA194" s="650"/>
      <c r="FTB194" s="651"/>
      <c r="FTC194" s="326"/>
      <c r="FTD194" s="152"/>
      <c r="FTE194" s="152"/>
      <c r="FTF194" s="152"/>
      <c r="FTG194" s="152"/>
      <c r="FTH194" s="650"/>
      <c r="FTI194" s="651"/>
      <c r="FTJ194" s="326"/>
      <c r="FTK194" s="152"/>
      <c r="FTL194" s="152"/>
      <c r="FTM194" s="152"/>
      <c r="FTN194" s="152"/>
      <c r="FTO194" s="650"/>
      <c r="FTP194" s="651"/>
      <c r="FTQ194" s="326"/>
      <c r="FTR194" s="152"/>
      <c r="FTS194" s="152"/>
      <c r="FTT194" s="152"/>
      <c r="FTU194" s="152"/>
      <c r="FTV194" s="650"/>
      <c r="FTW194" s="651"/>
      <c r="FTX194" s="326"/>
      <c r="FTY194" s="152"/>
      <c r="FTZ194" s="152"/>
      <c r="FUA194" s="152"/>
      <c r="FUB194" s="152"/>
      <c r="FUC194" s="650"/>
      <c r="FUD194" s="651"/>
      <c r="FUE194" s="326"/>
      <c r="FUF194" s="152"/>
      <c r="FUG194" s="152"/>
      <c r="FUH194" s="152"/>
      <c r="FUI194" s="152"/>
      <c r="FUJ194" s="650"/>
      <c r="FUK194" s="651"/>
      <c r="FUL194" s="326"/>
      <c r="FUM194" s="152"/>
      <c r="FUN194" s="152"/>
      <c r="FUO194" s="152"/>
      <c r="FUP194" s="152"/>
      <c r="FUQ194" s="650"/>
      <c r="FUR194" s="651"/>
      <c r="FUS194" s="326"/>
      <c r="FUT194" s="152"/>
      <c r="FUU194" s="152"/>
      <c r="FUV194" s="152"/>
      <c r="FUW194" s="152"/>
      <c r="FUX194" s="650"/>
      <c r="FUY194" s="651"/>
      <c r="FUZ194" s="326"/>
      <c r="FVA194" s="152"/>
      <c r="FVB194" s="152"/>
      <c r="FVC194" s="152"/>
      <c r="FVD194" s="152"/>
      <c r="FVE194" s="650"/>
      <c r="FVF194" s="651"/>
      <c r="FVG194" s="326"/>
      <c r="FVH194" s="152"/>
      <c r="FVI194" s="152"/>
      <c r="FVJ194" s="152"/>
      <c r="FVK194" s="152"/>
      <c r="FVL194" s="650"/>
      <c r="FVM194" s="651"/>
      <c r="FVN194" s="326"/>
      <c r="FVO194" s="152"/>
      <c r="FVP194" s="152"/>
      <c r="FVQ194" s="152"/>
      <c r="FVR194" s="152"/>
      <c r="FVS194" s="650"/>
      <c r="FVT194" s="651"/>
      <c r="FVU194" s="326"/>
      <c r="FVV194" s="152"/>
      <c r="FVW194" s="152"/>
      <c r="FVX194" s="152"/>
      <c r="FVY194" s="152"/>
      <c r="FVZ194" s="650"/>
      <c r="FWA194" s="651"/>
      <c r="FWB194" s="326"/>
      <c r="FWC194" s="152"/>
      <c r="FWD194" s="152"/>
      <c r="FWE194" s="152"/>
      <c r="FWF194" s="152"/>
      <c r="FWG194" s="650"/>
      <c r="FWH194" s="651"/>
      <c r="FWI194" s="326"/>
      <c r="FWJ194" s="152"/>
      <c r="FWK194" s="152"/>
      <c r="FWL194" s="152"/>
      <c r="FWM194" s="152"/>
      <c r="FWN194" s="650"/>
      <c r="FWO194" s="651"/>
      <c r="FWP194" s="326"/>
      <c r="FWQ194" s="152"/>
      <c r="FWR194" s="152"/>
      <c r="FWS194" s="152"/>
      <c r="FWT194" s="152"/>
      <c r="FWU194" s="650"/>
      <c r="FWV194" s="651"/>
      <c r="FWW194" s="326"/>
      <c r="FWX194" s="152"/>
      <c r="FWY194" s="152"/>
      <c r="FWZ194" s="152"/>
      <c r="FXA194" s="152"/>
      <c r="FXB194" s="650"/>
      <c r="FXC194" s="651"/>
      <c r="FXD194" s="326"/>
      <c r="FXE194" s="152"/>
      <c r="FXF194" s="152"/>
      <c r="FXG194" s="152"/>
      <c r="FXH194" s="152"/>
      <c r="FXI194" s="650"/>
      <c r="FXJ194" s="651"/>
      <c r="FXK194" s="326"/>
      <c r="FXL194" s="152"/>
      <c r="FXM194" s="152"/>
      <c r="FXN194" s="152"/>
      <c r="FXO194" s="152"/>
      <c r="FXP194" s="650"/>
      <c r="FXQ194" s="651"/>
      <c r="FXR194" s="326"/>
      <c r="FXS194" s="152"/>
      <c r="FXT194" s="152"/>
      <c r="FXU194" s="152"/>
      <c r="FXV194" s="152"/>
      <c r="FXW194" s="650"/>
      <c r="FXX194" s="651"/>
      <c r="FXY194" s="326"/>
      <c r="FXZ194" s="152"/>
      <c r="FYA194" s="152"/>
      <c r="FYB194" s="152"/>
      <c r="FYC194" s="152"/>
      <c r="FYD194" s="650"/>
      <c r="FYE194" s="651"/>
      <c r="FYF194" s="326"/>
      <c r="FYG194" s="152"/>
      <c r="FYH194" s="152"/>
      <c r="FYI194" s="152"/>
      <c r="FYJ194" s="152"/>
      <c r="FYK194" s="650"/>
      <c r="FYL194" s="651"/>
      <c r="FYM194" s="326"/>
      <c r="FYN194" s="152"/>
      <c r="FYO194" s="152"/>
      <c r="FYP194" s="152"/>
      <c r="FYQ194" s="152"/>
      <c r="FYR194" s="650"/>
      <c r="FYS194" s="651"/>
      <c r="FYT194" s="326"/>
      <c r="FYU194" s="152"/>
      <c r="FYV194" s="152"/>
      <c r="FYW194" s="152"/>
      <c r="FYX194" s="152"/>
      <c r="FYY194" s="650"/>
      <c r="FYZ194" s="651"/>
      <c r="FZA194" s="326"/>
      <c r="FZB194" s="152"/>
      <c r="FZC194" s="152"/>
      <c r="FZD194" s="152"/>
      <c r="FZE194" s="152"/>
      <c r="FZF194" s="650"/>
      <c r="FZG194" s="651"/>
      <c r="FZH194" s="326"/>
      <c r="FZI194" s="152"/>
      <c r="FZJ194" s="152"/>
      <c r="FZK194" s="152"/>
      <c r="FZL194" s="152"/>
      <c r="FZM194" s="650"/>
      <c r="FZN194" s="651"/>
      <c r="FZO194" s="326"/>
      <c r="FZP194" s="152"/>
      <c r="FZQ194" s="152"/>
      <c r="FZR194" s="152"/>
      <c r="FZS194" s="152"/>
      <c r="FZT194" s="650"/>
      <c r="FZU194" s="651"/>
      <c r="FZV194" s="326"/>
      <c r="FZW194" s="152"/>
      <c r="FZX194" s="152"/>
      <c r="FZY194" s="152"/>
      <c r="FZZ194" s="152"/>
      <c r="GAA194" s="650"/>
      <c r="GAB194" s="651"/>
      <c r="GAC194" s="326"/>
      <c r="GAD194" s="152"/>
      <c r="GAE194" s="152"/>
      <c r="GAF194" s="152"/>
      <c r="GAG194" s="152"/>
      <c r="GAH194" s="650"/>
      <c r="GAI194" s="651"/>
      <c r="GAJ194" s="326"/>
      <c r="GAK194" s="152"/>
      <c r="GAL194" s="152"/>
      <c r="GAM194" s="152"/>
      <c r="GAN194" s="152"/>
      <c r="GAO194" s="650"/>
      <c r="GAP194" s="651"/>
      <c r="GAQ194" s="326"/>
      <c r="GAR194" s="152"/>
      <c r="GAS194" s="152"/>
      <c r="GAT194" s="152"/>
      <c r="GAU194" s="152"/>
      <c r="GAV194" s="650"/>
      <c r="GAW194" s="651"/>
      <c r="GAX194" s="326"/>
      <c r="GAY194" s="152"/>
      <c r="GAZ194" s="152"/>
      <c r="GBA194" s="152"/>
      <c r="GBB194" s="152"/>
      <c r="GBC194" s="650"/>
      <c r="GBD194" s="651"/>
      <c r="GBE194" s="326"/>
      <c r="GBF194" s="152"/>
      <c r="GBG194" s="152"/>
      <c r="GBH194" s="152"/>
      <c r="GBI194" s="152"/>
      <c r="GBJ194" s="650"/>
      <c r="GBK194" s="651"/>
      <c r="GBL194" s="326"/>
      <c r="GBM194" s="152"/>
      <c r="GBN194" s="152"/>
      <c r="GBO194" s="152"/>
      <c r="GBP194" s="152"/>
      <c r="GBQ194" s="650"/>
      <c r="GBR194" s="651"/>
      <c r="GBS194" s="326"/>
      <c r="GBT194" s="152"/>
      <c r="GBU194" s="152"/>
      <c r="GBV194" s="152"/>
      <c r="GBW194" s="152"/>
      <c r="GBX194" s="650"/>
      <c r="GBY194" s="651"/>
      <c r="GBZ194" s="326"/>
      <c r="GCA194" s="152"/>
      <c r="GCB194" s="152"/>
      <c r="GCC194" s="152"/>
      <c r="GCD194" s="152"/>
      <c r="GCE194" s="650"/>
      <c r="GCF194" s="651"/>
      <c r="GCG194" s="326"/>
      <c r="GCH194" s="152"/>
      <c r="GCI194" s="152"/>
      <c r="GCJ194" s="152"/>
      <c r="GCK194" s="152"/>
      <c r="GCL194" s="650"/>
      <c r="GCM194" s="651"/>
      <c r="GCN194" s="326"/>
      <c r="GCO194" s="152"/>
      <c r="GCP194" s="152"/>
      <c r="GCQ194" s="152"/>
      <c r="GCR194" s="152"/>
      <c r="GCS194" s="650"/>
      <c r="GCT194" s="651"/>
      <c r="GCU194" s="326"/>
      <c r="GCV194" s="152"/>
      <c r="GCW194" s="152"/>
      <c r="GCX194" s="152"/>
      <c r="GCY194" s="152"/>
      <c r="GCZ194" s="650"/>
      <c r="GDA194" s="651"/>
      <c r="GDB194" s="326"/>
      <c r="GDC194" s="152"/>
      <c r="GDD194" s="152"/>
      <c r="GDE194" s="152"/>
      <c r="GDF194" s="152"/>
      <c r="GDG194" s="650"/>
      <c r="GDH194" s="651"/>
      <c r="GDI194" s="326"/>
      <c r="GDJ194" s="152"/>
      <c r="GDK194" s="152"/>
      <c r="GDL194" s="152"/>
      <c r="GDM194" s="152"/>
      <c r="GDN194" s="650"/>
      <c r="GDO194" s="651"/>
      <c r="GDP194" s="326"/>
      <c r="GDQ194" s="152"/>
      <c r="GDR194" s="152"/>
      <c r="GDS194" s="152"/>
      <c r="GDT194" s="152"/>
      <c r="GDU194" s="650"/>
      <c r="GDV194" s="651"/>
      <c r="GDW194" s="326"/>
      <c r="GDX194" s="152"/>
      <c r="GDY194" s="152"/>
      <c r="GDZ194" s="152"/>
      <c r="GEA194" s="152"/>
      <c r="GEB194" s="650"/>
      <c r="GEC194" s="651"/>
      <c r="GED194" s="326"/>
      <c r="GEE194" s="152"/>
      <c r="GEF194" s="152"/>
      <c r="GEG194" s="152"/>
      <c r="GEH194" s="152"/>
      <c r="GEI194" s="650"/>
      <c r="GEJ194" s="651"/>
      <c r="GEK194" s="326"/>
      <c r="GEL194" s="152"/>
      <c r="GEM194" s="152"/>
      <c r="GEN194" s="152"/>
      <c r="GEO194" s="152"/>
      <c r="GEP194" s="650"/>
      <c r="GEQ194" s="651"/>
      <c r="GER194" s="326"/>
      <c r="GES194" s="152"/>
      <c r="GET194" s="152"/>
      <c r="GEU194" s="152"/>
      <c r="GEV194" s="152"/>
      <c r="GEW194" s="650"/>
      <c r="GEX194" s="651"/>
      <c r="GEY194" s="326"/>
      <c r="GEZ194" s="152"/>
      <c r="GFA194" s="152"/>
      <c r="GFB194" s="152"/>
      <c r="GFC194" s="152"/>
      <c r="GFD194" s="650"/>
      <c r="GFE194" s="651"/>
      <c r="GFF194" s="326"/>
      <c r="GFG194" s="152"/>
      <c r="GFH194" s="152"/>
      <c r="GFI194" s="152"/>
      <c r="GFJ194" s="152"/>
      <c r="GFK194" s="650"/>
      <c r="GFL194" s="651"/>
      <c r="GFM194" s="326"/>
      <c r="GFN194" s="152"/>
      <c r="GFO194" s="152"/>
      <c r="GFP194" s="152"/>
      <c r="GFQ194" s="152"/>
      <c r="GFR194" s="650"/>
      <c r="GFS194" s="651"/>
      <c r="GFT194" s="326"/>
      <c r="GFU194" s="152"/>
      <c r="GFV194" s="152"/>
      <c r="GFW194" s="152"/>
      <c r="GFX194" s="152"/>
      <c r="GFY194" s="650"/>
      <c r="GFZ194" s="651"/>
      <c r="GGA194" s="326"/>
      <c r="GGB194" s="152"/>
      <c r="GGC194" s="152"/>
      <c r="GGD194" s="152"/>
      <c r="GGE194" s="152"/>
      <c r="GGF194" s="650"/>
      <c r="GGG194" s="651"/>
      <c r="GGH194" s="326"/>
      <c r="GGI194" s="152"/>
      <c r="GGJ194" s="152"/>
      <c r="GGK194" s="152"/>
      <c r="GGL194" s="152"/>
      <c r="GGM194" s="650"/>
      <c r="GGN194" s="651"/>
      <c r="GGO194" s="326"/>
      <c r="GGP194" s="152"/>
      <c r="GGQ194" s="152"/>
      <c r="GGR194" s="152"/>
      <c r="GGS194" s="152"/>
      <c r="GGT194" s="650"/>
      <c r="GGU194" s="651"/>
      <c r="GGV194" s="326"/>
      <c r="GGW194" s="152"/>
      <c r="GGX194" s="152"/>
      <c r="GGY194" s="152"/>
      <c r="GGZ194" s="152"/>
      <c r="GHA194" s="650"/>
      <c r="GHB194" s="651"/>
      <c r="GHC194" s="326"/>
      <c r="GHD194" s="152"/>
      <c r="GHE194" s="152"/>
      <c r="GHF194" s="152"/>
      <c r="GHG194" s="152"/>
      <c r="GHH194" s="650"/>
      <c r="GHI194" s="651"/>
      <c r="GHJ194" s="326"/>
      <c r="GHK194" s="152"/>
      <c r="GHL194" s="152"/>
      <c r="GHM194" s="152"/>
      <c r="GHN194" s="152"/>
      <c r="GHO194" s="650"/>
      <c r="GHP194" s="651"/>
      <c r="GHQ194" s="326"/>
      <c r="GHR194" s="152"/>
      <c r="GHS194" s="152"/>
      <c r="GHT194" s="152"/>
      <c r="GHU194" s="152"/>
      <c r="GHV194" s="650"/>
      <c r="GHW194" s="651"/>
      <c r="GHX194" s="326"/>
      <c r="GHY194" s="152"/>
      <c r="GHZ194" s="152"/>
      <c r="GIA194" s="152"/>
      <c r="GIB194" s="152"/>
      <c r="GIC194" s="650"/>
      <c r="GID194" s="651"/>
      <c r="GIE194" s="326"/>
      <c r="GIF194" s="152"/>
      <c r="GIG194" s="152"/>
      <c r="GIH194" s="152"/>
      <c r="GII194" s="152"/>
      <c r="GIJ194" s="650"/>
      <c r="GIK194" s="651"/>
      <c r="GIL194" s="326"/>
      <c r="GIM194" s="152"/>
      <c r="GIN194" s="152"/>
      <c r="GIO194" s="152"/>
      <c r="GIP194" s="152"/>
      <c r="GIQ194" s="650"/>
      <c r="GIR194" s="651"/>
      <c r="GIS194" s="326"/>
      <c r="GIT194" s="152"/>
      <c r="GIU194" s="152"/>
      <c r="GIV194" s="152"/>
      <c r="GIW194" s="152"/>
      <c r="GIX194" s="650"/>
      <c r="GIY194" s="651"/>
      <c r="GIZ194" s="326"/>
      <c r="GJA194" s="152"/>
      <c r="GJB194" s="152"/>
      <c r="GJC194" s="152"/>
      <c r="GJD194" s="152"/>
      <c r="GJE194" s="650"/>
      <c r="GJF194" s="651"/>
      <c r="GJG194" s="326"/>
      <c r="GJH194" s="152"/>
      <c r="GJI194" s="152"/>
      <c r="GJJ194" s="152"/>
      <c r="GJK194" s="152"/>
      <c r="GJL194" s="650"/>
      <c r="GJM194" s="651"/>
      <c r="GJN194" s="326"/>
      <c r="GJO194" s="152"/>
      <c r="GJP194" s="152"/>
      <c r="GJQ194" s="152"/>
      <c r="GJR194" s="152"/>
      <c r="GJS194" s="650"/>
      <c r="GJT194" s="651"/>
      <c r="GJU194" s="326"/>
      <c r="GJV194" s="152"/>
      <c r="GJW194" s="152"/>
      <c r="GJX194" s="152"/>
      <c r="GJY194" s="152"/>
      <c r="GJZ194" s="650"/>
      <c r="GKA194" s="651"/>
      <c r="GKB194" s="326"/>
      <c r="GKC194" s="152"/>
      <c r="GKD194" s="152"/>
      <c r="GKE194" s="152"/>
      <c r="GKF194" s="152"/>
      <c r="GKG194" s="650"/>
      <c r="GKH194" s="651"/>
      <c r="GKI194" s="326"/>
      <c r="GKJ194" s="152"/>
      <c r="GKK194" s="152"/>
      <c r="GKL194" s="152"/>
      <c r="GKM194" s="152"/>
      <c r="GKN194" s="650"/>
      <c r="GKO194" s="651"/>
      <c r="GKP194" s="326"/>
      <c r="GKQ194" s="152"/>
      <c r="GKR194" s="152"/>
      <c r="GKS194" s="152"/>
      <c r="GKT194" s="152"/>
      <c r="GKU194" s="650"/>
      <c r="GKV194" s="651"/>
      <c r="GKW194" s="326"/>
      <c r="GKX194" s="152"/>
      <c r="GKY194" s="152"/>
      <c r="GKZ194" s="152"/>
      <c r="GLA194" s="152"/>
      <c r="GLB194" s="650"/>
      <c r="GLC194" s="651"/>
      <c r="GLD194" s="326"/>
      <c r="GLE194" s="152"/>
      <c r="GLF194" s="152"/>
      <c r="GLG194" s="152"/>
      <c r="GLH194" s="152"/>
      <c r="GLI194" s="650"/>
      <c r="GLJ194" s="651"/>
      <c r="GLK194" s="326"/>
      <c r="GLL194" s="152"/>
      <c r="GLM194" s="152"/>
      <c r="GLN194" s="152"/>
      <c r="GLO194" s="152"/>
      <c r="GLP194" s="650"/>
      <c r="GLQ194" s="651"/>
      <c r="GLR194" s="326"/>
      <c r="GLS194" s="152"/>
      <c r="GLT194" s="152"/>
      <c r="GLU194" s="152"/>
      <c r="GLV194" s="152"/>
      <c r="GLW194" s="650"/>
      <c r="GLX194" s="651"/>
      <c r="GLY194" s="326"/>
      <c r="GLZ194" s="152"/>
      <c r="GMA194" s="152"/>
      <c r="GMB194" s="152"/>
      <c r="GMC194" s="152"/>
      <c r="GMD194" s="650"/>
      <c r="GME194" s="651"/>
      <c r="GMF194" s="326"/>
      <c r="GMG194" s="152"/>
      <c r="GMH194" s="152"/>
      <c r="GMI194" s="152"/>
      <c r="GMJ194" s="152"/>
      <c r="GMK194" s="650"/>
      <c r="GML194" s="651"/>
      <c r="GMM194" s="326"/>
      <c r="GMN194" s="152"/>
      <c r="GMO194" s="152"/>
      <c r="GMP194" s="152"/>
      <c r="GMQ194" s="152"/>
      <c r="GMR194" s="650"/>
      <c r="GMS194" s="651"/>
      <c r="GMT194" s="326"/>
      <c r="GMU194" s="152"/>
      <c r="GMV194" s="152"/>
      <c r="GMW194" s="152"/>
      <c r="GMX194" s="152"/>
      <c r="GMY194" s="650"/>
      <c r="GMZ194" s="651"/>
      <c r="GNA194" s="326"/>
      <c r="GNB194" s="152"/>
      <c r="GNC194" s="152"/>
      <c r="GND194" s="152"/>
      <c r="GNE194" s="152"/>
      <c r="GNF194" s="650"/>
      <c r="GNG194" s="651"/>
      <c r="GNH194" s="326"/>
      <c r="GNI194" s="152"/>
      <c r="GNJ194" s="152"/>
      <c r="GNK194" s="152"/>
      <c r="GNL194" s="152"/>
      <c r="GNM194" s="650"/>
      <c r="GNN194" s="651"/>
      <c r="GNO194" s="326"/>
      <c r="GNP194" s="152"/>
      <c r="GNQ194" s="152"/>
      <c r="GNR194" s="152"/>
      <c r="GNS194" s="152"/>
      <c r="GNT194" s="650"/>
      <c r="GNU194" s="651"/>
      <c r="GNV194" s="326"/>
      <c r="GNW194" s="152"/>
      <c r="GNX194" s="152"/>
      <c r="GNY194" s="152"/>
      <c r="GNZ194" s="152"/>
      <c r="GOA194" s="650"/>
      <c r="GOB194" s="651"/>
      <c r="GOC194" s="326"/>
      <c r="GOD194" s="152"/>
      <c r="GOE194" s="152"/>
      <c r="GOF194" s="152"/>
      <c r="GOG194" s="152"/>
      <c r="GOH194" s="650"/>
      <c r="GOI194" s="651"/>
      <c r="GOJ194" s="326"/>
      <c r="GOK194" s="152"/>
      <c r="GOL194" s="152"/>
      <c r="GOM194" s="152"/>
      <c r="GON194" s="152"/>
      <c r="GOO194" s="650"/>
      <c r="GOP194" s="651"/>
      <c r="GOQ194" s="326"/>
      <c r="GOR194" s="152"/>
      <c r="GOS194" s="152"/>
      <c r="GOT194" s="152"/>
      <c r="GOU194" s="152"/>
      <c r="GOV194" s="650"/>
      <c r="GOW194" s="651"/>
      <c r="GOX194" s="326"/>
      <c r="GOY194" s="152"/>
      <c r="GOZ194" s="152"/>
      <c r="GPA194" s="152"/>
      <c r="GPB194" s="152"/>
      <c r="GPC194" s="650"/>
      <c r="GPD194" s="651"/>
      <c r="GPE194" s="326"/>
      <c r="GPF194" s="152"/>
      <c r="GPG194" s="152"/>
      <c r="GPH194" s="152"/>
      <c r="GPI194" s="152"/>
      <c r="GPJ194" s="650"/>
      <c r="GPK194" s="651"/>
      <c r="GPL194" s="326"/>
      <c r="GPM194" s="152"/>
      <c r="GPN194" s="152"/>
      <c r="GPO194" s="152"/>
      <c r="GPP194" s="152"/>
      <c r="GPQ194" s="650"/>
      <c r="GPR194" s="651"/>
      <c r="GPS194" s="326"/>
      <c r="GPT194" s="152"/>
      <c r="GPU194" s="152"/>
      <c r="GPV194" s="152"/>
      <c r="GPW194" s="152"/>
      <c r="GPX194" s="650"/>
      <c r="GPY194" s="651"/>
      <c r="GPZ194" s="326"/>
      <c r="GQA194" s="152"/>
      <c r="GQB194" s="152"/>
      <c r="GQC194" s="152"/>
      <c r="GQD194" s="152"/>
      <c r="GQE194" s="650"/>
      <c r="GQF194" s="651"/>
      <c r="GQG194" s="326"/>
      <c r="GQH194" s="152"/>
      <c r="GQI194" s="152"/>
      <c r="GQJ194" s="152"/>
      <c r="GQK194" s="152"/>
      <c r="GQL194" s="650"/>
      <c r="GQM194" s="651"/>
      <c r="GQN194" s="326"/>
      <c r="GQO194" s="152"/>
      <c r="GQP194" s="152"/>
      <c r="GQQ194" s="152"/>
      <c r="GQR194" s="152"/>
      <c r="GQS194" s="650"/>
      <c r="GQT194" s="651"/>
      <c r="GQU194" s="326"/>
      <c r="GQV194" s="152"/>
      <c r="GQW194" s="152"/>
      <c r="GQX194" s="152"/>
      <c r="GQY194" s="152"/>
      <c r="GQZ194" s="650"/>
      <c r="GRA194" s="651"/>
      <c r="GRB194" s="326"/>
      <c r="GRC194" s="152"/>
      <c r="GRD194" s="152"/>
      <c r="GRE194" s="152"/>
      <c r="GRF194" s="152"/>
      <c r="GRG194" s="650"/>
      <c r="GRH194" s="651"/>
      <c r="GRI194" s="326"/>
      <c r="GRJ194" s="152"/>
      <c r="GRK194" s="152"/>
      <c r="GRL194" s="152"/>
      <c r="GRM194" s="152"/>
      <c r="GRN194" s="650"/>
      <c r="GRO194" s="651"/>
      <c r="GRP194" s="326"/>
      <c r="GRQ194" s="152"/>
      <c r="GRR194" s="152"/>
      <c r="GRS194" s="152"/>
      <c r="GRT194" s="152"/>
      <c r="GRU194" s="650"/>
      <c r="GRV194" s="651"/>
      <c r="GRW194" s="326"/>
      <c r="GRX194" s="152"/>
      <c r="GRY194" s="152"/>
      <c r="GRZ194" s="152"/>
      <c r="GSA194" s="152"/>
      <c r="GSB194" s="650"/>
      <c r="GSC194" s="651"/>
      <c r="GSD194" s="326"/>
      <c r="GSE194" s="152"/>
      <c r="GSF194" s="152"/>
      <c r="GSG194" s="152"/>
      <c r="GSH194" s="152"/>
      <c r="GSI194" s="650"/>
      <c r="GSJ194" s="651"/>
      <c r="GSK194" s="326"/>
      <c r="GSL194" s="152"/>
      <c r="GSM194" s="152"/>
      <c r="GSN194" s="152"/>
      <c r="GSO194" s="152"/>
      <c r="GSP194" s="650"/>
      <c r="GSQ194" s="651"/>
      <c r="GSR194" s="326"/>
      <c r="GSS194" s="152"/>
      <c r="GST194" s="152"/>
      <c r="GSU194" s="152"/>
      <c r="GSV194" s="152"/>
      <c r="GSW194" s="650"/>
      <c r="GSX194" s="651"/>
      <c r="GSY194" s="326"/>
      <c r="GSZ194" s="152"/>
      <c r="GTA194" s="152"/>
      <c r="GTB194" s="152"/>
      <c r="GTC194" s="152"/>
      <c r="GTD194" s="650"/>
      <c r="GTE194" s="651"/>
      <c r="GTF194" s="326"/>
      <c r="GTG194" s="152"/>
      <c r="GTH194" s="152"/>
      <c r="GTI194" s="152"/>
      <c r="GTJ194" s="152"/>
      <c r="GTK194" s="650"/>
      <c r="GTL194" s="651"/>
      <c r="GTM194" s="326"/>
      <c r="GTN194" s="152"/>
      <c r="GTO194" s="152"/>
      <c r="GTP194" s="152"/>
      <c r="GTQ194" s="152"/>
      <c r="GTR194" s="650"/>
      <c r="GTS194" s="651"/>
      <c r="GTT194" s="326"/>
      <c r="GTU194" s="152"/>
      <c r="GTV194" s="152"/>
      <c r="GTW194" s="152"/>
      <c r="GTX194" s="152"/>
      <c r="GTY194" s="650"/>
      <c r="GTZ194" s="651"/>
      <c r="GUA194" s="326"/>
      <c r="GUB194" s="152"/>
      <c r="GUC194" s="152"/>
      <c r="GUD194" s="152"/>
      <c r="GUE194" s="152"/>
      <c r="GUF194" s="650"/>
      <c r="GUG194" s="651"/>
      <c r="GUH194" s="326"/>
      <c r="GUI194" s="152"/>
      <c r="GUJ194" s="152"/>
      <c r="GUK194" s="152"/>
      <c r="GUL194" s="152"/>
      <c r="GUM194" s="650"/>
      <c r="GUN194" s="651"/>
      <c r="GUO194" s="326"/>
      <c r="GUP194" s="152"/>
      <c r="GUQ194" s="152"/>
      <c r="GUR194" s="152"/>
      <c r="GUS194" s="152"/>
      <c r="GUT194" s="650"/>
      <c r="GUU194" s="651"/>
      <c r="GUV194" s="326"/>
      <c r="GUW194" s="152"/>
      <c r="GUX194" s="152"/>
      <c r="GUY194" s="152"/>
      <c r="GUZ194" s="152"/>
      <c r="GVA194" s="650"/>
      <c r="GVB194" s="651"/>
      <c r="GVC194" s="326"/>
      <c r="GVD194" s="152"/>
      <c r="GVE194" s="152"/>
      <c r="GVF194" s="152"/>
      <c r="GVG194" s="152"/>
      <c r="GVH194" s="650"/>
      <c r="GVI194" s="651"/>
      <c r="GVJ194" s="326"/>
      <c r="GVK194" s="152"/>
      <c r="GVL194" s="152"/>
      <c r="GVM194" s="152"/>
      <c r="GVN194" s="152"/>
      <c r="GVO194" s="650"/>
      <c r="GVP194" s="651"/>
      <c r="GVQ194" s="326"/>
      <c r="GVR194" s="152"/>
      <c r="GVS194" s="152"/>
      <c r="GVT194" s="152"/>
      <c r="GVU194" s="152"/>
      <c r="GVV194" s="650"/>
      <c r="GVW194" s="651"/>
      <c r="GVX194" s="326"/>
      <c r="GVY194" s="152"/>
      <c r="GVZ194" s="152"/>
      <c r="GWA194" s="152"/>
      <c r="GWB194" s="152"/>
      <c r="GWC194" s="650"/>
      <c r="GWD194" s="651"/>
      <c r="GWE194" s="326"/>
      <c r="GWF194" s="152"/>
      <c r="GWG194" s="152"/>
      <c r="GWH194" s="152"/>
      <c r="GWI194" s="152"/>
      <c r="GWJ194" s="650"/>
      <c r="GWK194" s="651"/>
      <c r="GWL194" s="326"/>
      <c r="GWM194" s="152"/>
      <c r="GWN194" s="152"/>
      <c r="GWO194" s="152"/>
      <c r="GWP194" s="152"/>
      <c r="GWQ194" s="650"/>
      <c r="GWR194" s="651"/>
      <c r="GWS194" s="326"/>
      <c r="GWT194" s="152"/>
      <c r="GWU194" s="152"/>
      <c r="GWV194" s="152"/>
      <c r="GWW194" s="152"/>
      <c r="GWX194" s="650"/>
      <c r="GWY194" s="651"/>
      <c r="GWZ194" s="326"/>
      <c r="GXA194" s="152"/>
      <c r="GXB194" s="152"/>
      <c r="GXC194" s="152"/>
      <c r="GXD194" s="152"/>
      <c r="GXE194" s="650"/>
      <c r="GXF194" s="651"/>
      <c r="GXG194" s="326"/>
      <c r="GXH194" s="152"/>
      <c r="GXI194" s="152"/>
      <c r="GXJ194" s="152"/>
      <c r="GXK194" s="152"/>
      <c r="GXL194" s="650"/>
      <c r="GXM194" s="651"/>
      <c r="GXN194" s="326"/>
      <c r="GXO194" s="152"/>
      <c r="GXP194" s="152"/>
      <c r="GXQ194" s="152"/>
      <c r="GXR194" s="152"/>
      <c r="GXS194" s="650"/>
      <c r="GXT194" s="651"/>
      <c r="GXU194" s="326"/>
      <c r="GXV194" s="152"/>
      <c r="GXW194" s="152"/>
      <c r="GXX194" s="152"/>
      <c r="GXY194" s="152"/>
      <c r="GXZ194" s="650"/>
      <c r="GYA194" s="651"/>
      <c r="GYB194" s="326"/>
      <c r="GYC194" s="152"/>
      <c r="GYD194" s="152"/>
      <c r="GYE194" s="152"/>
      <c r="GYF194" s="152"/>
      <c r="GYG194" s="650"/>
      <c r="GYH194" s="651"/>
      <c r="GYI194" s="326"/>
      <c r="GYJ194" s="152"/>
      <c r="GYK194" s="152"/>
      <c r="GYL194" s="152"/>
      <c r="GYM194" s="152"/>
      <c r="GYN194" s="650"/>
      <c r="GYO194" s="651"/>
      <c r="GYP194" s="326"/>
      <c r="GYQ194" s="152"/>
      <c r="GYR194" s="152"/>
      <c r="GYS194" s="152"/>
      <c r="GYT194" s="152"/>
      <c r="GYU194" s="650"/>
      <c r="GYV194" s="651"/>
      <c r="GYW194" s="326"/>
      <c r="GYX194" s="152"/>
      <c r="GYY194" s="152"/>
      <c r="GYZ194" s="152"/>
      <c r="GZA194" s="152"/>
      <c r="GZB194" s="650"/>
      <c r="GZC194" s="651"/>
      <c r="GZD194" s="326"/>
      <c r="GZE194" s="152"/>
      <c r="GZF194" s="152"/>
      <c r="GZG194" s="152"/>
      <c r="GZH194" s="152"/>
      <c r="GZI194" s="650"/>
      <c r="GZJ194" s="651"/>
      <c r="GZK194" s="326"/>
      <c r="GZL194" s="152"/>
      <c r="GZM194" s="152"/>
      <c r="GZN194" s="152"/>
      <c r="GZO194" s="152"/>
      <c r="GZP194" s="650"/>
      <c r="GZQ194" s="651"/>
      <c r="GZR194" s="326"/>
      <c r="GZS194" s="152"/>
      <c r="GZT194" s="152"/>
      <c r="GZU194" s="152"/>
      <c r="GZV194" s="152"/>
      <c r="GZW194" s="650"/>
      <c r="GZX194" s="651"/>
      <c r="GZY194" s="326"/>
      <c r="GZZ194" s="152"/>
      <c r="HAA194" s="152"/>
      <c r="HAB194" s="152"/>
      <c r="HAC194" s="152"/>
      <c r="HAD194" s="650"/>
      <c r="HAE194" s="651"/>
      <c r="HAF194" s="326"/>
      <c r="HAG194" s="152"/>
      <c r="HAH194" s="152"/>
      <c r="HAI194" s="152"/>
      <c r="HAJ194" s="152"/>
      <c r="HAK194" s="650"/>
      <c r="HAL194" s="651"/>
      <c r="HAM194" s="326"/>
      <c r="HAN194" s="152"/>
      <c r="HAO194" s="152"/>
      <c r="HAP194" s="152"/>
      <c r="HAQ194" s="152"/>
      <c r="HAR194" s="650"/>
      <c r="HAS194" s="651"/>
      <c r="HAT194" s="326"/>
      <c r="HAU194" s="152"/>
      <c r="HAV194" s="152"/>
      <c r="HAW194" s="152"/>
      <c r="HAX194" s="152"/>
      <c r="HAY194" s="650"/>
      <c r="HAZ194" s="651"/>
      <c r="HBA194" s="326"/>
      <c r="HBB194" s="152"/>
      <c r="HBC194" s="152"/>
      <c r="HBD194" s="152"/>
      <c r="HBE194" s="152"/>
      <c r="HBF194" s="650"/>
      <c r="HBG194" s="651"/>
      <c r="HBH194" s="326"/>
      <c r="HBI194" s="152"/>
      <c r="HBJ194" s="152"/>
      <c r="HBK194" s="152"/>
      <c r="HBL194" s="152"/>
      <c r="HBM194" s="650"/>
      <c r="HBN194" s="651"/>
      <c r="HBO194" s="326"/>
      <c r="HBP194" s="152"/>
      <c r="HBQ194" s="152"/>
      <c r="HBR194" s="152"/>
      <c r="HBS194" s="152"/>
      <c r="HBT194" s="650"/>
      <c r="HBU194" s="651"/>
      <c r="HBV194" s="326"/>
      <c r="HBW194" s="152"/>
      <c r="HBX194" s="152"/>
      <c r="HBY194" s="152"/>
      <c r="HBZ194" s="152"/>
      <c r="HCA194" s="650"/>
      <c r="HCB194" s="651"/>
      <c r="HCC194" s="326"/>
      <c r="HCD194" s="152"/>
      <c r="HCE194" s="152"/>
      <c r="HCF194" s="152"/>
      <c r="HCG194" s="152"/>
      <c r="HCH194" s="650"/>
      <c r="HCI194" s="651"/>
      <c r="HCJ194" s="326"/>
      <c r="HCK194" s="152"/>
      <c r="HCL194" s="152"/>
      <c r="HCM194" s="152"/>
      <c r="HCN194" s="152"/>
      <c r="HCO194" s="650"/>
      <c r="HCP194" s="651"/>
      <c r="HCQ194" s="326"/>
      <c r="HCR194" s="152"/>
      <c r="HCS194" s="152"/>
      <c r="HCT194" s="152"/>
      <c r="HCU194" s="152"/>
      <c r="HCV194" s="650"/>
      <c r="HCW194" s="651"/>
      <c r="HCX194" s="326"/>
      <c r="HCY194" s="152"/>
      <c r="HCZ194" s="152"/>
      <c r="HDA194" s="152"/>
      <c r="HDB194" s="152"/>
      <c r="HDC194" s="650"/>
      <c r="HDD194" s="651"/>
      <c r="HDE194" s="326"/>
      <c r="HDF194" s="152"/>
      <c r="HDG194" s="152"/>
      <c r="HDH194" s="152"/>
      <c r="HDI194" s="152"/>
      <c r="HDJ194" s="650"/>
      <c r="HDK194" s="651"/>
      <c r="HDL194" s="326"/>
      <c r="HDM194" s="152"/>
      <c r="HDN194" s="152"/>
      <c r="HDO194" s="152"/>
      <c r="HDP194" s="152"/>
      <c r="HDQ194" s="650"/>
      <c r="HDR194" s="651"/>
      <c r="HDS194" s="326"/>
      <c r="HDT194" s="152"/>
      <c r="HDU194" s="152"/>
      <c r="HDV194" s="152"/>
      <c r="HDW194" s="152"/>
      <c r="HDX194" s="650"/>
      <c r="HDY194" s="651"/>
      <c r="HDZ194" s="326"/>
      <c r="HEA194" s="152"/>
      <c r="HEB194" s="152"/>
      <c r="HEC194" s="152"/>
      <c r="HED194" s="152"/>
      <c r="HEE194" s="650"/>
      <c r="HEF194" s="651"/>
      <c r="HEG194" s="326"/>
      <c r="HEH194" s="152"/>
      <c r="HEI194" s="152"/>
      <c r="HEJ194" s="152"/>
      <c r="HEK194" s="152"/>
      <c r="HEL194" s="650"/>
      <c r="HEM194" s="651"/>
      <c r="HEN194" s="326"/>
      <c r="HEO194" s="152"/>
      <c r="HEP194" s="152"/>
      <c r="HEQ194" s="152"/>
      <c r="HER194" s="152"/>
      <c r="HES194" s="650"/>
      <c r="HET194" s="651"/>
      <c r="HEU194" s="326"/>
      <c r="HEV194" s="152"/>
      <c r="HEW194" s="152"/>
      <c r="HEX194" s="152"/>
      <c r="HEY194" s="152"/>
      <c r="HEZ194" s="650"/>
      <c r="HFA194" s="651"/>
      <c r="HFB194" s="326"/>
      <c r="HFC194" s="152"/>
      <c r="HFD194" s="152"/>
      <c r="HFE194" s="152"/>
      <c r="HFF194" s="152"/>
      <c r="HFG194" s="650"/>
      <c r="HFH194" s="651"/>
      <c r="HFI194" s="326"/>
      <c r="HFJ194" s="152"/>
      <c r="HFK194" s="152"/>
      <c r="HFL194" s="152"/>
      <c r="HFM194" s="152"/>
      <c r="HFN194" s="650"/>
      <c r="HFO194" s="651"/>
      <c r="HFP194" s="326"/>
      <c r="HFQ194" s="152"/>
      <c r="HFR194" s="152"/>
      <c r="HFS194" s="152"/>
      <c r="HFT194" s="152"/>
      <c r="HFU194" s="650"/>
      <c r="HFV194" s="651"/>
      <c r="HFW194" s="326"/>
      <c r="HFX194" s="152"/>
      <c r="HFY194" s="152"/>
      <c r="HFZ194" s="152"/>
      <c r="HGA194" s="152"/>
      <c r="HGB194" s="650"/>
      <c r="HGC194" s="651"/>
      <c r="HGD194" s="326"/>
      <c r="HGE194" s="152"/>
      <c r="HGF194" s="152"/>
      <c r="HGG194" s="152"/>
      <c r="HGH194" s="152"/>
      <c r="HGI194" s="650"/>
      <c r="HGJ194" s="651"/>
      <c r="HGK194" s="326"/>
      <c r="HGL194" s="152"/>
      <c r="HGM194" s="152"/>
      <c r="HGN194" s="152"/>
      <c r="HGO194" s="152"/>
      <c r="HGP194" s="650"/>
      <c r="HGQ194" s="651"/>
      <c r="HGR194" s="326"/>
      <c r="HGS194" s="152"/>
      <c r="HGT194" s="152"/>
      <c r="HGU194" s="152"/>
      <c r="HGV194" s="152"/>
      <c r="HGW194" s="650"/>
      <c r="HGX194" s="651"/>
      <c r="HGY194" s="326"/>
      <c r="HGZ194" s="152"/>
      <c r="HHA194" s="152"/>
      <c r="HHB194" s="152"/>
      <c r="HHC194" s="152"/>
      <c r="HHD194" s="650"/>
      <c r="HHE194" s="651"/>
      <c r="HHF194" s="326"/>
      <c r="HHG194" s="152"/>
      <c r="HHH194" s="152"/>
      <c r="HHI194" s="152"/>
      <c r="HHJ194" s="152"/>
      <c r="HHK194" s="650"/>
      <c r="HHL194" s="651"/>
      <c r="HHM194" s="326"/>
      <c r="HHN194" s="152"/>
      <c r="HHO194" s="152"/>
      <c r="HHP194" s="152"/>
      <c r="HHQ194" s="152"/>
      <c r="HHR194" s="650"/>
      <c r="HHS194" s="651"/>
      <c r="HHT194" s="326"/>
      <c r="HHU194" s="152"/>
      <c r="HHV194" s="152"/>
      <c r="HHW194" s="152"/>
      <c r="HHX194" s="152"/>
      <c r="HHY194" s="650"/>
      <c r="HHZ194" s="651"/>
      <c r="HIA194" s="326"/>
      <c r="HIB194" s="152"/>
      <c r="HIC194" s="152"/>
      <c r="HID194" s="152"/>
      <c r="HIE194" s="152"/>
      <c r="HIF194" s="650"/>
      <c r="HIG194" s="651"/>
      <c r="HIH194" s="326"/>
      <c r="HII194" s="152"/>
      <c r="HIJ194" s="152"/>
      <c r="HIK194" s="152"/>
      <c r="HIL194" s="152"/>
      <c r="HIM194" s="650"/>
      <c r="HIN194" s="651"/>
      <c r="HIO194" s="326"/>
      <c r="HIP194" s="152"/>
      <c r="HIQ194" s="152"/>
      <c r="HIR194" s="152"/>
      <c r="HIS194" s="152"/>
      <c r="HIT194" s="650"/>
      <c r="HIU194" s="651"/>
      <c r="HIV194" s="326"/>
      <c r="HIW194" s="152"/>
      <c r="HIX194" s="152"/>
      <c r="HIY194" s="152"/>
      <c r="HIZ194" s="152"/>
      <c r="HJA194" s="650"/>
      <c r="HJB194" s="651"/>
      <c r="HJC194" s="326"/>
      <c r="HJD194" s="152"/>
      <c r="HJE194" s="152"/>
      <c r="HJF194" s="152"/>
      <c r="HJG194" s="152"/>
      <c r="HJH194" s="650"/>
      <c r="HJI194" s="651"/>
      <c r="HJJ194" s="326"/>
      <c r="HJK194" s="152"/>
      <c r="HJL194" s="152"/>
      <c r="HJM194" s="152"/>
      <c r="HJN194" s="152"/>
      <c r="HJO194" s="650"/>
      <c r="HJP194" s="651"/>
      <c r="HJQ194" s="326"/>
      <c r="HJR194" s="152"/>
      <c r="HJS194" s="152"/>
      <c r="HJT194" s="152"/>
      <c r="HJU194" s="152"/>
      <c r="HJV194" s="650"/>
      <c r="HJW194" s="651"/>
      <c r="HJX194" s="326"/>
      <c r="HJY194" s="152"/>
      <c r="HJZ194" s="152"/>
      <c r="HKA194" s="152"/>
      <c r="HKB194" s="152"/>
      <c r="HKC194" s="650"/>
      <c r="HKD194" s="651"/>
      <c r="HKE194" s="326"/>
      <c r="HKF194" s="152"/>
      <c r="HKG194" s="152"/>
      <c r="HKH194" s="152"/>
      <c r="HKI194" s="152"/>
      <c r="HKJ194" s="650"/>
      <c r="HKK194" s="651"/>
      <c r="HKL194" s="326"/>
      <c r="HKM194" s="152"/>
      <c r="HKN194" s="152"/>
      <c r="HKO194" s="152"/>
      <c r="HKP194" s="152"/>
      <c r="HKQ194" s="650"/>
      <c r="HKR194" s="651"/>
      <c r="HKS194" s="326"/>
      <c r="HKT194" s="152"/>
      <c r="HKU194" s="152"/>
      <c r="HKV194" s="152"/>
      <c r="HKW194" s="152"/>
      <c r="HKX194" s="650"/>
      <c r="HKY194" s="651"/>
      <c r="HKZ194" s="326"/>
      <c r="HLA194" s="152"/>
      <c r="HLB194" s="152"/>
      <c r="HLC194" s="152"/>
      <c r="HLD194" s="152"/>
      <c r="HLE194" s="650"/>
      <c r="HLF194" s="651"/>
      <c r="HLG194" s="326"/>
      <c r="HLH194" s="152"/>
      <c r="HLI194" s="152"/>
      <c r="HLJ194" s="152"/>
      <c r="HLK194" s="152"/>
      <c r="HLL194" s="650"/>
      <c r="HLM194" s="651"/>
      <c r="HLN194" s="326"/>
      <c r="HLO194" s="152"/>
      <c r="HLP194" s="152"/>
      <c r="HLQ194" s="152"/>
      <c r="HLR194" s="152"/>
      <c r="HLS194" s="650"/>
      <c r="HLT194" s="651"/>
      <c r="HLU194" s="326"/>
      <c r="HLV194" s="152"/>
      <c r="HLW194" s="152"/>
      <c r="HLX194" s="152"/>
      <c r="HLY194" s="152"/>
      <c r="HLZ194" s="650"/>
      <c r="HMA194" s="651"/>
      <c r="HMB194" s="326"/>
      <c r="HMC194" s="152"/>
      <c r="HMD194" s="152"/>
      <c r="HME194" s="152"/>
      <c r="HMF194" s="152"/>
      <c r="HMG194" s="650"/>
      <c r="HMH194" s="651"/>
      <c r="HMI194" s="326"/>
      <c r="HMJ194" s="152"/>
      <c r="HMK194" s="152"/>
      <c r="HML194" s="152"/>
      <c r="HMM194" s="152"/>
      <c r="HMN194" s="650"/>
      <c r="HMO194" s="651"/>
      <c r="HMP194" s="326"/>
      <c r="HMQ194" s="152"/>
      <c r="HMR194" s="152"/>
      <c r="HMS194" s="152"/>
      <c r="HMT194" s="152"/>
      <c r="HMU194" s="650"/>
      <c r="HMV194" s="651"/>
      <c r="HMW194" s="326"/>
      <c r="HMX194" s="152"/>
      <c r="HMY194" s="152"/>
      <c r="HMZ194" s="152"/>
      <c r="HNA194" s="152"/>
      <c r="HNB194" s="650"/>
      <c r="HNC194" s="651"/>
      <c r="HND194" s="326"/>
      <c r="HNE194" s="152"/>
      <c r="HNF194" s="152"/>
      <c r="HNG194" s="152"/>
      <c r="HNH194" s="152"/>
      <c r="HNI194" s="650"/>
      <c r="HNJ194" s="651"/>
      <c r="HNK194" s="326"/>
      <c r="HNL194" s="152"/>
      <c r="HNM194" s="152"/>
      <c r="HNN194" s="152"/>
      <c r="HNO194" s="152"/>
      <c r="HNP194" s="650"/>
      <c r="HNQ194" s="651"/>
      <c r="HNR194" s="326"/>
      <c r="HNS194" s="152"/>
      <c r="HNT194" s="152"/>
      <c r="HNU194" s="152"/>
      <c r="HNV194" s="152"/>
      <c r="HNW194" s="650"/>
      <c r="HNX194" s="651"/>
      <c r="HNY194" s="326"/>
      <c r="HNZ194" s="152"/>
      <c r="HOA194" s="152"/>
      <c r="HOB194" s="152"/>
      <c r="HOC194" s="152"/>
      <c r="HOD194" s="650"/>
      <c r="HOE194" s="651"/>
      <c r="HOF194" s="326"/>
      <c r="HOG194" s="152"/>
      <c r="HOH194" s="152"/>
      <c r="HOI194" s="152"/>
      <c r="HOJ194" s="152"/>
      <c r="HOK194" s="650"/>
      <c r="HOL194" s="651"/>
      <c r="HOM194" s="326"/>
      <c r="HON194" s="152"/>
      <c r="HOO194" s="152"/>
      <c r="HOP194" s="152"/>
      <c r="HOQ194" s="152"/>
      <c r="HOR194" s="650"/>
      <c r="HOS194" s="651"/>
      <c r="HOT194" s="326"/>
      <c r="HOU194" s="152"/>
      <c r="HOV194" s="152"/>
      <c r="HOW194" s="152"/>
      <c r="HOX194" s="152"/>
      <c r="HOY194" s="650"/>
      <c r="HOZ194" s="651"/>
      <c r="HPA194" s="326"/>
      <c r="HPB194" s="152"/>
      <c r="HPC194" s="152"/>
      <c r="HPD194" s="152"/>
      <c r="HPE194" s="152"/>
      <c r="HPF194" s="650"/>
      <c r="HPG194" s="651"/>
      <c r="HPH194" s="326"/>
      <c r="HPI194" s="152"/>
      <c r="HPJ194" s="152"/>
      <c r="HPK194" s="152"/>
      <c r="HPL194" s="152"/>
      <c r="HPM194" s="650"/>
      <c r="HPN194" s="651"/>
      <c r="HPO194" s="326"/>
      <c r="HPP194" s="152"/>
      <c r="HPQ194" s="152"/>
      <c r="HPR194" s="152"/>
      <c r="HPS194" s="152"/>
      <c r="HPT194" s="650"/>
      <c r="HPU194" s="651"/>
      <c r="HPV194" s="326"/>
      <c r="HPW194" s="152"/>
      <c r="HPX194" s="152"/>
      <c r="HPY194" s="152"/>
      <c r="HPZ194" s="152"/>
      <c r="HQA194" s="650"/>
      <c r="HQB194" s="651"/>
      <c r="HQC194" s="326"/>
      <c r="HQD194" s="152"/>
      <c r="HQE194" s="152"/>
      <c r="HQF194" s="152"/>
      <c r="HQG194" s="152"/>
      <c r="HQH194" s="650"/>
      <c r="HQI194" s="651"/>
      <c r="HQJ194" s="326"/>
      <c r="HQK194" s="152"/>
      <c r="HQL194" s="152"/>
      <c r="HQM194" s="152"/>
      <c r="HQN194" s="152"/>
      <c r="HQO194" s="650"/>
      <c r="HQP194" s="651"/>
      <c r="HQQ194" s="326"/>
      <c r="HQR194" s="152"/>
      <c r="HQS194" s="152"/>
      <c r="HQT194" s="152"/>
      <c r="HQU194" s="152"/>
      <c r="HQV194" s="650"/>
      <c r="HQW194" s="651"/>
      <c r="HQX194" s="326"/>
      <c r="HQY194" s="152"/>
      <c r="HQZ194" s="152"/>
      <c r="HRA194" s="152"/>
      <c r="HRB194" s="152"/>
      <c r="HRC194" s="650"/>
      <c r="HRD194" s="651"/>
      <c r="HRE194" s="326"/>
      <c r="HRF194" s="152"/>
      <c r="HRG194" s="152"/>
      <c r="HRH194" s="152"/>
      <c r="HRI194" s="152"/>
      <c r="HRJ194" s="650"/>
      <c r="HRK194" s="651"/>
      <c r="HRL194" s="326"/>
      <c r="HRM194" s="152"/>
      <c r="HRN194" s="152"/>
      <c r="HRO194" s="152"/>
      <c r="HRP194" s="152"/>
      <c r="HRQ194" s="650"/>
      <c r="HRR194" s="651"/>
      <c r="HRS194" s="326"/>
      <c r="HRT194" s="152"/>
      <c r="HRU194" s="152"/>
      <c r="HRV194" s="152"/>
      <c r="HRW194" s="152"/>
      <c r="HRX194" s="650"/>
      <c r="HRY194" s="651"/>
      <c r="HRZ194" s="326"/>
      <c r="HSA194" s="152"/>
      <c r="HSB194" s="152"/>
      <c r="HSC194" s="152"/>
      <c r="HSD194" s="152"/>
      <c r="HSE194" s="650"/>
      <c r="HSF194" s="651"/>
      <c r="HSG194" s="326"/>
      <c r="HSH194" s="152"/>
      <c r="HSI194" s="152"/>
      <c r="HSJ194" s="152"/>
      <c r="HSK194" s="152"/>
      <c r="HSL194" s="650"/>
      <c r="HSM194" s="651"/>
      <c r="HSN194" s="326"/>
      <c r="HSO194" s="152"/>
      <c r="HSP194" s="152"/>
      <c r="HSQ194" s="152"/>
      <c r="HSR194" s="152"/>
      <c r="HSS194" s="650"/>
      <c r="HST194" s="651"/>
      <c r="HSU194" s="326"/>
      <c r="HSV194" s="152"/>
      <c r="HSW194" s="152"/>
      <c r="HSX194" s="152"/>
      <c r="HSY194" s="152"/>
      <c r="HSZ194" s="650"/>
      <c r="HTA194" s="651"/>
      <c r="HTB194" s="326"/>
      <c r="HTC194" s="152"/>
      <c r="HTD194" s="152"/>
      <c r="HTE194" s="152"/>
      <c r="HTF194" s="152"/>
      <c r="HTG194" s="650"/>
      <c r="HTH194" s="651"/>
      <c r="HTI194" s="326"/>
      <c r="HTJ194" s="152"/>
      <c r="HTK194" s="152"/>
      <c r="HTL194" s="152"/>
      <c r="HTM194" s="152"/>
      <c r="HTN194" s="650"/>
      <c r="HTO194" s="651"/>
      <c r="HTP194" s="326"/>
      <c r="HTQ194" s="152"/>
      <c r="HTR194" s="152"/>
      <c r="HTS194" s="152"/>
      <c r="HTT194" s="152"/>
      <c r="HTU194" s="650"/>
      <c r="HTV194" s="651"/>
      <c r="HTW194" s="326"/>
      <c r="HTX194" s="152"/>
      <c r="HTY194" s="152"/>
      <c r="HTZ194" s="152"/>
      <c r="HUA194" s="152"/>
      <c r="HUB194" s="650"/>
      <c r="HUC194" s="651"/>
      <c r="HUD194" s="326"/>
      <c r="HUE194" s="152"/>
      <c r="HUF194" s="152"/>
      <c r="HUG194" s="152"/>
      <c r="HUH194" s="152"/>
      <c r="HUI194" s="650"/>
      <c r="HUJ194" s="651"/>
      <c r="HUK194" s="326"/>
      <c r="HUL194" s="152"/>
      <c r="HUM194" s="152"/>
      <c r="HUN194" s="152"/>
      <c r="HUO194" s="152"/>
      <c r="HUP194" s="650"/>
      <c r="HUQ194" s="651"/>
      <c r="HUR194" s="326"/>
      <c r="HUS194" s="152"/>
      <c r="HUT194" s="152"/>
      <c r="HUU194" s="152"/>
      <c r="HUV194" s="152"/>
      <c r="HUW194" s="650"/>
      <c r="HUX194" s="651"/>
      <c r="HUY194" s="326"/>
      <c r="HUZ194" s="152"/>
      <c r="HVA194" s="152"/>
      <c r="HVB194" s="152"/>
      <c r="HVC194" s="152"/>
      <c r="HVD194" s="650"/>
      <c r="HVE194" s="651"/>
      <c r="HVF194" s="326"/>
      <c r="HVG194" s="152"/>
      <c r="HVH194" s="152"/>
      <c r="HVI194" s="152"/>
      <c r="HVJ194" s="152"/>
      <c r="HVK194" s="650"/>
      <c r="HVL194" s="651"/>
      <c r="HVM194" s="326"/>
      <c r="HVN194" s="152"/>
      <c r="HVO194" s="152"/>
      <c r="HVP194" s="152"/>
      <c r="HVQ194" s="152"/>
      <c r="HVR194" s="650"/>
      <c r="HVS194" s="651"/>
      <c r="HVT194" s="326"/>
      <c r="HVU194" s="152"/>
      <c r="HVV194" s="152"/>
      <c r="HVW194" s="152"/>
      <c r="HVX194" s="152"/>
      <c r="HVY194" s="650"/>
      <c r="HVZ194" s="651"/>
      <c r="HWA194" s="326"/>
      <c r="HWB194" s="152"/>
      <c r="HWC194" s="152"/>
      <c r="HWD194" s="152"/>
      <c r="HWE194" s="152"/>
      <c r="HWF194" s="650"/>
      <c r="HWG194" s="651"/>
      <c r="HWH194" s="326"/>
      <c r="HWI194" s="152"/>
      <c r="HWJ194" s="152"/>
      <c r="HWK194" s="152"/>
      <c r="HWL194" s="152"/>
      <c r="HWM194" s="650"/>
      <c r="HWN194" s="651"/>
      <c r="HWO194" s="326"/>
      <c r="HWP194" s="152"/>
      <c r="HWQ194" s="152"/>
      <c r="HWR194" s="152"/>
      <c r="HWS194" s="152"/>
      <c r="HWT194" s="650"/>
      <c r="HWU194" s="651"/>
      <c r="HWV194" s="326"/>
      <c r="HWW194" s="152"/>
      <c r="HWX194" s="152"/>
      <c r="HWY194" s="152"/>
      <c r="HWZ194" s="152"/>
      <c r="HXA194" s="650"/>
      <c r="HXB194" s="651"/>
      <c r="HXC194" s="326"/>
      <c r="HXD194" s="152"/>
      <c r="HXE194" s="152"/>
      <c r="HXF194" s="152"/>
      <c r="HXG194" s="152"/>
      <c r="HXH194" s="650"/>
      <c r="HXI194" s="651"/>
      <c r="HXJ194" s="326"/>
      <c r="HXK194" s="152"/>
      <c r="HXL194" s="152"/>
      <c r="HXM194" s="152"/>
      <c r="HXN194" s="152"/>
      <c r="HXO194" s="650"/>
      <c r="HXP194" s="651"/>
      <c r="HXQ194" s="326"/>
      <c r="HXR194" s="152"/>
      <c r="HXS194" s="152"/>
      <c r="HXT194" s="152"/>
      <c r="HXU194" s="152"/>
      <c r="HXV194" s="650"/>
      <c r="HXW194" s="651"/>
      <c r="HXX194" s="326"/>
      <c r="HXY194" s="152"/>
      <c r="HXZ194" s="152"/>
      <c r="HYA194" s="152"/>
      <c r="HYB194" s="152"/>
      <c r="HYC194" s="650"/>
      <c r="HYD194" s="651"/>
      <c r="HYE194" s="326"/>
      <c r="HYF194" s="152"/>
      <c r="HYG194" s="152"/>
      <c r="HYH194" s="152"/>
      <c r="HYI194" s="152"/>
      <c r="HYJ194" s="650"/>
      <c r="HYK194" s="651"/>
      <c r="HYL194" s="326"/>
      <c r="HYM194" s="152"/>
      <c r="HYN194" s="152"/>
      <c r="HYO194" s="152"/>
      <c r="HYP194" s="152"/>
      <c r="HYQ194" s="650"/>
      <c r="HYR194" s="651"/>
      <c r="HYS194" s="326"/>
      <c r="HYT194" s="152"/>
      <c r="HYU194" s="152"/>
      <c r="HYV194" s="152"/>
      <c r="HYW194" s="152"/>
      <c r="HYX194" s="650"/>
      <c r="HYY194" s="651"/>
      <c r="HYZ194" s="326"/>
      <c r="HZA194" s="152"/>
      <c r="HZB194" s="152"/>
      <c r="HZC194" s="152"/>
      <c r="HZD194" s="152"/>
      <c r="HZE194" s="650"/>
      <c r="HZF194" s="651"/>
      <c r="HZG194" s="326"/>
      <c r="HZH194" s="152"/>
      <c r="HZI194" s="152"/>
      <c r="HZJ194" s="152"/>
      <c r="HZK194" s="152"/>
      <c r="HZL194" s="650"/>
      <c r="HZM194" s="651"/>
      <c r="HZN194" s="326"/>
      <c r="HZO194" s="152"/>
      <c r="HZP194" s="152"/>
      <c r="HZQ194" s="152"/>
      <c r="HZR194" s="152"/>
      <c r="HZS194" s="650"/>
      <c r="HZT194" s="651"/>
      <c r="HZU194" s="326"/>
      <c r="HZV194" s="152"/>
      <c r="HZW194" s="152"/>
      <c r="HZX194" s="152"/>
      <c r="HZY194" s="152"/>
      <c r="HZZ194" s="650"/>
      <c r="IAA194" s="651"/>
      <c r="IAB194" s="326"/>
      <c r="IAC194" s="152"/>
      <c r="IAD194" s="152"/>
      <c r="IAE194" s="152"/>
      <c r="IAF194" s="152"/>
      <c r="IAG194" s="650"/>
      <c r="IAH194" s="651"/>
      <c r="IAI194" s="326"/>
      <c r="IAJ194" s="152"/>
      <c r="IAK194" s="152"/>
      <c r="IAL194" s="152"/>
      <c r="IAM194" s="152"/>
      <c r="IAN194" s="650"/>
      <c r="IAO194" s="651"/>
      <c r="IAP194" s="326"/>
      <c r="IAQ194" s="152"/>
      <c r="IAR194" s="152"/>
      <c r="IAS194" s="152"/>
      <c r="IAT194" s="152"/>
      <c r="IAU194" s="650"/>
      <c r="IAV194" s="651"/>
      <c r="IAW194" s="326"/>
      <c r="IAX194" s="152"/>
      <c r="IAY194" s="152"/>
      <c r="IAZ194" s="152"/>
      <c r="IBA194" s="152"/>
      <c r="IBB194" s="650"/>
      <c r="IBC194" s="651"/>
      <c r="IBD194" s="326"/>
      <c r="IBE194" s="152"/>
      <c r="IBF194" s="152"/>
      <c r="IBG194" s="152"/>
      <c r="IBH194" s="152"/>
      <c r="IBI194" s="650"/>
      <c r="IBJ194" s="651"/>
      <c r="IBK194" s="326"/>
      <c r="IBL194" s="152"/>
      <c r="IBM194" s="152"/>
      <c r="IBN194" s="152"/>
      <c r="IBO194" s="152"/>
      <c r="IBP194" s="650"/>
      <c r="IBQ194" s="651"/>
      <c r="IBR194" s="326"/>
      <c r="IBS194" s="152"/>
      <c r="IBT194" s="152"/>
      <c r="IBU194" s="152"/>
      <c r="IBV194" s="152"/>
      <c r="IBW194" s="650"/>
      <c r="IBX194" s="651"/>
      <c r="IBY194" s="326"/>
      <c r="IBZ194" s="152"/>
      <c r="ICA194" s="152"/>
      <c r="ICB194" s="152"/>
      <c r="ICC194" s="152"/>
      <c r="ICD194" s="650"/>
      <c r="ICE194" s="651"/>
      <c r="ICF194" s="326"/>
      <c r="ICG194" s="152"/>
      <c r="ICH194" s="152"/>
      <c r="ICI194" s="152"/>
      <c r="ICJ194" s="152"/>
      <c r="ICK194" s="650"/>
      <c r="ICL194" s="651"/>
      <c r="ICM194" s="326"/>
      <c r="ICN194" s="152"/>
      <c r="ICO194" s="152"/>
      <c r="ICP194" s="152"/>
      <c r="ICQ194" s="152"/>
      <c r="ICR194" s="650"/>
      <c r="ICS194" s="651"/>
      <c r="ICT194" s="326"/>
      <c r="ICU194" s="152"/>
      <c r="ICV194" s="152"/>
      <c r="ICW194" s="152"/>
      <c r="ICX194" s="152"/>
      <c r="ICY194" s="650"/>
      <c r="ICZ194" s="651"/>
      <c r="IDA194" s="326"/>
      <c r="IDB194" s="152"/>
      <c r="IDC194" s="152"/>
      <c r="IDD194" s="152"/>
      <c r="IDE194" s="152"/>
      <c r="IDF194" s="650"/>
      <c r="IDG194" s="651"/>
      <c r="IDH194" s="326"/>
      <c r="IDI194" s="152"/>
      <c r="IDJ194" s="152"/>
      <c r="IDK194" s="152"/>
      <c r="IDL194" s="152"/>
      <c r="IDM194" s="650"/>
      <c r="IDN194" s="651"/>
      <c r="IDO194" s="326"/>
      <c r="IDP194" s="152"/>
      <c r="IDQ194" s="152"/>
      <c r="IDR194" s="152"/>
      <c r="IDS194" s="152"/>
      <c r="IDT194" s="650"/>
      <c r="IDU194" s="651"/>
      <c r="IDV194" s="326"/>
      <c r="IDW194" s="152"/>
      <c r="IDX194" s="152"/>
      <c r="IDY194" s="152"/>
      <c r="IDZ194" s="152"/>
      <c r="IEA194" s="650"/>
      <c r="IEB194" s="651"/>
      <c r="IEC194" s="326"/>
      <c r="IED194" s="152"/>
      <c r="IEE194" s="152"/>
      <c r="IEF194" s="152"/>
      <c r="IEG194" s="152"/>
      <c r="IEH194" s="650"/>
      <c r="IEI194" s="651"/>
      <c r="IEJ194" s="326"/>
      <c r="IEK194" s="152"/>
      <c r="IEL194" s="152"/>
      <c r="IEM194" s="152"/>
      <c r="IEN194" s="152"/>
      <c r="IEO194" s="650"/>
      <c r="IEP194" s="651"/>
      <c r="IEQ194" s="326"/>
      <c r="IER194" s="152"/>
      <c r="IES194" s="152"/>
      <c r="IET194" s="152"/>
      <c r="IEU194" s="152"/>
      <c r="IEV194" s="650"/>
      <c r="IEW194" s="651"/>
      <c r="IEX194" s="326"/>
      <c r="IEY194" s="152"/>
      <c r="IEZ194" s="152"/>
      <c r="IFA194" s="152"/>
      <c r="IFB194" s="152"/>
      <c r="IFC194" s="650"/>
      <c r="IFD194" s="651"/>
      <c r="IFE194" s="326"/>
      <c r="IFF194" s="152"/>
      <c r="IFG194" s="152"/>
      <c r="IFH194" s="152"/>
      <c r="IFI194" s="152"/>
      <c r="IFJ194" s="650"/>
      <c r="IFK194" s="651"/>
      <c r="IFL194" s="326"/>
      <c r="IFM194" s="152"/>
      <c r="IFN194" s="152"/>
      <c r="IFO194" s="152"/>
      <c r="IFP194" s="152"/>
      <c r="IFQ194" s="650"/>
      <c r="IFR194" s="651"/>
      <c r="IFS194" s="326"/>
      <c r="IFT194" s="152"/>
      <c r="IFU194" s="152"/>
      <c r="IFV194" s="152"/>
      <c r="IFW194" s="152"/>
      <c r="IFX194" s="650"/>
      <c r="IFY194" s="651"/>
      <c r="IFZ194" s="326"/>
      <c r="IGA194" s="152"/>
      <c r="IGB194" s="152"/>
      <c r="IGC194" s="152"/>
      <c r="IGD194" s="152"/>
      <c r="IGE194" s="650"/>
      <c r="IGF194" s="651"/>
      <c r="IGG194" s="326"/>
      <c r="IGH194" s="152"/>
      <c r="IGI194" s="152"/>
      <c r="IGJ194" s="152"/>
      <c r="IGK194" s="152"/>
      <c r="IGL194" s="650"/>
      <c r="IGM194" s="651"/>
      <c r="IGN194" s="326"/>
      <c r="IGO194" s="152"/>
      <c r="IGP194" s="152"/>
      <c r="IGQ194" s="152"/>
      <c r="IGR194" s="152"/>
      <c r="IGS194" s="650"/>
      <c r="IGT194" s="651"/>
      <c r="IGU194" s="326"/>
      <c r="IGV194" s="152"/>
      <c r="IGW194" s="152"/>
      <c r="IGX194" s="152"/>
      <c r="IGY194" s="152"/>
      <c r="IGZ194" s="650"/>
      <c r="IHA194" s="651"/>
      <c r="IHB194" s="326"/>
      <c r="IHC194" s="152"/>
      <c r="IHD194" s="152"/>
      <c r="IHE194" s="152"/>
      <c r="IHF194" s="152"/>
      <c r="IHG194" s="650"/>
      <c r="IHH194" s="651"/>
      <c r="IHI194" s="326"/>
      <c r="IHJ194" s="152"/>
      <c r="IHK194" s="152"/>
      <c r="IHL194" s="152"/>
      <c r="IHM194" s="152"/>
      <c r="IHN194" s="650"/>
      <c r="IHO194" s="651"/>
      <c r="IHP194" s="326"/>
      <c r="IHQ194" s="152"/>
      <c r="IHR194" s="152"/>
      <c r="IHS194" s="152"/>
      <c r="IHT194" s="152"/>
      <c r="IHU194" s="650"/>
      <c r="IHV194" s="651"/>
      <c r="IHW194" s="326"/>
      <c r="IHX194" s="152"/>
      <c r="IHY194" s="152"/>
      <c r="IHZ194" s="152"/>
      <c r="IIA194" s="152"/>
      <c r="IIB194" s="650"/>
      <c r="IIC194" s="651"/>
      <c r="IID194" s="326"/>
      <c r="IIE194" s="152"/>
      <c r="IIF194" s="152"/>
      <c r="IIG194" s="152"/>
      <c r="IIH194" s="152"/>
      <c r="III194" s="650"/>
      <c r="IIJ194" s="651"/>
      <c r="IIK194" s="326"/>
      <c r="IIL194" s="152"/>
      <c r="IIM194" s="152"/>
      <c r="IIN194" s="152"/>
      <c r="IIO194" s="152"/>
      <c r="IIP194" s="650"/>
      <c r="IIQ194" s="651"/>
      <c r="IIR194" s="326"/>
      <c r="IIS194" s="152"/>
      <c r="IIT194" s="152"/>
      <c r="IIU194" s="152"/>
      <c r="IIV194" s="152"/>
      <c r="IIW194" s="650"/>
      <c r="IIX194" s="651"/>
      <c r="IIY194" s="326"/>
      <c r="IIZ194" s="152"/>
      <c r="IJA194" s="152"/>
      <c r="IJB194" s="152"/>
      <c r="IJC194" s="152"/>
      <c r="IJD194" s="650"/>
      <c r="IJE194" s="651"/>
      <c r="IJF194" s="326"/>
      <c r="IJG194" s="152"/>
      <c r="IJH194" s="152"/>
      <c r="IJI194" s="152"/>
      <c r="IJJ194" s="152"/>
      <c r="IJK194" s="650"/>
      <c r="IJL194" s="651"/>
      <c r="IJM194" s="326"/>
      <c r="IJN194" s="152"/>
      <c r="IJO194" s="152"/>
      <c r="IJP194" s="152"/>
      <c r="IJQ194" s="152"/>
      <c r="IJR194" s="650"/>
      <c r="IJS194" s="651"/>
      <c r="IJT194" s="326"/>
      <c r="IJU194" s="152"/>
      <c r="IJV194" s="152"/>
      <c r="IJW194" s="152"/>
      <c r="IJX194" s="152"/>
      <c r="IJY194" s="650"/>
      <c r="IJZ194" s="651"/>
      <c r="IKA194" s="326"/>
      <c r="IKB194" s="152"/>
      <c r="IKC194" s="152"/>
      <c r="IKD194" s="152"/>
      <c r="IKE194" s="152"/>
      <c r="IKF194" s="650"/>
      <c r="IKG194" s="651"/>
      <c r="IKH194" s="326"/>
      <c r="IKI194" s="152"/>
      <c r="IKJ194" s="152"/>
      <c r="IKK194" s="152"/>
      <c r="IKL194" s="152"/>
      <c r="IKM194" s="650"/>
      <c r="IKN194" s="651"/>
      <c r="IKO194" s="326"/>
      <c r="IKP194" s="152"/>
      <c r="IKQ194" s="152"/>
      <c r="IKR194" s="152"/>
      <c r="IKS194" s="152"/>
      <c r="IKT194" s="650"/>
      <c r="IKU194" s="651"/>
      <c r="IKV194" s="326"/>
      <c r="IKW194" s="152"/>
      <c r="IKX194" s="152"/>
      <c r="IKY194" s="152"/>
      <c r="IKZ194" s="152"/>
      <c r="ILA194" s="650"/>
      <c r="ILB194" s="651"/>
      <c r="ILC194" s="326"/>
      <c r="ILD194" s="152"/>
      <c r="ILE194" s="152"/>
      <c r="ILF194" s="152"/>
      <c r="ILG194" s="152"/>
      <c r="ILH194" s="650"/>
      <c r="ILI194" s="651"/>
      <c r="ILJ194" s="326"/>
      <c r="ILK194" s="152"/>
      <c r="ILL194" s="152"/>
      <c r="ILM194" s="152"/>
      <c r="ILN194" s="152"/>
      <c r="ILO194" s="650"/>
      <c r="ILP194" s="651"/>
      <c r="ILQ194" s="326"/>
      <c r="ILR194" s="152"/>
      <c r="ILS194" s="152"/>
      <c r="ILT194" s="152"/>
      <c r="ILU194" s="152"/>
      <c r="ILV194" s="650"/>
      <c r="ILW194" s="651"/>
      <c r="ILX194" s="326"/>
      <c r="ILY194" s="152"/>
      <c r="ILZ194" s="152"/>
      <c r="IMA194" s="152"/>
      <c r="IMB194" s="152"/>
      <c r="IMC194" s="650"/>
      <c r="IMD194" s="651"/>
      <c r="IME194" s="326"/>
      <c r="IMF194" s="152"/>
      <c r="IMG194" s="152"/>
      <c r="IMH194" s="152"/>
      <c r="IMI194" s="152"/>
      <c r="IMJ194" s="650"/>
      <c r="IMK194" s="651"/>
      <c r="IML194" s="326"/>
      <c r="IMM194" s="152"/>
      <c r="IMN194" s="152"/>
      <c r="IMO194" s="152"/>
      <c r="IMP194" s="152"/>
      <c r="IMQ194" s="650"/>
      <c r="IMR194" s="651"/>
      <c r="IMS194" s="326"/>
      <c r="IMT194" s="152"/>
      <c r="IMU194" s="152"/>
      <c r="IMV194" s="152"/>
      <c r="IMW194" s="152"/>
      <c r="IMX194" s="650"/>
      <c r="IMY194" s="651"/>
      <c r="IMZ194" s="326"/>
      <c r="INA194" s="152"/>
      <c r="INB194" s="152"/>
      <c r="INC194" s="152"/>
      <c r="IND194" s="152"/>
      <c r="INE194" s="650"/>
      <c r="INF194" s="651"/>
      <c r="ING194" s="326"/>
      <c r="INH194" s="152"/>
      <c r="INI194" s="152"/>
      <c r="INJ194" s="152"/>
      <c r="INK194" s="152"/>
      <c r="INL194" s="650"/>
      <c r="INM194" s="651"/>
      <c r="INN194" s="326"/>
      <c r="INO194" s="152"/>
      <c r="INP194" s="152"/>
      <c r="INQ194" s="152"/>
      <c r="INR194" s="152"/>
      <c r="INS194" s="650"/>
      <c r="INT194" s="651"/>
      <c r="INU194" s="326"/>
      <c r="INV194" s="152"/>
      <c r="INW194" s="152"/>
      <c r="INX194" s="152"/>
      <c r="INY194" s="152"/>
      <c r="INZ194" s="650"/>
      <c r="IOA194" s="651"/>
      <c r="IOB194" s="326"/>
      <c r="IOC194" s="152"/>
      <c r="IOD194" s="152"/>
      <c r="IOE194" s="152"/>
      <c r="IOF194" s="152"/>
      <c r="IOG194" s="650"/>
      <c r="IOH194" s="651"/>
      <c r="IOI194" s="326"/>
      <c r="IOJ194" s="152"/>
      <c r="IOK194" s="152"/>
      <c r="IOL194" s="152"/>
      <c r="IOM194" s="152"/>
      <c r="ION194" s="650"/>
      <c r="IOO194" s="651"/>
      <c r="IOP194" s="326"/>
      <c r="IOQ194" s="152"/>
      <c r="IOR194" s="152"/>
      <c r="IOS194" s="152"/>
      <c r="IOT194" s="152"/>
      <c r="IOU194" s="650"/>
      <c r="IOV194" s="651"/>
      <c r="IOW194" s="326"/>
      <c r="IOX194" s="152"/>
      <c r="IOY194" s="152"/>
      <c r="IOZ194" s="152"/>
      <c r="IPA194" s="152"/>
      <c r="IPB194" s="650"/>
      <c r="IPC194" s="651"/>
      <c r="IPD194" s="326"/>
      <c r="IPE194" s="152"/>
      <c r="IPF194" s="152"/>
      <c r="IPG194" s="152"/>
      <c r="IPH194" s="152"/>
      <c r="IPI194" s="650"/>
      <c r="IPJ194" s="651"/>
      <c r="IPK194" s="326"/>
      <c r="IPL194" s="152"/>
      <c r="IPM194" s="152"/>
      <c r="IPN194" s="152"/>
      <c r="IPO194" s="152"/>
      <c r="IPP194" s="650"/>
      <c r="IPQ194" s="651"/>
      <c r="IPR194" s="326"/>
      <c r="IPS194" s="152"/>
      <c r="IPT194" s="152"/>
      <c r="IPU194" s="152"/>
      <c r="IPV194" s="152"/>
      <c r="IPW194" s="650"/>
      <c r="IPX194" s="651"/>
      <c r="IPY194" s="326"/>
      <c r="IPZ194" s="152"/>
      <c r="IQA194" s="152"/>
      <c r="IQB194" s="152"/>
      <c r="IQC194" s="152"/>
      <c r="IQD194" s="650"/>
      <c r="IQE194" s="651"/>
      <c r="IQF194" s="326"/>
      <c r="IQG194" s="152"/>
      <c r="IQH194" s="152"/>
      <c r="IQI194" s="152"/>
      <c r="IQJ194" s="152"/>
      <c r="IQK194" s="650"/>
      <c r="IQL194" s="651"/>
      <c r="IQM194" s="326"/>
      <c r="IQN194" s="152"/>
      <c r="IQO194" s="152"/>
      <c r="IQP194" s="152"/>
      <c r="IQQ194" s="152"/>
      <c r="IQR194" s="650"/>
      <c r="IQS194" s="651"/>
      <c r="IQT194" s="326"/>
      <c r="IQU194" s="152"/>
      <c r="IQV194" s="152"/>
      <c r="IQW194" s="152"/>
      <c r="IQX194" s="152"/>
      <c r="IQY194" s="650"/>
      <c r="IQZ194" s="651"/>
      <c r="IRA194" s="326"/>
      <c r="IRB194" s="152"/>
      <c r="IRC194" s="152"/>
      <c r="IRD194" s="152"/>
      <c r="IRE194" s="152"/>
      <c r="IRF194" s="650"/>
      <c r="IRG194" s="651"/>
      <c r="IRH194" s="326"/>
      <c r="IRI194" s="152"/>
      <c r="IRJ194" s="152"/>
      <c r="IRK194" s="152"/>
      <c r="IRL194" s="152"/>
      <c r="IRM194" s="650"/>
      <c r="IRN194" s="651"/>
      <c r="IRO194" s="326"/>
      <c r="IRP194" s="152"/>
      <c r="IRQ194" s="152"/>
      <c r="IRR194" s="152"/>
      <c r="IRS194" s="152"/>
      <c r="IRT194" s="650"/>
      <c r="IRU194" s="651"/>
      <c r="IRV194" s="326"/>
      <c r="IRW194" s="152"/>
      <c r="IRX194" s="152"/>
      <c r="IRY194" s="152"/>
      <c r="IRZ194" s="152"/>
      <c r="ISA194" s="650"/>
      <c r="ISB194" s="651"/>
      <c r="ISC194" s="326"/>
      <c r="ISD194" s="152"/>
      <c r="ISE194" s="152"/>
      <c r="ISF194" s="152"/>
      <c r="ISG194" s="152"/>
      <c r="ISH194" s="650"/>
      <c r="ISI194" s="651"/>
      <c r="ISJ194" s="326"/>
      <c r="ISK194" s="152"/>
      <c r="ISL194" s="152"/>
      <c r="ISM194" s="152"/>
      <c r="ISN194" s="152"/>
      <c r="ISO194" s="650"/>
      <c r="ISP194" s="651"/>
      <c r="ISQ194" s="326"/>
      <c r="ISR194" s="152"/>
      <c r="ISS194" s="152"/>
      <c r="IST194" s="152"/>
      <c r="ISU194" s="152"/>
      <c r="ISV194" s="650"/>
      <c r="ISW194" s="651"/>
      <c r="ISX194" s="326"/>
      <c r="ISY194" s="152"/>
      <c r="ISZ194" s="152"/>
      <c r="ITA194" s="152"/>
      <c r="ITB194" s="152"/>
      <c r="ITC194" s="650"/>
      <c r="ITD194" s="651"/>
      <c r="ITE194" s="326"/>
      <c r="ITF194" s="152"/>
      <c r="ITG194" s="152"/>
      <c r="ITH194" s="152"/>
      <c r="ITI194" s="152"/>
      <c r="ITJ194" s="650"/>
      <c r="ITK194" s="651"/>
      <c r="ITL194" s="326"/>
      <c r="ITM194" s="152"/>
      <c r="ITN194" s="152"/>
      <c r="ITO194" s="152"/>
      <c r="ITP194" s="152"/>
      <c r="ITQ194" s="650"/>
      <c r="ITR194" s="651"/>
      <c r="ITS194" s="326"/>
      <c r="ITT194" s="152"/>
      <c r="ITU194" s="152"/>
      <c r="ITV194" s="152"/>
      <c r="ITW194" s="152"/>
      <c r="ITX194" s="650"/>
      <c r="ITY194" s="651"/>
      <c r="ITZ194" s="326"/>
      <c r="IUA194" s="152"/>
      <c r="IUB194" s="152"/>
      <c r="IUC194" s="152"/>
      <c r="IUD194" s="152"/>
      <c r="IUE194" s="650"/>
      <c r="IUF194" s="651"/>
      <c r="IUG194" s="326"/>
      <c r="IUH194" s="152"/>
      <c r="IUI194" s="152"/>
      <c r="IUJ194" s="152"/>
      <c r="IUK194" s="152"/>
      <c r="IUL194" s="650"/>
      <c r="IUM194" s="651"/>
      <c r="IUN194" s="326"/>
      <c r="IUO194" s="152"/>
      <c r="IUP194" s="152"/>
      <c r="IUQ194" s="152"/>
      <c r="IUR194" s="152"/>
      <c r="IUS194" s="650"/>
      <c r="IUT194" s="651"/>
      <c r="IUU194" s="326"/>
      <c r="IUV194" s="152"/>
      <c r="IUW194" s="152"/>
      <c r="IUX194" s="152"/>
      <c r="IUY194" s="152"/>
      <c r="IUZ194" s="650"/>
      <c r="IVA194" s="651"/>
      <c r="IVB194" s="326"/>
      <c r="IVC194" s="152"/>
      <c r="IVD194" s="152"/>
      <c r="IVE194" s="152"/>
      <c r="IVF194" s="152"/>
      <c r="IVG194" s="650"/>
      <c r="IVH194" s="651"/>
      <c r="IVI194" s="326"/>
      <c r="IVJ194" s="152"/>
      <c r="IVK194" s="152"/>
      <c r="IVL194" s="152"/>
      <c r="IVM194" s="152"/>
      <c r="IVN194" s="650"/>
      <c r="IVO194" s="651"/>
      <c r="IVP194" s="326"/>
      <c r="IVQ194" s="152"/>
      <c r="IVR194" s="152"/>
      <c r="IVS194" s="152"/>
      <c r="IVT194" s="152"/>
      <c r="IVU194" s="650"/>
      <c r="IVV194" s="651"/>
      <c r="IVW194" s="326"/>
      <c r="IVX194" s="152"/>
      <c r="IVY194" s="152"/>
      <c r="IVZ194" s="152"/>
      <c r="IWA194" s="152"/>
      <c r="IWB194" s="650"/>
      <c r="IWC194" s="651"/>
      <c r="IWD194" s="326"/>
      <c r="IWE194" s="152"/>
      <c r="IWF194" s="152"/>
      <c r="IWG194" s="152"/>
      <c r="IWH194" s="152"/>
      <c r="IWI194" s="650"/>
      <c r="IWJ194" s="651"/>
      <c r="IWK194" s="326"/>
      <c r="IWL194" s="152"/>
      <c r="IWM194" s="152"/>
      <c r="IWN194" s="152"/>
      <c r="IWO194" s="152"/>
      <c r="IWP194" s="650"/>
      <c r="IWQ194" s="651"/>
      <c r="IWR194" s="326"/>
      <c r="IWS194" s="152"/>
      <c r="IWT194" s="152"/>
      <c r="IWU194" s="152"/>
      <c r="IWV194" s="152"/>
      <c r="IWW194" s="650"/>
      <c r="IWX194" s="651"/>
      <c r="IWY194" s="326"/>
      <c r="IWZ194" s="152"/>
      <c r="IXA194" s="152"/>
      <c r="IXB194" s="152"/>
      <c r="IXC194" s="152"/>
      <c r="IXD194" s="650"/>
      <c r="IXE194" s="651"/>
      <c r="IXF194" s="326"/>
      <c r="IXG194" s="152"/>
      <c r="IXH194" s="152"/>
      <c r="IXI194" s="152"/>
      <c r="IXJ194" s="152"/>
      <c r="IXK194" s="650"/>
      <c r="IXL194" s="651"/>
      <c r="IXM194" s="326"/>
      <c r="IXN194" s="152"/>
      <c r="IXO194" s="152"/>
      <c r="IXP194" s="152"/>
      <c r="IXQ194" s="152"/>
      <c r="IXR194" s="650"/>
      <c r="IXS194" s="651"/>
      <c r="IXT194" s="326"/>
      <c r="IXU194" s="152"/>
      <c r="IXV194" s="152"/>
      <c r="IXW194" s="152"/>
      <c r="IXX194" s="152"/>
      <c r="IXY194" s="650"/>
      <c r="IXZ194" s="651"/>
      <c r="IYA194" s="326"/>
      <c r="IYB194" s="152"/>
      <c r="IYC194" s="152"/>
      <c r="IYD194" s="152"/>
      <c r="IYE194" s="152"/>
      <c r="IYF194" s="650"/>
      <c r="IYG194" s="651"/>
      <c r="IYH194" s="326"/>
      <c r="IYI194" s="152"/>
      <c r="IYJ194" s="152"/>
      <c r="IYK194" s="152"/>
      <c r="IYL194" s="152"/>
      <c r="IYM194" s="650"/>
      <c r="IYN194" s="651"/>
      <c r="IYO194" s="326"/>
      <c r="IYP194" s="152"/>
      <c r="IYQ194" s="152"/>
      <c r="IYR194" s="152"/>
      <c r="IYS194" s="152"/>
      <c r="IYT194" s="650"/>
      <c r="IYU194" s="651"/>
      <c r="IYV194" s="326"/>
      <c r="IYW194" s="152"/>
      <c r="IYX194" s="152"/>
      <c r="IYY194" s="152"/>
      <c r="IYZ194" s="152"/>
      <c r="IZA194" s="650"/>
      <c r="IZB194" s="651"/>
      <c r="IZC194" s="326"/>
      <c r="IZD194" s="152"/>
      <c r="IZE194" s="152"/>
      <c r="IZF194" s="152"/>
      <c r="IZG194" s="152"/>
      <c r="IZH194" s="650"/>
      <c r="IZI194" s="651"/>
      <c r="IZJ194" s="326"/>
      <c r="IZK194" s="152"/>
      <c r="IZL194" s="152"/>
      <c r="IZM194" s="152"/>
      <c r="IZN194" s="152"/>
      <c r="IZO194" s="650"/>
      <c r="IZP194" s="651"/>
      <c r="IZQ194" s="326"/>
      <c r="IZR194" s="152"/>
      <c r="IZS194" s="152"/>
      <c r="IZT194" s="152"/>
      <c r="IZU194" s="152"/>
      <c r="IZV194" s="650"/>
      <c r="IZW194" s="651"/>
      <c r="IZX194" s="326"/>
      <c r="IZY194" s="152"/>
      <c r="IZZ194" s="152"/>
      <c r="JAA194" s="152"/>
      <c r="JAB194" s="152"/>
      <c r="JAC194" s="650"/>
      <c r="JAD194" s="651"/>
      <c r="JAE194" s="326"/>
      <c r="JAF194" s="152"/>
      <c r="JAG194" s="152"/>
      <c r="JAH194" s="152"/>
      <c r="JAI194" s="152"/>
      <c r="JAJ194" s="650"/>
      <c r="JAK194" s="651"/>
      <c r="JAL194" s="326"/>
      <c r="JAM194" s="152"/>
      <c r="JAN194" s="152"/>
      <c r="JAO194" s="152"/>
      <c r="JAP194" s="152"/>
      <c r="JAQ194" s="650"/>
      <c r="JAR194" s="651"/>
      <c r="JAS194" s="326"/>
      <c r="JAT194" s="152"/>
      <c r="JAU194" s="152"/>
      <c r="JAV194" s="152"/>
      <c r="JAW194" s="152"/>
      <c r="JAX194" s="650"/>
      <c r="JAY194" s="651"/>
      <c r="JAZ194" s="326"/>
      <c r="JBA194" s="152"/>
      <c r="JBB194" s="152"/>
      <c r="JBC194" s="152"/>
      <c r="JBD194" s="152"/>
      <c r="JBE194" s="650"/>
      <c r="JBF194" s="651"/>
      <c r="JBG194" s="326"/>
      <c r="JBH194" s="152"/>
      <c r="JBI194" s="152"/>
      <c r="JBJ194" s="152"/>
      <c r="JBK194" s="152"/>
      <c r="JBL194" s="650"/>
      <c r="JBM194" s="651"/>
      <c r="JBN194" s="326"/>
      <c r="JBO194" s="152"/>
      <c r="JBP194" s="152"/>
      <c r="JBQ194" s="152"/>
      <c r="JBR194" s="152"/>
      <c r="JBS194" s="650"/>
      <c r="JBT194" s="651"/>
      <c r="JBU194" s="326"/>
      <c r="JBV194" s="152"/>
      <c r="JBW194" s="152"/>
      <c r="JBX194" s="152"/>
      <c r="JBY194" s="152"/>
      <c r="JBZ194" s="650"/>
      <c r="JCA194" s="651"/>
      <c r="JCB194" s="326"/>
      <c r="JCC194" s="152"/>
      <c r="JCD194" s="152"/>
      <c r="JCE194" s="152"/>
      <c r="JCF194" s="152"/>
      <c r="JCG194" s="650"/>
      <c r="JCH194" s="651"/>
      <c r="JCI194" s="326"/>
      <c r="JCJ194" s="152"/>
      <c r="JCK194" s="152"/>
      <c r="JCL194" s="152"/>
      <c r="JCM194" s="152"/>
      <c r="JCN194" s="650"/>
      <c r="JCO194" s="651"/>
      <c r="JCP194" s="326"/>
      <c r="JCQ194" s="152"/>
      <c r="JCR194" s="152"/>
      <c r="JCS194" s="152"/>
      <c r="JCT194" s="152"/>
      <c r="JCU194" s="650"/>
      <c r="JCV194" s="651"/>
      <c r="JCW194" s="326"/>
      <c r="JCX194" s="152"/>
      <c r="JCY194" s="152"/>
      <c r="JCZ194" s="152"/>
      <c r="JDA194" s="152"/>
      <c r="JDB194" s="650"/>
      <c r="JDC194" s="651"/>
      <c r="JDD194" s="326"/>
      <c r="JDE194" s="152"/>
      <c r="JDF194" s="152"/>
      <c r="JDG194" s="152"/>
      <c r="JDH194" s="152"/>
      <c r="JDI194" s="650"/>
      <c r="JDJ194" s="651"/>
      <c r="JDK194" s="326"/>
      <c r="JDL194" s="152"/>
      <c r="JDM194" s="152"/>
      <c r="JDN194" s="152"/>
      <c r="JDO194" s="152"/>
      <c r="JDP194" s="650"/>
      <c r="JDQ194" s="651"/>
      <c r="JDR194" s="326"/>
      <c r="JDS194" s="152"/>
      <c r="JDT194" s="152"/>
      <c r="JDU194" s="152"/>
      <c r="JDV194" s="152"/>
      <c r="JDW194" s="650"/>
      <c r="JDX194" s="651"/>
      <c r="JDY194" s="326"/>
      <c r="JDZ194" s="152"/>
      <c r="JEA194" s="152"/>
      <c r="JEB194" s="152"/>
      <c r="JEC194" s="152"/>
      <c r="JED194" s="650"/>
      <c r="JEE194" s="651"/>
      <c r="JEF194" s="326"/>
      <c r="JEG194" s="152"/>
      <c r="JEH194" s="152"/>
      <c r="JEI194" s="152"/>
      <c r="JEJ194" s="152"/>
      <c r="JEK194" s="650"/>
      <c r="JEL194" s="651"/>
      <c r="JEM194" s="326"/>
      <c r="JEN194" s="152"/>
      <c r="JEO194" s="152"/>
      <c r="JEP194" s="152"/>
      <c r="JEQ194" s="152"/>
      <c r="JER194" s="650"/>
      <c r="JES194" s="651"/>
      <c r="JET194" s="326"/>
      <c r="JEU194" s="152"/>
      <c r="JEV194" s="152"/>
      <c r="JEW194" s="152"/>
      <c r="JEX194" s="152"/>
      <c r="JEY194" s="650"/>
      <c r="JEZ194" s="651"/>
      <c r="JFA194" s="326"/>
      <c r="JFB194" s="152"/>
      <c r="JFC194" s="152"/>
      <c r="JFD194" s="152"/>
      <c r="JFE194" s="152"/>
      <c r="JFF194" s="650"/>
      <c r="JFG194" s="651"/>
      <c r="JFH194" s="326"/>
      <c r="JFI194" s="152"/>
      <c r="JFJ194" s="152"/>
      <c r="JFK194" s="152"/>
      <c r="JFL194" s="152"/>
      <c r="JFM194" s="650"/>
      <c r="JFN194" s="651"/>
      <c r="JFO194" s="326"/>
      <c r="JFP194" s="152"/>
      <c r="JFQ194" s="152"/>
      <c r="JFR194" s="152"/>
      <c r="JFS194" s="152"/>
      <c r="JFT194" s="650"/>
      <c r="JFU194" s="651"/>
      <c r="JFV194" s="326"/>
      <c r="JFW194" s="152"/>
      <c r="JFX194" s="152"/>
      <c r="JFY194" s="152"/>
      <c r="JFZ194" s="152"/>
      <c r="JGA194" s="650"/>
      <c r="JGB194" s="651"/>
      <c r="JGC194" s="326"/>
      <c r="JGD194" s="152"/>
      <c r="JGE194" s="152"/>
      <c r="JGF194" s="152"/>
      <c r="JGG194" s="152"/>
      <c r="JGH194" s="650"/>
      <c r="JGI194" s="651"/>
      <c r="JGJ194" s="326"/>
      <c r="JGK194" s="152"/>
      <c r="JGL194" s="152"/>
      <c r="JGM194" s="152"/>
      <c r="JGN194" s="152"/>
      <c r="JGO194" s="650"/>
      <c r="JGP194" s="651"/>
      <c r="JGQ194" s="326"/>
      <c r="JGR194" s="152"/>
      <c r="JGS194" s="152"/>
      <c r="JGT194" s="152"/>
      <c r="JGU194" s="152"/>
      <c r="JGV194" s="650"/>
      <c r="JGW194" s="651"/>
      <c r="JGX194" s="326"/>
      <c r="JGY194" s="152"/>
      <c r="JGZ194" s="152"/>
      <c r="JHA194" s="152"/>
      <c r="JHB194" s="152"/>
      <c r="JHC194" s="650"/>
      <c r="JHD194" s="651"/>
      <c r="JHE194" s="326"/>
      <c r="JHF194" s="152"/>
      <c r="JHG194" s="152"/>
      <c r="JHH194" s="152"/>
      <c r="JHI194" s="152"/>
      <c r="JHJ194" s="650"/>
      <c r="JHK194" s="651"/>
      <c r="JHL194" s="326"/>
      <c r="JHM194" s="152"/>
      <c r="JHN194" s="152"/>
      <c r="JHO194" s="152"/>
      <c r="JHP194" s="152"/>
      <c r="JHQ194" s="650"/>
      <c r="JHR194" s="651"/>
      <c r="JHS194" s="326"/>
      <c r="JHT194" s="152"/>
      <c r="JHU194" s="152"/>
      <c r="JHV194" s="152"/>
      <c r="JHW194" s="152"/>
      <c r="JHX194" s="650"/>
      <c r="JHY194" s="651"/>
      <c r="JHZ194" s="326"/>
      <c r="JIA194" s="152"/>
      <c r="JIB194" s="152"/>
      <c r="JIC194" s="152"/>
      <c r="JID194" s="152"/>
      <c r="JIE194" s="650"/>
      <c r="JIF194" s="651"/>
      <c r="JIG194" s="326"/>
      <c r="JIH194" s="152"/>
      <c r="JII194" s="152"/>
      <c r="JIJ194" s="152"/>
      <c r="JIK194" s="152"/>
      <c r="JIL194" s="650"/>
      <c r="JIM194" s="651"/>
      <c r="JIN194" s="326"/>
      <c r="JIO194" s="152"/>
      <c r="JIP194" s="152"/>
      <c r="JIQ194" s="152"/>
      <c r="JIR194" s="152"/>
      <c r="JIS194" s="650"/>
      <c r="JIT194" s="651"/>
      <c r="JIU194" s="326"/>
      <c r="JIV194" s="152"/>
      <c r="JIW194" s="152"/>
      <c r="JIX194" s="152"/>
      <c r="JIY194" s="152"/>
      <c r="JIZ194" s="650"/>
      <c r="JJA194" s="651"/>
      <c r="JJB194" s="326"/>
      <c r="JJC194" s="152"/>
      <c r="JJD194" s="152"/>
      <c r="JJE194" s="152"/>
      <c r="JJF194" s="152"/>
      <c r="JJG194" s="650"/>
      <c r="JJH194" s="651"/>
      <c r="JJI194" s="326"/>
      <c r="JJJ194" s="152"/>
      <c r="JJK194" s="152"/>
      <c r="JJL194" s="152"/>
      <c r="JJM194" s="152"/>
      <c r="JJN194" s="650"/>
      <c r="JJO194" s="651"/>
      <c r="JJP194" s="326"/>
      <c r="JJQ194" s="152"/>
      <c r="JJR194" s="152"/>
      <c r="JJS194" s="152"/>
      <c r="JJT194" s="152"/>
      <c r="JJU194" s="650"/>
      <c r="JJV194" s="651"/>
      <c r="JJW194" s="326"/>
      <c r="JJX194" s="152"/>
      <c r="JJY194" s="152"/>
      <c r="JJZ194" s="152"/>
      <c r="JKA194" s="152"/>
      <c r="JKB194" s="650"/>
      <c r="JKC194" s="651"/>
      <c r="JKD194" s="326"/>
      <c r="JKE194" s="152"/>
      <c r="JKF194" s="152"/>
      <c r="JKG194" s="152"/>
      <c r="JKH194" s="152"/>
      <c r="JKI194" s="650"/>
      <c r="JKJ194" s="651"/>
      <c r="JKK194" s="326"/>
      <c r="JKL194" s="152"/>
      <c r="JKM194" s="152"/>
      <c r="JKN194" s="152"/>
      <c r="JKO194" s="152"/>
      <c r="JKP194" s="650"/>
      <c r="JKQ194" s="651"/>
      <c r="JKR194" s="326"/>
      <c r="JKS194" s="152"/>
      <c r="JKT194" s="152"/>
      <c r="JKU194" s="152"/>
      <c r="JKV194" s="152"/>
      <c r="JKW194" s="650"/>
      <c r="JKX194" s="651"/>
      <c r="JKY194" s="326"/>
      <c r="JKZ194" s="152"/>
      <c r="JLA194" s="152"/>
      <c r="JLB194" s="152"/>
      <c r="JLC194" s="152"/>
      <c r="JLD194" s="650"/>
      <c r="JLE194" s="651"/>
      <c r="JLF194" s="326"/>
      <c r="JLG194" s="152"/>
      <c r="JLH194" s="152"/>
      <c r="JLI194" s="152"/>
      <c r="JLJ194" s="152"/>
      <c r="JLK194" s="650"/>
      <c r="JLL194" s="651"/>
      <c r="JLM194" s="326"/>
      <c r="JLN194" s="152"/>
      <c r="JLO194" s="152"/>
      <c r="JLP194" s="152"/>
      <c r="JLQ194" s="152"/>
      <c r="JLR194" s="650"/>
      <c r="JLS194" s="651"/>
      <c r="JLT194" s="326"/>
      <c r="JLU194" s="152"/>
      <c r="JLV194" s="152"/>
      <c r="JLW194" s="152"/>
      <c r="JLX194" s="152"/>
      <c r="JLY194" s="650"/>
      <c r="JLZ194" s="651"/>
      <c r="JMA194" s="326"/>
      <c r="JMB194" s="152"/>
      <c r="JMC194" s="152"/>
      <c r="JMD194" s="152"/>
      <c r="JME194" s="152"/>
      <c r="JMF194" s="650"/>
      <c r="JMG194" s="651"/>
      <c r="JMH194" s="326"/>
      <c r="JMI194" s="152"/>
      <c r="JMJ194" s="152"/>
      <c r="JMK194" s="152"/>
      <c r="JML194" s="152"/>
      <c r="JMM194" s="650"/>
      <c r="JMN194" s="651"/>
      <c r="JMO194" s="326"/>
      <c r="JMP194" s="152"/>
      <c r="JMQ194" s="152"/>
      <c r="JMR194" s="152"/>
      <c r="JMS194" s="152"/>
      <c r="JMT194" s="650"/>
      <c r="JMU194" s="651"/>
      <c r="JMV194" s="326"/>
      <c r="JMW194" s="152"/>
      <c r="JMX194" s="152"/>
      <c r="JMY194" s="152"/>
      <c r="JMZ194" s="152"/>
      <c r="JNA194" s="650"/>
      <c r="JNB194" s="651"/>
      <c r="JNC194" s="326"/>
      <c r="JND194" s="152"/>
      <c r="JNE194" s="152"/>
      <c r="JNF194" s="152"/>
      <c r="JNG194" s="152"/>
      <c r="JNH194" s="650"/>
      <c r="JNI194" s="651"/>
      <c r="JNJ194" s="326"/>
      <c r="JNK194" s="152"/>
      <c r="JNL194" s="152"/>
      <c r="JNM194" s="152"/>
      <c r="JNN194" s="152"/>
      <c r="JNO194" s="650"/>
      <c r="JNP194" s="651"/>
      <c r="JNQ194" s="326"/>
      <c r="JNR194" s="152"/>
      <c r="JNS194" s="152"/>
      <c r="JNT194" s="152"/>
      <c r="JNU194" s="152"/>
      <c r="JNV194" s="650"/>
      <c r="JNW194" s="651"/>
      <c r="JNX194" s="326"/>
      <c r="JNY194" s="152"/>
      <c r="JNZ194" s="152"/>
      <c r="JOA194" s="152"/>
      <c r="JOB194" s="152"/>
      <c r="JOC194" s="650"/>
      <c r="JOD194" s="651"/>
      <c r="JOE194" s="326"/>
      <c r="JOF194" s="152"/>
      <c r="JOG194" s="152"/>
      <c r="JOH194" s="152"/>
      <c r="JOI194" s="152"/>
      <c r="JOJ194" s="650"/>
      <c r="JOK194" s="651"/>
      <c r="JOL194" s="326"/>
      <c r="JOM194" s="152"/>
      <c r="JON194" s="152"/>
      <c r="JOO194" s="152"/>
      <c r="JOP194" s="152"/>
      <c r="JOQ194" s="650"/>
      <c r="JOR194" s="651"/>
      <c r="JOS194" s="326"/>
      <c r="JOT194" s="152"/>
      <c r="JOU194" s="152"/>
      <c r="JOV194" s="152"/>
      <c r="JOW194" s="152"/>
      <c r="JOX194" s="650"/>
      <c r="JOY194" s="651"/>
      <c r="JOZ194" s="326"/>
      <c r="JPA194" s="152"/>
      <c r="JPB194" s="152"/>
      <c r="JPC194" s="152"/>
      <c r="JPD194" s="152"/>
      <c r="JPE194" s="650"/>
      <c r="JPF194" s="651"/>
      <c r="JPG194" s="326"/>
      <c r="JPH194" s="152"/>
      <c r="JPI194" s="152"/>
      <c r="JPJ194" s="152"/>
      <c r="JPK194" s="152"/>
      <c r="JPL194" s="650"/>
      <c r="JPM194" s="651"/>
      <c r="JPN194" s="326"/>
      <c r="JPO194" s="152"/>
      <c r="JPP194" s="152"/>
      <c r="JPQ194" s="152"/>
      <c r="JPR194" s="152"/>
      <c r="JPS194" s="650"/>
      <c r="JPT194" s="651"/>
      <c r="JPU194" s="326"/>
      <c r="JPV194" s="152"/>
      <c r="JPW194" s="152"/>
      <c r="JPX194" s="152"/>
      <c r="JPY194" s="152"/>
      <c r="JPZ194" s="650"/>
      <c r="JQA194" s="651"/>
      <c r="JQB194" s="326"/>
      <c r="JQC194" s="152"/>
      <c r="JQD194" s="152"/>
      <c r="JQE194" s="152"/>
      <c r="JQF194" s="152"/>
      <c r="JQG194" s="650"/>
      <c r="JQH194" s="651"/>
      <c r="JQI194" s="326"/>
      <c r="JQJ194" s="152"/>
      <c r="JQK194" s="152"/>
      <c r="JQL194" s="152"/>
      <c r="JQM194" s="152"/>
      <c r="JQN194" s="650"/>
      <c r="JQO194" s="651"/>
      <c r="JQP194" s="326"/>
      <c r="JQQ194" s="152"/>
      <c r="JQR194" s="152"/>
      <c r="JQS194" s="152"/>
      <c r="JQT194" s="152"/>
      <c r="JQU194" s="650"/>
      <c r="JQV194" s="651"/>
      <c r="JQW194" s="326"/>
      <c r="JQX194" s="152"/>
      <c r="JQY194" s="152"/>
      <c r="JQZ194" s="152"/>
      <c r="JRA194" s="152"/>
      <c r="JRB194" s="650"/>
      <c r="JRC194" s="651"/>
      <c r="JRD194" s="326"/>
      <c r="JRE194" s="152"/>
      <c r="JRF194" s="152"/>
      <c r="JRG194" s="152"/>
      <c r="JRH194" s="152"/>
      <c r="JRI194" s="650"/>
      <c r="JRJ194" s="651"/>
      <c r="JRK194" s="326"/>
      <c r="JRL194" s="152"/>
      <c r="JRM194" s="152"/>
      <c r="JRN194" s="152"/>
      <c r="JRO194" s="152"/>
      <c r="JRP194" s="650"/>
      <c r="JRQ194" s="651"/>
      <c r="JRR194" s="326"/>
      <c r="JRS194" s="152"/>
      <c r="JRT194" s="152"/>
      <c r="JRU194" s="152"/>
      <c r="JRV194" s="152"/>
      <c r="JRW194" s="650"/>
      <c r="JRX194" s="651"/>
      <c r="JRY194" s="326"/>
      <c r="JRZ194" s="152"/>
      <c r="JSA194" s="152"/>
      <c r="JSB194" s="152"/>
      <c r="JSC194" s="152"/>
      <c r="JSD194" s="650"/>
      <c r="JSE194" s="651"/>
      <c r="JSF194" s="326"/>
      <c r="JSG194" s="152"/>
      <c r="JSH194" s="152"/>
      <c r="JSI194" s="152"/>
      <c r="JSJ194" s="152"/>
      <c r="JSK194" s="650"/>
      <c r="JSL194" s="651"/>
      <c r="JSM194" s="326"/>
      <c r="JSN194" s="152"/>
      <c r="JSO194" s="152"/>
      <c r="JSP194" s="152"/>
      <c r="JSQ194" s="152"/>
      <c r="JSR194" s="650"/>
      <c r="JSS194" s="651"/>
      <c r="JST194" s="326"/>
      <c r="JSU194" s="152"/>
      <c r="JSV194" s="152"/>
      <c r="JSW194" s="152"/>
      <c r="JSX194" s="152"/>
      <c r="JSY194" s="650"/>
      <c r="JSZ194" s="651"/>
      <c r="JTA194" s="326"/>
      <c r="JTB194" s="152"/>
      <c r="JTC194" s="152"/>
      <c r="JTD194" s="152"/>
      <c r="JTE194" s="152"/>
      <c r="JTF194" s="650"/>
      <c r="JTG194" s="651"/>
      <c r="JTH194" s="326"/>
      <c r="JTI194" s="152"/>
      <c r="JTJ194" s="152"/>
      <c r="JTK194" s="152"/>
      <c r="JTL194" s="152"/>
      <c r="JTM194" s="650"/>
      <c r="JTN194" s="651"/>
      <c r="JTO194" s="326"/>
      <c r="JTP194" s="152"/>
      <c r="JTQ194" s="152"/>
      <c r="JTR194" s="152"/>
      <c r="JTS194" s="152"/>
      <c r="JTT194" s="650"/>
      <c r="JTU194" s="651"/>
      <c r="JTV194" s="326"/>
      <c r="JTW194" s="152"/>
      <c r="JTX194" s="152"/>
      <c r="JTY194" s="152"/>
      <c r="JTZ194" s="152"/>
      <c r="JUA194" s="650"/>
      <c r="JUB194" s="651"/>
      <c r="JUC194" s="326"/>
      <c r="JUD194" s="152"/>
      <c r="JUE194" s="152"/>
      <c r="JUF194" s="152"/>
      <c r="JUG194" s="152"/>
      <c r="JUH194" s="650"/>
      <c r="JUI194" s="651"/>
      <c r="JUJ194" s="326"/>
      <c r="JUK194" s="152"/>
      <c r="JUL194" s="152"/>
      <c r="JUM194" s="152"/>
      <c r="JUN194" s="152"/>
      <c r="JUO194" s="650"/>
      <c r="JUP194" s="651"/>
      <c r="JUQ194" s="326"/>
      <c r="JUR194" s="152"/>
      <c r="JUS194" s="152"/>
      <c r="JUT194" s="152"/>
      <c r="JUU194" s="152"/>
      <c r="JUV194" s="650"/>
      <c r="JUW194" s="651"/>
      <c r="JUX194" s="326"/>
      <c r="JUY194" s="152"/>
      <c r="JUZ194" s="152"/>
      <c r="JVA194" s="152"/>
      <c r="JVB194" s="152"/>
      <c r="JVC194" s="650"/>
      <c r="JVD194" s="651"/>
      <c r="JVE194" s="326"/>
      <c r="JVF194" s="152"/>
      <c r="JVG194" s="152"/>
      <c r="JVH194" s="152"/>
      <c r="JVI194" s="152"/>
      <c r="JVJ194" s="650"/>
      <c r="JVK194" s="651"/>
      <c r="JVL194" s="326"/>
      <c r="JVM194" s="152"/>
      <c r="JVN194" s="152"/>
      <c r="JVO194" s="152"/>
      <c r="JVP194" s="152"/>
      <c r="JVQ194" s="650"/>
      <c r="JVR194" s="651"/>
      <c r="JVS194" s="326"/>
      <c r="JVT194" s="152"/>
      <c r="JVU194" s="152"/>
      <c r="JVV194" s="152"/>
      <c r="JVW194" s="152"/>
      <c r="JVX194" s="650"/>
      <c r="JVY194" s="651"/>
      <c r="JVZ194" s="326"/>
      <c r="JWA194" s="152"/>
      <c r="JWB194" s="152"/>
      <c r="JWC194" s="152"/>
      <c r="JWD194" s="152"/>
      <c r="JWE194" s="650"/>
      <c r="JWF194" s="651"/>
      <c r="JWG194" s="326"/>
      <c r="JWH194" s="152"/>
      <c r="JWI194" s="152"/>
      <c r="JWJ194" s="152"/>
      <c r="JWK194" s="152"/>
      <c r="JWL194" s="650"/>
      <c r="JWM194" s="651"/>
      <c r="JWN194" s="326"/>
      <c r="JWO194" s="152"/>
      <c r="JWP194" s="152"/>
      <c r="JWQ194" s="152"/>
      <c r="JWR194" s="152"/>
      <c r="JWS194" s="650"/>
      <c r="JWT194" s="651"/>
      <c r="JWU194" s="326"/>
      <c r="JWV194" s="152"/>
      <c r="JWW194" s="152"/>
      <c r="JWX194" s="152"/>
      <c r="JWY194" s="152"/>
      <c r="JWZ194" s="650"/>
      <c r="JXA194" s="651"/>
      <c r="JXB194" s="326"/>
      <c r="JXC194" s="152"/>
      <c r="JXD194" s="152"/>
      <c r="JXE194" s="152"/>
      <c r="JXF194" s="152"/>
      <c r="JXG194" s="650"/>
      <c r="JXH194" s="651"/>
      <c r="JXI194" s="326"/>
      <c r="JXJ194" s="152"/>
      <c r="JXK194" s="152"/>
      <c r="JXL194" s="152"/>
      <c r="JXM194" s="152"/>
      <c r="JXN194" s="650"/>
      <c r="JXO194" s="651"/>
      <c r="JXP194" s="326"/>
      <c r="JXQ194" s="152"/>
      <c r="JXR194" s="152"/>
      <c r="JXS194" s="152"/>
      <c r="JXT194" s="152"/>
      <c r="JXU194" s="650"/>
      <c r="JXV194" s="651"/>
      <c r="JXW194" s="326"/>
      <c r="JXX194" s="152"/>
      <c r="JXY194" s="152"/>
      <c r="JXZ194" s="152"/>
      <c r="JYA194" s="152"/>
      <c r="JYB194" s="650"/>
      <c r="JYC194" s="651"/>
      <c r="JYD194" s="326"/>
      <c r="JYE194" s="152"/>
      <c r="JYF194" s="152"/>
      <c r="JYG194" s="152"/>
      <c r="JYH194" s="152"/>
      <c r="JYI194" s="650"/>
      <c r="JYJ194" s="651"/>
      <c r="JYK194" s="326"/>
      <c r="JYL194" s="152"/>
      <c r="JYM194" s="152"/>
      <c r="JYN194" s="152"/>
      <c r="JYO194" s="152"/>
      <c r="JYP194" s="650"/>
      <c r="JYQ194" s="651"/>
      <c r="JYR194" s="326"/>
      <c r="JYS194" s="152"/>
      <c r="JYT194" s="152"/>
      <c r="JYU194" s="152"/>
      <c r="JYV194" s="152"/>
      <c r="JYW194" s="650"/>
      <c r="JYX194" s="651"/>
      <c r="JYY194" s="326"/>
      <c r="JYZ194" s="152"/>
      <c r="JZA194" s="152"/>
      <c r="JZB194" s="152"/>
      <c r="JZC194" s="152"/>
      <c r="JZD194" s="650"/>
      <c r="JZE194" s="651"/>
      <c r="JZF194" s="326"/>
      <c r="JZG194" s="152"/>
      <c r="JZH194" s="152"/>
      <c r="JZI194" s="152"/>
      <c r="JZJ194" s="152"/>
      <c r="JZK194" s="650"/>
      <c r="JZL194" s="651"/>
      <c r="JZM194" s="326"/>
      <c r="JZN194" s="152"/>
      <c r="JZO194" s="152"/>
      <c r="JZP194" s="152"/>
      <c r="JZQ194" s="152"/>
      <c r="JZR194" s="650"/>
      <c r="JZS194" s="651"/>
      <c r="JZT194" s="326"/>
      <c r="JZU194" s="152"/>
      <c r="JZV194" s="152"/>
      <c r="JZW194" s="152"/>
      <c r="JZX194" s="152"/>
      <c r="JZY194" s="650"/>
      <c r="JZZ194" s="651"/>
      <c r="KAA194" s="326"/>
      <c r="KAB194" s="152"/>
      <c r="KAC194" s="152"/>
      <c r="KAD194" s="152"/>
      <c r="KAE194" s="152"/>
      <c r="KAF194" s="650"/>
      <c r="KAG194" s="651"/>
      <c r="KAH194" s="326"/>
      <c r="KAI194" s="152"/>
      <c r="KAJ194" s="152"/>
      <c r="KAK194" s="152"/>
      <c r="KAL194" s="152"/>
      <c r="KAM194" s="650"/>
      <c r="KAN194" s="651"/>
      <c r="KAO194" s="326"/>
      <c r="KAP194" s="152"/>
      <c r="KAQ194" s="152"/>
      <c r="KAR194" s="152"/>
      <c r="KAS194" s="152"/>
      <c r="KAT194" s="650"/>
      <c r="KAU194" s="651"/>
      <c r="KAV194" s="326"/>
      <c r="KAW194" s="152"/>
      <c r="KAX194" s="152"/>
      <c r="KAY194" s="152"/>
      <c r="KAZ194" s="152"/>
      <c r="KBA194" s="650"/>
      <c r="KBB194" s="651"/>
      <c r="KBC194" s="326"/>
      <c r="KBD194" s="152"/>
      <c r="KBE194" s="152"/>
      <c r="KBF194" s="152"/>
      <c r="KBG194" s="152"/>
      <c r="KBH194" s="650"/>
      <c r="KBI194" s="651"/>
      <c r="KBJ194" s="326"/>
      <c r="KBK194" s="152"/>
      <c r="KBL194" s="152"/>
      <c r="KBM194" s="152"/>
      <c r="KBN194" s="152"/>
      <c r="KBO194" s="650"/>
      <c r="KBP194" s="651"/>
      <c r="KBQ194" s="326"/>
      <c r="KBR194" s="152"/>
      <c r="KBS194" s="152"/>
      <c r="KBT194" s="152"/>
      <c r="KBU194" s="152"/>
      <c r="KBV194" s="650"/>
      <c r="KBW194" s="651"/>
      <c r="KBX194" s="326"/>
      <c r="KBY194" s="152"/>
      <c r="KBZ194" s="152"/>
      <c r="KCA194" s="152"/>
      <c r="KCB194" s="152"/>
      <c r="KCC194" s="650"/>
      <c r="KCD194" s="651"/>
      <c r="KCE194" s="326"/>
      <c r="KCF194" s="152"/>
      <c r="KCG194" s="152"/>
      <c r="KCH194" s="152"/>
      <c r="KCI194" s="152"/>
      <c r="KCJ194" s="650"/>
      <c r="KCK194" s="651"/>
      <c r="KCL194" s="326"/>
      <c r="KCM194" s="152"/>
      <c r="KCN194" s="152"/>
      <c r="KCO194" s="152"/>
      <c r="KCP194" s="152"/>
      <c r="KCQ194" s="650"/>
      <c r="KCR194" s="651"/>
      <c r="KCS194" s="326"/>
      <c r="KCT194" s="152"/>
      <c r="KCU194" s="152"/>
      <c r="KCV194" s="152"/>
      <c r="KCW194" s="152"/>
      <c r="KCX194" s="650"/>
      <c r="KCY194" s="651"/>
      <c r="KCZ194" s="326"/>
      <c r="KDA194" s="152"/>
      <c r="KDB194" s="152"/>
      <c r="KDC194" s="152"/>
      <c r="KDD194" s="152"/>
      <c r="KDE194" s="650"/>
      <c r="KDF194" s="651"/>
      <c r="KDG194" s="326"/>
      <c r="KDH194" s="152"/>
      <c r="KDI194" s="152"/>
      <c r="KDJ194" s="152"/>
      <c r="KDK194" s="152"/>
      <c r="KDL194" s="650"/>
      <c r="KDM194" s="651"/>
      <c r="KDN194" s="326"/>
      <c r="KDO194" s="152"/>
      <c r="KDP194" s="152"/>
      <c r="KDQ194" s="152"/>
      <c r="KDR194" s="152"/>
      <c r="KDS194" s="650"/>
      <c r="KDT194" s="651"/>
      <c r="KDU194" s="326"/>
      <c r="KDV194" s="152"/>
      <c r="KDW194" s="152"/>
      <c r="KDX194" s="152"/>
      <c r="KDY194" s="152"/>
      <c r="KDZ194" s="650"/>
      <c r="KEA194" s="651"/>
      <c r="KEB194" s="326"/>
      <c r="KEC194" s="152"/>
      <c r="KED194" s="152"/>
      <c r="KEE194" s="152"/>
      <c r="KEF194" s="152"/>
      <c r="KEG194" s="650"/>
      <c r="KEH194" s="651"/>
      <c r="KEI194" s="326"/>
      <c r="KEJ194" s="152"/>
      <c r="KEK194" s="152"/>
      <c r="KEL194" s="152"/>
      <c r="KEM194" s="152"/>
      <c r="KEN194" s="650"/>
      <c r="KEO194" s="651"/>
      <c r="KEP194" s="326"/>
      <c r="KEQ194" s="152"/>
      <c r="KER194" s="152"/>
      <c r="KES194" s="152"/>
      <c r="KET194" s="152"/>
      <c r="KEU194" s="650"/>
      <c r="KEV194" s="651"/>
      <c r="KEW194" s="326"/>
      <c r="KEX194" s="152"/>
      <c r="KEY194" s="152"/>
      <c r="KEZ194" s="152"/>
      <c r="KFA194" s="152"/>
      <c r="KFB194" s="650"/>
      <c r="KFC194" s="651"/>
      <c r="KFD194" s="326"/>
      <c r="KFE194" s="152"/>
      <c r="KFF194" s="152"/>
      <c r="KFG194" s="152"/>
      <c r="KFH194" s="152"/>
      <c r="KFI194" s="650"/>
      <c r="KFJ194" s="651"/>
      <c r="KFK194" s="326"/>
      <c r="KFL194" s="152"/>
      <c r="KFM194" s="152"/>
      <c r="KFN194" s="152"/>
      <c r="KFO194" s="152"/>
      <c r="KFP194" s="650"/>
      <c r="KFQ194" s="651"/>
      <c r="KFR194" s="326"/>
      <c r="KFS194" s="152"/>
      <c r="KFT194" s="152"/>
      <c r="KFU194" s="152"/>
      <c r="KFV194" s="152"/>
      <c r="KFW194" s="650"/>
      <c r="KFX194" s="651"/>
      <c r="KFY194" s="326"/>
      <c r="KFZ194" s="152"/>
      <c r="KGA194" s="152"/>
      <c r="KGB194" s="152"/>
      <c r="KGC194" s="152"/>
      <c r="KGD194" s="650"/>
      <c r="KGE194" s="651"/>
      <c r="KGF194" s="326"/>
      <c r="KGG194" s="152"/>
      <c r="KGH194" s="152"/>
      <c r="KGI194" s="152"/>
      <c r="KGJ194" s="152"/>
      <c r="KGK194" s="650"/>
      <c r="KGL194" s="651"/>
      <c r="KGM194" s="326"/>
      <c r="KGN194" s="152"/>
      <c r="KGO194" s="152"/>
      <c r="KGP194" s="152"/>
      <c r="KGQ194" s="152"/>
      <c r="KGR194" s="650"/>
      <c r="KGS194" s="651"/>
      <c r="KGT194" s="326"/>
      <c r="KGU194" s="152"/>
      <c r="KGV194" s="152"/>
      <c r="KGW194" s="152"/>
      <c r="KGX194" s="152"/>
      <c r="KGY194" s="650"/>
      <c r="KGZ194" s="651"/>
      <c r="KHA194" s="326"/>
      <c r="KHB194" s="152"/>
      <c r="KHC194" s="152"/>
      <c r="KHD194" s="152"/>
      <c r="KHE194" s="152"/>
      <c r="KHF194" s="650"/>
      <c r="KHG194" s="651"/>
      <c r="KHH194" s="326"/>
      <c r="KHI194" s="152"/>
      <c r="KHJ194" s="152"/>
      <c r="KHK194" s="152"/>
      <c r="KHL194" s="152"/>
      <c r="KHM194" s="650"/>
      <c r="KHN194" s="651"/>
      <c r="KHO194" s="326"/>
      <c r="KHP194" s="152"/>
      <c r="KHQ194" s="152"/>
      <c r="KHR194" s="152"/>
      <c r="KHS194" s="152"/>
      <c r="KHT194" s="650"/>
      <c r="KHU194" s="651"/>
      <c r="KHV194" s="326"/>
      <c r="KHW194" s="152"/>
      <c r="KHX194" s="152"/>
      <c r="KHY194" s="152"/>
      <c r="KHZ194" s="152"/>
      <c r="KIA194" s="650"/>
      <c r="KIB194" s="651"/>
      <c r="KIC194" s="326"/>
      <c r="KID194" s="152"/>
      <c r="KIE194" s="152"/>
      <c r="KIF194" s="152"/>
      <c r="KIG194" s="152"/>
      <c r="KIH194" s="650"/>
      <c r="KII194" s="651"/>
      <c r="KIJ194" s="326"/>
      <c r="KIK194" s="152"/>
      <c r="KIL194" s="152"/>
      <c r="KIM194" s="152"/>
      <c r="KIN194" s="152"/>
      <c r="KIO194" s="650"/>
      <c r="KIP194" s="651"/>
      <c r="KIQ194" s="326"/>
      <c r="KIR194" s="152"/>
      <c r="KIS194" s="152"/>
      <c r="KIT194" s="152"/>
      <c r="KIU194" s="152"/>
      <c r="KIV194" s="650"/>
      <c r="KIW194" s="651"/>
      <c r="KIX194" s="326"/>
      <c r="KIY194" s="152"/>
      <c r="KIZ194" s="152"/>
      <c r="KJA194" s="152"/>
      <c r="KJB194" s="152"/>
      <c r="KJC194" s="650"/>
      <c r="KJD194" s="651"/>
      <c r="KJE194" s="326"/>
      <c r="KJF194" s="152"/>
      <c r="KJG194" s="152"/>
      <c r="KJH194" s="152"/>
      <c r="KJI194" s="152"/>
      <c r="KJJ194" s="650"/>
      <c r="KJK194" s="651"/>
      <c r="KJL194" s="326"/>
      <c r="KJM194" s="152"/>
      <c r="KJN194" s="152"/>
      <c r="KJO194" s="152"/>
      <c r="KJP194" s="152"/>
      <c r="KJQ194" s="650"/>
      <c r="KJR194" s="651"/>
      <c r="KJS194" s="326"/>
      <c r="KJT194" s="152"/>
      <c r="KJU194" s="152"/>
      <c r="KJV194" s="152"/>
      <c r="KJW194" s="152"/>
      <c r="KJX194" s="650"/>
      <c r="KJY194" s="651"/>
      <c r="KJZ194" s="326"/>
      <c r="KKA194" s="152"/>
      <c r="KKB194" s="152"/>
      <c r="KKC194" s="152"/>
      <c r="KKD194" s="152"/>
      <c r="KKE194" s="650"/>
      <c r="KKF194" s="651"/>
      <c r="KKG194" s="326"/>
      <c r="KKH194" s="152"/>
      <c r="KKI194" s="152"/>
      <c r="KKJ194" s="152"/>
      <c r="KKK194" s="152"/>
      <c r="KKL194" s="650"/>
      <c r="KKM194" s="651"/>
      <c r="KKN194" s="326"/>
      <c r="KKO194" s="152"/>
      <c r="KKP194" s="152"/>
      <c r="KKQ194" s="152"/>
      <c r="KKR194" s="152"/>
      <c r="KKS194" s="650"/>
      <c r="KKT194" s="651"/>
      <c r="KKU194" s="326"/>
      <c r="KKV194" s="152"/>
      <c r="KKW194" s="152"/>
      <c r="KKX194" s="152"/>
      <c r="KKY194" s="152"/>
      <c r="KKZ194" s="650"/>
      <c r="KLA194" s="651"/>
      <c r="KLB194" s="326"/>
      <c r="KLC194" s="152"/>
      <c r="KLD194" s="152"/>
      <c r="KLE194" s="152"/>
      <c r="KLF194" s="152"/>
      <c r="KLG194" s="650"/>
      <c r="KLH194" s="651"/>
      <c r="KLI194" s="326"/>
      <c r="KLJ194" s="152"/>
      <c r="KLK194" s="152"/>
      <c r="KLL194" s="152"/>
      <c r="KLM194" s="152"/>
      <c r="KLN194" s="650"/>
      <c r="KLO194" s="651"/>
      <c r="KLP194" s="326"/>
      <c r="KLQ194" s="152"/>
      <c r="KLR194" s="152"/>
      <c r="KLS194" s="152"/>
      <c r="KLT194" s="152"/>
      <c r="KLU194" s="650"/>
      <c r="KLV194" s="651"/>
      <c r="KLW194" s="326"/>
      <c r="KLX194" s="152"/>
      <c r="KLY194" s="152"/>
      <c r="KLZ194" s="152"/>
      <c r="KMA194" s="152"/>
      <c r="KMB194" s="650"/>
      <c r="KMC194" s="651"/>
      <c r="KMD194" s="326"/>
      <c r="KME194" s="152"/>
      <c r="KMF194" s="152"/>
      <c r="KMG194" s="152"/>
      <c r="KMH194" s="152"/>
      <c r="KMI194" s="650"/>
      <c r="KMJ194" s="651"/>
      <c r="KMK194" s="326"/>
      <c r="KML194" s="152"/>
      <c r="KMM194" s="152"/>
      <c r="KMN194" s="152"/>
      <c r="KMO194" s="152"/>
      <c r="KMP194" s="650"/>
      <c r="KMQ194" s="651"/>
      <c r="KMR194" s="326"/>
      <c r="KMS194" s="152"/>
      <c r="KMT194" s="152"/>
      <c r="KMU194" s="152"/>
      <c r="KMV194" s="152"/>
      <c r="KMW194" s="650"/>
      <c r="KMX194" s="651"/>
      <c r="KMY194" s="326"/>
      <c r="KMZ194" s="152"/>
      <c r="KNA194" s="152"/>
      <c r="KNB194" s="152"/>
      <c r="KNC194" s="152"/>
      <c r="KND194" s="650"/>
      <c r="KNE194" s="651"/>
      <c r="KNF194" s="326"/>
      <c r="KNG194" s="152"/>
      <c r="KNH194" s="152"/>
      <c r="KNI194" s="152"/>
      <c r="KNJ194" s="152"/>
      <c r="KNK194" s="650"/>
      <c r="KNL194" s="651"/>
      <c r="KNM194" s="326"/>
      <c r="KNN194" s="152"/>
      <c r="KNO194" s="152"/>
      <c r="KNP194" s="152"/>
      <c r="KNQ194" s="152"/>
      <c r="KNR194" s="650"/>
      <c r="KNS194" s="651"/>
      <c r="KNT194" s="326"/>
      <c r="KNU194" s="152"/>
      <c r="KNV194" s="152"/>
      <c r="KNW194" s="152"/>
      <c r="KNX194" s="152"/>
      <c r="KNY194" s="650"/>
      <c r="KNZ194" s="651"/>
      <c r="KOA194" s="326"/>
      <c r="KOB194" s="152"/>
      <c r="KOC194" s="152"/>
      <c r="KOD194" s="152"/>
      <c r="KOE194" s="152"/>
      <c r="KOF194" s="650"/>
      <c r="KOG194" s="651"/>
      <c r="KOH194" s="326"/>
      <c r="KOI194" s="152"/>
      <c r="KOJ194" s="152"/>
      <c r="KOK194" s="152"/>
      <c r="KOL194" s="152"/>
      <c r="KOM194" s="650"/>
      <c r="KON194" s="651"/>
      <c r="KOO194" s="326"/>
      <c r="KOP194" s="152"/>
      <c r="KOQ194" s="152"/>
      <c r="KOR194" s="152"/>
      <c r="KOS194" s="152"/>
      <c r="KOT194" s="650"/>
      <c r="KOU194" s="651"/>
      <c r="KOV194" s="326"/>
      <c r="KOW194" s="152"/>
      <c r="KOX194" s="152"/>
      <c r="KOY194" s="152"/>
      <c r="KOZ194" s="152"/>
      <c r="KPA194" s="650"/>
      <c r="KPB194" s="651"/>
      <c r="KPC194" s="326"/>
      <c r="KPD194" s="152"/>
      <c r="KPE194" s="152"/>
      <c r="KPF194" s="152"/>
      <c r="KPG194" s="152"/>
      <c r="KPH194" s="650"/>
      <c r="KPI194" s="651"/>
      <c r="KPJ194" s="326"/>
      <c r="KPK194" s="152"/>
      <c r="KPL194" s="152"/>
      <c r="KPM194" s="152"/>
      <c r="KPN194" s="152"/>
      <c r="KPO194" s="650"/>
      <c r="KPP194" s="651"/>
      <c r="KPQ194" s="326"/>
      <c r="KPR194" s="152"/>
      <c r="KPS194" s="152"/>
      <c r="KPT194" s="152"/>
      <c r="KPU194" s="152"/>
      <c r="KPV194" s="650"/>
      <c r="KPW194" s="651"/>
      <c r="KPX194" s="326"/>
      <c r="KPY194" s="152"/>
      <c r="KPZ194" s="152"/>
      <c r="KQA194" s="152"/>
      <c r="KQB194" s="152"/>
      <c r="KQC194" s="650"/>
      <c r="KQD194" s="651"/>
      <c r="KQE194" s="326"/>
      <c r="KQF194" s="152"/>
      <c r="KQG194" s="152"/>
      <c r="KQH194" s="152"/>
      <c r="KQI194" s="152"/>
      <c r="KQJ194" s="650"/>
      <c r="KQK194" s="651"/>
      <c r="KQL194" s="326"/>
      <c r="KQM194" s="152"/>
      <c r="KQN194" s="152"/>
      <c r="KQO194" s="152"/>
      <c r="KQP194" s="152"/>
      <c r="KQQ194" s="650"/>
      <c r="KQR194" s="651"/>
      <c r="KQS194" s="326"/>
      <c r="KQT194" s="152"/>
      <c r="KQU194" s="152"/>
      <c r="KQV194" s="152"/>
      <c r="KQW194" s="152"/>
      <c r="KQX194" s="650"/>
      <c r="KQY194" s="651"/>
      <c r="KQZ194" s="326"/>
      <c r="KRA194" s="152"/>
      <c r="KRB194" s="152"/>
      <c r="KRC194" s="152"/>
      <c r="KRD194" s="152"/>
      <c r="KRE194" s="650"/>
      <c r="KRF194" s="651"/>
      <c r="KRG194" s="326"/>
      <c r="KRH194" s="152"/>
      <c r="KRI194" s="152"/>
      <c r="KRJ194" s="152"/>
      <c r="KRK194" s="152"/>
      <c r="KRL194" s="650"/>
      <c r="KRM194" s="651"/>
      <c r="KRN194" s="326"/>
      <c r="KRO194" s="152"/>
      <c r="KRP194" s="152"/>
      <c r="KRQ194" s="152"/>
      <c r="KRR194" s="152"/>
      <c r="KRS194" s="650"/>
      <c r="KRT194" s="651"/>
      <c r="KRU194" s="326"/>
      <c r="KRV194" s="152"/>
      <c r="KRW194" s="152"/>
      <c r="KRX194" s="152"/>
      <c r="KRY194" s="152"/>
      <c r="KRZ194" s="650"/>
      <c r="KSA194" s="651"/>
      <c r="KSB194" s="326"/>
      <c r="KSC194" s="152"/>
      <c r="KSD194" s="152"/>
      <c r="KSE194" s="152"/>
      <c r="KSF194" s="152"/>
      <c r="KSG194" s="650"/>
      <c r="KSH194" s="651"/>
      <c r="KSI194" s="326"/>
      <c r="KSJ194" s="152"/>
      <c r="KSK194" s="152"/>
      <c r="KSL194" s="152"/>
      <c r="KSM194" s="152"/>
      <c r="KSN194" s="650"/>
      <c r="KSO194" s="651"/>
      <c r="KSP194" s="326"/>
      <c r="KSQ194" s="152"/>
      <c r="KSR194" s="152"/>
      <c r="KSS194" s="152"/>
      <c r="KST194" s="152"/>
      <c r="KSU194" s="650"/>
      <c r="KSV194" s="651"/>
      <c r="KSW194" s="326"/>
      <c r="KSX194" s="152"/>
      <c r="KSY194" s="152"/>
      <c r="KSZ194" s="152"/>
      <c r="KTA194" s="152"/>
      <c r="KTB194" s="650"/>
      <c r="KTC194" s="651"/>
      <c r="KTD194" s="326"/>
      <c r="KTE194" s="152"/>
      <c r="KTF194" s="152"/>
      <c r="KTG194" s="152"/>
      <c r="KTH194" s="152"/>
      <c r="KTI194" s="650"/>
      <c r="KTJ194" s="651"/>
      <c r="KTK194" s="326"/>
      <c r="KTL194" s="152"/>
      <c r="KTM194" s="152"/>
      <c r="KTN194" s="152"/>
      <c r="KTO194" s="152"/>
      <c r="KTP194" s="650"/>
      <c r="KTQ194" s="651"/>
      <c r="KTR194" s="326"/>
      <c r="KTS194" s="152"/>
      <c r="KTT194" s="152"/>
      <c r="KTU194" s="152"/>
      <c r="KTV194" s="152"/>
      <c r="KTW194" s="650"/>
      <c r="KTX194" s="651"/>
      <c r="KTY194" s="326"/>
      <c r="KTZ194" s="152"/>
      <c r="KUA194" s="152"/>
      <c r="KUB194" s="152"/>
      <c r="KUC194" s="152"/>
      <c r="KUD194" s="650"/>
      <c r="KUE194" s="651"/>
      <c r="KUF194" s="326"/>
      <c r="KUG194" s="152"/>
      <c r="KUH194" s="152"/>
      <c r="KUI194" s="152"/>
      <c r="KUJ194" s="152"/>
      <c r="KUK194" s="650"/>
      <c r="KUL194" s="651"/>
      <c r="KUM194" s="326"/>
      <c r="KUN194" s="152"/>
      <c r="KUO194" s="152"/>
      <c r="KUP194" s="152"/>
      <c r="KUQ194" s="152"/>
      <c r="KUR194" s="650"/>
      <c r="KUS194" s="651"/>
      <c r="KUT194" s="326"/>
      <c r="KUU194" s="152"/>
      <c r="KUV194" s="152"/>
      <c r="KUW194" s="152"/>
      <c r="KUX194" s="152"/>
      <c r="KUY194" s="650"/>
      <c r="KUZ194" s="651"/>
      <c r="KVA194" s="326"/>
      <c r="KVB194" s="152"/>
      <c r="KVC194" s="152"/>
      <c r="KVD194" s="152"/>
      <c r="KVE194" s="152"/>
      <c r="KVF194" s="650"/>
      <c r="KVG194" s="651"/>
      <c r="KVH194" s="326"/>
      <c r="KVI194" s="152"/>
      <c r="KVJ194" s="152"/>
      <c r="KVK194" s="152"/>
      <c r="KVL194" s="152"/>
      <c r="KVM194" s="650"/>
      <c r="KVN194" s="651"/>
      <c r="KVO194" s="326"/>
      <c r="KVP194" s="152"/>
      <c r="KVQ194" s="152"/>
      <c r="KVR194" s="152"/>
      <c r="KVS194" s="152"/>
      <c r="KVT194" s="650"/>
      <c r="KVU194" s="651"/>
      <c r="KVV194" s="326"/>
      <c r="KVW194" s="152"/>
      <c r="KVX194" s="152"/>
      <c r="KVY194" s="152"/>
      <c r="KVZ194" s="152"/>
      <c r="KWA194" s="650"/>
      <c r="KWB194" s="651"/>
      <c r="KWC194" s="326"/>
      <c r="KWD194" s="152"/>
      <c r="KWE194" s="152"/>
      <c r="KWF194" s="152"/>
      <c r="KWG194" s="152"/>
      <c r="KWH194" s="650"/>
      <c r="KWI194" s="651"/>
      <c r="KWJ194" s="326"/>
      <c r="KWK194" s="152"/>
      <c r="KWL194" s="152"/>
      <c r="KWM194" s="152"/>
      <c r="KWN194" s="152"/>
      <c r="KWO194" s="650"/>
      <c r="KWP194" s="651"/>
      <c r="KWQ194" s="326"/>
      <c r="KWR194" s="152"/>
      <c r="KWS194" s="152"/>
      <c r="KWT194" s="152"/>
      <c r="KWU194" s="152"/>
      <c r="KWV194" s="650"/>
      <c r="KWW194" s="651"/>
      <c r="KWX194" s="326"/>
      <c r="KWY194" s="152"/>
      <c r="KWZ194" s="152"/>
      <c r="KXA194" s="152"/>
      <c r="KXB194" s="152"/>
      <c r="KXC194" s="650"/>
      <c r="KXD194" s="651"/>
      <c r="KXE194" s="326"/>
      <c r="KXF194" s="152"/>
      <c r="KXG194" s="152"/>
      <c r="KXH194" s="152"/>
      <c r="KXI194" s="152"/>
      <c r="KXJ194" s="650"/>
      <c r="KXK194" s="651"/>
      <c r="KXL194" s="326"/>
      <c r="KXM194" s="152"/>
      <c r="KXN194" s="152"/>
      <c r="KXO194" s="152"/>
      <c r="KXP194" s="152"/>
      <c r="KXQ194" s="650"/>
      <c r="KXR194" s="651"/>
      <c r="KXS194" s="326"/>
      <c r="KXT194" s="152"/>
      <c r="KXU194" s="152"/>
      <c r="KXV194" s="152"/>
      <c r="KXW194" s="152"/>
      <c r="KXX194" s="650"/>
      <c r="KXY194" s="651"/>
      <c r="KXZ194" s="326"/>
      <c r="KYA194" s="152"/>
      <c r="KYB194" s="152"/>
      <c r="KYC194" s="152"/>
      <c r="KYD194" s="152"/>
      <c r="KYE194" s="650"/>
      <c r="KYF194" s="651"/>
      <c r="KYG194" s="326"/>
      <c r="KYH194" s="152"/>
      <c r="KYI194" s="152"/>
      <c r="KYJ194" s="152"/>
      <c r="KYK194" s="152"/>
      <c r="KYL194" s="650"/>
      <c r="KYM194" s="651"/>
      <c r="KYN194" s="326"/>
      <c r="KYO194" s="152"/>
      <c r="KYP194" s="152"/>
      <c r="KYQ194" s="152"/>
      <c r="KYR194" s="152"/>
      <c r="KYS194" s="650"/>
      <c r="KYT194" s="651"/>
      <c r="KYU194" s="326"/>
      <c r="KYV194" s="152"/>
      <c r="KYW194" s="152"/>
      <c r="KYX194" s="152"/>
      <c r="KYY194" s="152"/>
      <c r="KYZ194" s="650"/>
      <c r="KZA194" s="651"/>
      <c r="KZB194" s="326"/>
      <c r="KZC194" s="152"/>
      <c r="KZD194" s="152"/>
      <c r="KZE194" s="152"/>
      <c r="KZF194" s="152"/>
      <c r="KZG194" s="650"/>
      <c r="KZH194" s="651"/>
      <c r="KZI194" s="326"/>
      <c r="KZJ194" s="152"/>
      <c r="KZK194" s="152"/>
      <c r="KZL194" s="152"/>
      <c r="KZM194" s="152"/>
      <c r="KZN194" s="650"/>
      <c r="KZO194" s="651"/>
      <c r="KZP194" s="326"/>
      <c r="KZQ194" s="152"/>
      <c r="KZR194" s="152"/>
      <c r="KZS194" s="152"/>
      <c r="KZT194" s="152"/>
      <c r="KZU194" s="650"/>
      <c r="KZV194" s="651"/>
      <c r="KZW194" s="326"/>
      <c r="KZX194" s="152"/>
      <c r="KZY194" s="152"/>
      <c r="KZZ194" s="152"/>
      <c r="LAA194" s="152"/>
      <c r="LAB194" s="650"/>
      <c r="LAC194" s="651"/>
      <c r="LAD194" s="326"/>
      <c r="LAE194" s="152"/>
      <c r="LAF194" s="152"/>
      <c r="LAG194" s="152"/>
      <c r="LAH194" s="152"/>
      <c r="LAI194" s="650"/>
      <c r="LAJ194" s="651"/>
      <c r="LAK194" s="326"/>
      <c r="LAL194" s="152"/>
      <c r="LAM194" s="152"/>
      <c r="LAN194" s="152"/>
      <c r="LAO194" s="152"/>
      <c r="LAP194" s="650"/>
      <c r="LAQ194" s="651"/>
      <c r="LAR194" s="326"/>
      <c r="LAS194" s="152"/>
      <c r="LAT194" s="152"/>
      <c r="LAU194" s="152"/>
      <c r="LAV194" s="152"/>
      <c r="LAW194" s="650"/>
      <c r="LAX194" s="651"/>
      <c r="LAY194" s="326"/>
      <c r="LAZ194" s="152"/>
      <c r="LBA194" s="152"/>
      <c r="LBB194" s="152"/>
      <c r="LBC194" s="152"/>
      <c r="LBD194" s="650"/>
      <c r="LBE194" s="651"/>
      <c r="LBF194" s="326"/>
      <c r="LBG194" s="152"/>
      <c r="LBH194" s="152"/>
      <c r="LBI194" s="152"/>
      <c r="LBJ194" s="152"/>
      <c r="LBK194" s="650"/>
      <c r="LBL194" s="651"/>
      <c r="LBM194" s="326"/>
      <c r="LBN194" s="152"/>
      <c r="LBO194" s="152"/>
      <c r="LBP194" s="152"/>
      <c r="LBQ194" s="152"/>
      <c r="LBR194" s="650"/>
      <c r="LBS194" s="651"/>
      <c r="LBT194" s="326"/>
      <c r="LBU194" s="152"/>
      <c r="LBV194" s="152"/>
      <c r="LBW194" s="152"/>
      <c r="LBX194" s="152"/>
      <c r="LBY194" s="650"/>
      <c r="LBZ194" s="651"/>
      <c r="LCA194" s="326"/>
      <c r="LCB194" s="152"/>
      <c r="LCC194" s="152"/>
      <c r="LCD194" s="152"/>
      <c r="LCE194" s="152"/>
      <c r="LCF194" s="650"/>
      <c r="LCG194" s="651"/>
      <c r="LCH194" s="326"/>
      <c r="LCI194" s="152"/>
      <c r="LCJ194" s="152"/>
      <c r="LCK194" s="152"/>
      <c r="LCL194" s="152"/>
      <c r="LCM194" s="650"/>
      <c r="LCN194" s="651"/>
      <c r="LCO194" s="326"/>
      <c r="LCP194" s="152"/>
      <c r="LCQ194" s="152"/>
      <c r="LCR194" s="152"/>
      <c r="LCS194" s="152"/>
      <c r="LCT194" s="650"/>
      <c r="LCU194" s="651"/>
      <c r="LCV194" s="326"/>
      <c r="LCW194" s="152"/>
      <c r="LCX194" s="152"/>
      <c r="LCY194" s="152"/>
      <c r="LCZ194" s="152"/>
      <c r="LDA194" s="650"/>
      <c r="LDB194" s="651"/>
      <c r="LDC194" s="326"/>
      <c r="LDD194" s="152"/>
      <c r="LDE194" s="152"/>
      <c r="LDF194" s="152"/>
      <c r="LDG194" s="152"/>
      <c r="LDH194" s="650"/>
      <c r="LDI194" s="651"/>
      <c r="LDJ194" s="326"/>
      <c r="LDK194" s="152"/>
      <c r="LDL194" s="152"/>
      <c r="LDM194" s="152"/>
      <c r="LDN194" s="152"/>
      <c r="LDO194" s="650"/>
      <c r="LDP194" s="651"/>
      <c r="LDQ194" s="326"/>
      <c r="LDR194" s="152"/>
      <c r="LDS194" s="152"/>
      <c r="LDT194" s="152"/>
      <c r="LDU194" s="152"/>
      <c r="LDV194" s="650"/>
      <c r="LDW194" s="651"/>
      <c r="LDX194" s="326"/>
      <c r="LDY194" s="152"/>
      <c r="LDZ194" s="152"/>
      <c r="LEA194" s="152"/>
      <c r="LEB194" s="152"/>
      <c r="LEC194" s="650"/>
      <c r="LED194" s="651"/>
      <c r="LEE194" s="326"/>
      <c r="LEF194" s="152"/>
      <c r="LEG194" s="152"/>
      <c r="LEH194" s="152"/>
      <c r="LEI194" s="152"/>
      <c r="LEJ194" s="650"/>
      <c r="LEK194" s="651"/>
      <c r="LEL194" s="326"/>
      <c r="LEM194" s="152"/>
      <c r="LEN194" s="152"/>
      <c r="LEO194" s="152"/>
      <c r="LEP194" s="152"/>
      <c r="LEQ194" s="650"/>
      <c r="LER194" s="651"/>
      <c r="LES194" s="326"/>
      <c r="LET194" s="152"/>
      <c r="LEU194" s="152"/>
      <c r="LEV194" s="152"/>
      <c r="LEW194" s="152"/>
      <c r="LEX194" s="650"/>
      <c r="LEY194" s="651"/>
      <c r="LEZ194" s="326"/>
      <c r="LFA194" s="152"/>
      <c r="LFB194" s="152"/>
      <c r="LFC194" s="152"/>
      <c r="LFD194" s="152"/>
      <c r="LFE194" s="650"/>
      <c r="LFF194" s="651"/>
      <c r="LFG194" s="326"/>
      <c r="LFH194" s="152"/>
      <c r="LFI194" s="152"/>
      <c r="LFJ194" s="152"/>
      <c r="LFK194" s="152"/>
      <c r="LFL194" s="650"/>
      <c r="LFM194" s="651"/>
      <c r="LFN194" s="326"/>
      <c r="LFO194" s="152"/>
      <c r="LFP194" s="152"/>
      <c r="LFQ194" s="152"/>
      <c r="LFR194" s="152"/>
      <c r="LFS194" s="650"/>
      <c r="LFT194" s="651"/>
      <c r="LFU194" s="326"/>
      <c r="LFV194" s="152"/>
      <c r="LFW194" s="152"/>
      <c r="LFX194" s="152"/>
      <c r="LFY194" s="152"/>
      <c r="LFZ194" s="650"/>
      <c r="LGA194" s="651"/>
      <c r="LGB194" s="326"/>
      <c r="LGC194" s="152"/>
      <c r="LGD194" s="152"/>
      <c r="LGE194" s="152"/>
      <c r="LGF194" s="152"/>
      <c r="LGG194" s="650"/>
      <c r="LGH194" s="651"/>
      <c r="LGI194" s="326"/>
      <c r="LGJ194" s="152"/>
      <c r="LGK194" s="152"/>
      <c r="LGL194" s="152"/>
      <c r="LGM194" s="152"/>
      <c r="LGN194" s="650"/>
      <c r="LGO194" s="651"/>
      <c r="LGP194" s="326"/>
      <c r="LGQ194" s="152"/>
      <c r="LGR194" s="152"/>
      <c r="LGS194" s="152"/>
      <c r="LGT194" s="152"/>
      <c r="LGU194" s="650"/>
      <c r="LGV194" s="651"/>
      <c r="LGW194" s="326"/>
      <c r="LGX194" s="152"/>
      <c r="LGY194" s="152"/>
      <c r="LGZ194" s="152"/>
      <c r="LHA194" s="152"/>
      <c r="LHB194" s="650"/>
      <c r="LHC194" s="651"/>
      <c r="LHD194" s="326"/>
      <c r="LHE194" s="152"/>
      <c r="LHF194" s="152"/>
      <c r="LHG194" s="152"/>
      <c r="LHH194" s="152"/>
      <c r="LHI194" s="650"/>
      <c r="LHJ194" s="651"/>
      <c r="LHK194" s="326"/>
      <c r="LHL194" s="152"/>
      <c r="LHM194" s="152"/>
      <c r="LHN194" s="152"/>
      <c r="LHO194" s="152"/>
      <c r="LHP194" s="650"/>
      <c r="LHQ194" s="651"/>
      <c r="LHR194" s="326"/>
      <c r="LHS194" s="152"/>
      <c r="LHT194" s="152"/>
      <c r="LHU194" s="152"/>
      <c r="LHV194" s="152"/>
      <c r="LHW194" s="650"/>
      <c r="LHX194" s="651"/>
      <c r="LHY194" s="326"/>
      <c r="LHZ194" s="152"/>
      <c r="LIA194" s="152"/>
      <c r="LIB194" s="152"/>
      <c r="LIC194" s="152"/>
      <c r="LID194" s="650"/>
      <c r="LIE194" s="651"/>
      <c r="LIF194" s="326"/>
      <c r="LIG194" s="152"/>
      <c r="LIH194" s="152"/>
      <c r="LII194" s="152"/>
      <c r="LIJ194" s="152"/>
      <c r="LIK194" s="650"/>
      <c r="LIL194" s="651"/>
      <c r="LIM194" s="326"/>
      <c r="LIN194" s="152"/>
      <c r="LIO194" s="152"/>
      <c r="LIP194" s="152"/>
      <c r="LIQ194" s="152"/>
      <c r="LIR194" s="650"/>
      <c r="LIS194" s="651"/>
      <c r="LIT194" s="326"/>
      <c r="LIU194" s="152"/>
      <c r="LIV194" s="152"/>
      <c r="LIW194" s="152"/>
      <c r="LIX194" s="152"/>
      <c r="LIY194" s="650"/>
      <c r="LIZ194" s="651"/>
      <c r="LJA194" s="326"/>
      <c r="LJB194" s="152"/>
      <c r="LJC194" s="152"/>
      <c r="LJD194" s="152"/>
      <c r="LJE194" s="152"/>
      <c r="LJF194" s="650"/>
      <c r="LJG194" s="651"/>
      <c r="LJH194" s="326"/>
      <c r="LJI194" s="152"/>
      <c r="LJJ194" s="152"/>
      <c r="LJK194" s="152"/>
      <c r="LJL194" s="152"/>
      <c r="LJM194" s="650"/>
      <c r="LJN194" s="651"/>
      <c r="LJO194" s="326"/>
      <c r="LJP194" s="152"/>
      <c r="LJQ194" s="152"/>
      <c r="LJR194" s="152"/>
      <c r="LJS194" s="152"/>
      <c r="LJT194" s="650"/>
      <c r="LJU194" s="651"/>
      <c r="LJV194" s="326"/>
      <c r="LJW194" s="152"/>
      <c r="LJX194" s="152"/>
      <c r="LJY194" s="152"/>
      <c r="LJZ194" s="152"/>
      <c r="LKA194" s="650"/>
      <c r="LKB194" s="651"/>
      <c r="LKC194" s="326"/>
      <c r="LKD194" s="152"/>
      <c r="LKE194" s="152"/>
      <c r="LKF194" s="152"/>
      <c r="LKG194" s="152"/>
      <c r="LKH194" s="650"/>
      <c r="LKI194" s="651"/>
      <c r="LKJ194" s="326"/>
      <c r="LKK194" s="152"/>
      <c r="LKL194" s="152"/>
      <c r="LKM194" s="152"/>
      <c r="LKN194" s="152"/>
      <c r="LKO194" s="650"/>
      <c r="LKP194" s="651"/>
      <c r="LKQ194" s="326"/>
      <c r="LKR194" s="152"/>
      <c r="LKS194" s="152"/>
      <c r="LKT194" s="152"/>
      <c r="LKU194" s="152"/>
      <c r="LKV194" s="650"/>
      <c r="LKW194" s="651"/>
      <c r="LKX194" s="326"/>
      <c r="LKY194" s="152"/>
      <c r="LKZ194" s="152"/>
      <c r="LLA194" s="152"/>
      <c r="LLB194" s="152"/>
      <c r="LLC194" s="650"/>
      <c r="LLD194" s="651"/>
      <c r="LLE194" s="326"/>
      <c r="LLF194" s="152"/>
      <c r="LLG194" s="152"/>
      <c r="LLH194" s="152"/>
      <c r="LLI194" s="152"/>
      <c r="LLJ194" s="650"/>
      <c r="LLK194" s="651"/>
      <c r="LLL194" s="326"/>
      <c r="LLM194" s="152"/>
      <c r="LLN194" s="152"/>
      <c r="LLO194" s="152"/>
      <c r="LLP194" s="152"/>
      <c r="LLQ194" s="650"/>
      <c r="LLR194" s="651"/>
      <c r="LLS194" s="326"/>
      <c r="LLT194" s="152"/>
      <c r="LLU194" s="152"/>
      <c r="LLV194" s="152"/>
      <c r="LLW194" s="152"/>
      <c r="LLX194" s="650"/>
      <c r="LLY194" s="651"/>
      <c r="LLZ194" s="326"/>
      <c r="LMA194" s="152"/>
      <c r="LMB194" s="152"/>
      <c r="LMC194" s="152"/>
      <c r="LMD194" s="152"/>
      <c r="LME194" s="650"/>
      <c r="LMF194" s="651"/>
      <c r="LMG194" s="326"/>
      <c r="LMH194" s="152"/>
      <c r="LMI194" s="152"/>
      <c r="LMJ194" s="152"/>
      <c r="LMK194" s="152"/>
      <c r="LML194" s="650"/>
      <c r="LMM194" s="651"/>
      <c r="LMN194" s="326"/>
      <c r="LMO194" s="152"/>
      <c r="LMP194" s="152"/>
      <c r="LMQ194" s="152"/>
      <c r="LMR194" s="152"/>
      <c r="LMS194" s="650"/>
      <c r="LMT194" s="651"/>
      <c r="LMU194" s="326"/>
      <c r="LMV194" s="152"/>
      <c r="LMW194" s="152"/>
      <c r="LMX194" s="152"/>
      <c r="LMY194" s="152"/>
      <c r="LMZ194" s="650"/>
      <c r="LNA194" s="651"/>
      <c r="LNB194" s="326"/>
      <c r="LNC194" s="152"/>
      <c r="LND194" s="152"/>
      <c r="LNE194" s="152"/>
      <c r="LNF194" s="152"/>
      <c r="LNG194" s="650"/>
      <c r="LNH194" s="651"/>
      <c r="LNI194" s="326"/>
      <c r="LNJ194" s="152"/>
      <c r="LNK194" s="152"/>
      <c r="LNL194" s="152"/>
      <c r="LNM194" s="152"/>
      <c r="LNN194" s="650"/>
      <c r="LNO194" s="651"/>
      <c r="LNP194" s="326"/>
      <c r="LNQ194" s="152"/>
      <c r="LNR194" s="152"/>
      <c r="LNS194" s="152"/>
      <c r="LNT194" s="152"/>
      <c r="LNU194" s="650"/>
      <c r="LNV194" s="651"/>
      <c r="LNW194" s="326"/>
      <c r="LNX194" s="152"/>
      <c r="LNY194" s="152"/>
      <c r="LNZ194" s="152"/>
      <c r="LOA194" s="152"/>
      <c r="LOB194" s="650"/>
      <c r="LOC194" s="651"/>
      <c r="LOD194" s="326"/>
      <c r="LOE194" s="152"/>
      <c r="LOF194" s="152"/>
      <c r="LOG194" s="152"/>
      <c r="LOH194" s="152"/>
      <c r="LOI194" s="650"/>
      <c r="LOJ194" s="651"/>
      <c r="LOK194" s="326"/>
      <c r="LOL194" s="152"/>
      <c r="LOM194" s="152"/>
      <c r="LON194" s="152"/>
      <c r="LOO194" s="152"/>
      <c r="LOP194" s="650"/>
      <c r="LOQ194" s="651"/>
      <c r="LOR194" s="326"/>
      <c r="LOS194" s="152"/>
      <c r="LOT194" s="152"/>
      <c r="LOU194" s="152"/>
      <c r="LOV194" s="152"/>
      <c r="LOW194" s="650"/>
      <c r="LOX194" s="651"/>
      <c r="LOY194" s="326"/>
      <c r="LOZ194" s="152"/>
      <c r="LPA194" s="152"/>
      <c r="LPB194" s="152"/>
      <c r="LPC194" s="152"/>
      <c r="LPD194" s="650"/>
      <c r="LPE194" s="651"/>
      <c r="LPF194" s="326"/>
      <c r="LPG194" s="152"/>
      <c r="LPH194" s="152"/>
      <c r="LPI194" s="152"/>
      <c r="LPJ194" s="152"/>
      <c r="LPK194" s="650"/>
      <c r="LPL194" s="651"/>
      <c r="LPM194" s="326"/>
      <c r="LPN194" s="152"/>
      <c r="LPO194" s="152"/>
      <c r="LPP194" s="152"/>
      <c r="LPQ194" s="152"/>
      <c r="LPR194" s="650"/>
      <c r="LPS194" s="651"/>
      <c r="LPT194" s="326"/>
      <c r="LPU194" s="152"/>
      <c r="LPV194" s="152"/>
      <c r="LPW194" s="152"/>
      <c r="LPX194" s="152"/>
      <c r="LPY194" s="650"/>
      <c r="LPZ194" s="651"/>
      <c r="LQA194" s="326"/>
      <c r="LQB194" s="152"/>
      <c r="LQC194" s="152"/>
      <c r="LQD194" s="152"/>
      <c r="LQE194" s="152"/>
      <c r="LQF194" s="650"/>
      <c r="LQG194" s="651"/>
      <c r="LQH194" s="326"/>
      <c r="LQI194" s="152"/>
      <c r="LQJ194" s="152"/>
      <c r="LQK194" s="152"/>
      <c r="LQL194" s="152"/>
      <c r="LQM194" s="650"/>
      <c r="LQN194" s="651"/>
      <c r="LQO194" s="326"/>
      <c r="LQP194" s="152"/>
      <c r="LQQ194" s="152"/>
      <c r="LQR194" s="152"/>
      <c r="LQS194" s="152"/>
      <c r="LQT194" s="650"/>
      <c r="LQU194" s="651"/>
      <c r="LQV194" s="326"/>
      <c r="LQW194" s="152"/>
      <c r="LQX194" s="152"/>
      <c r="LQY194" s="152"/>
      <c r="LQZ194" s="152"/>
      <c r="LRA194" s="650"/>
      <c r="LRB194" s="651"/>
      <c r="LRC194" s="326"/>
      <c r="LRD194" s="152"/>
      <c r="LRE194" s="152"/>
      <c r="LRF194" s="152"/>
      <c r="LRG194" s="152"/>
      <c r="LRH194" s="650"/>
      <c r="LRI194" s="651"/>
      <c r="LRJ194" s="326"/>
      <c r="LRK194" s="152"/>
      <c r="LRL194" s="152"/>
      <c r="LRM194" s="152"/>
      <c r="LRN194" s="152"/>
      <c r="LRO194" s="650"/>
      <c r="LRP194" s="651"/>
      <c r="LRQ194" s="326"/>
      <c r="LRR194" s="152"/>
      <c r="LRS194" s="152"/>
      <c r="LRT194" s="152"/>
      <c r="LRU194" s="152"/>
      <c r="LRV194" s="650"/>
      <c r="LRW194" s="651"/>
      <c r="LRX194" s="326"/>
      <c r="LRY194" s="152"/>
      <c r="LRZ194" s="152"/>
      <c r="LSA194" s="152"/>
      <c r="LSB194" s="152"/>
      <c r="LSC194" s="650"/>
      <c r="LSD194" s="651"/>
      <c r="LSE194" s="326"/>
      <c r="LSF194" s="152"/>
      <c r="LSG194" s="152"/>
      <c r="LSH194" s="152"/>
      <c r="LSI194" s="152"/>
      <c r="LSJ194" s="650"/>
      <c r="LSK194" s="651"/>
      <c r="LSL194" s="326"/>
      <c r="LSM194" s="152"/>
      <c r="LSN194" s="152"/>
      <c r="LSO194" s="152"/>
      <c r="LSP194" s="152"/>
      <c r="LSQ194" s="650"/>
      <c r="LSR194" s="651"/>
      <c r="LSS194" s="326"/>
      <c r="LST194" s="152"/>
      <c r="LSU194" s="152"/>
      <c r="LSV194" s="152"/>
      <c r="LSW194" s="152"/>
      <c r="LSX194" s="650"/>
      <c r="LSY194" s="651"/>
      <c r="LSZ194" s="326"/>
      <c r="LTA194" s="152"/>
      <c r="LTB194" s="152"/>
      <c r="LTC194" s="152"/>
      <c r="LTD194" s="152"/>
      <c r="LTE194" s="650"/>
      <c r="LTF194" s="651"/>
      <c r="LTG194" s="326"/>
      <c r="LTH194" s="152"/>
      <c r="LTI194" s="152"/>
      <c r="LTJ194" s="152"/>
      <c r="LTK194" s="152"/>
      <c r="LTL194" s="650"/>
      <c r="LTM194" s="651"/>
      <c r="LTN194" s="326"/>
      <c r="LTO194" s="152"/>
      <c r="LTP194" s="152"/>
      <c r="LTQ194" s="152"/>
      <c r="LTR194" s="152"/>
      <c r="LTS194" s="650"/>
      <c r="LTT194" s="651"/>
      <c r="LTU194" s="326"/>
      <c r="LTV194" s="152"/>
      <c r="LTW194" s="152"/>
      <c r="LTX194" s="152"/>
      <c r="LTY194" s="152"/>
      <c r="LTZ194" s="650"/>
      <c r="LUA194" s="651"/>
      <c r="LUB194" s="326"/>
      <c r="LUC194" s="152"/>
      <c r="LUD194" s="152"/>
      <c r="LUE194" s="152"/>
      <c r="LUF194" s="152"/>
      <c r="LUG194" s="650"/>
      <c r="LUH194" s="651"/>
      <c r="LUI194" s="326"/>
      <c r="LUJ194" s="152"/>
      <c r="LUK194" s="152"/>
      <c r="LUL194" s="152"/>
      <c r="LUM194" s="152"/>
      <c r="LUN194" s="650"/>
      <c r="LUO194" s="651"/>
      <c r="LUP194" s="326"/>
      <c r="LUQ194" s="152"/>
      <c r="LUR194" s="152"/>
      <c r="LUS194" s="152"/>
      <c r="LUT194" s="152"/>
      <c r="LUU194" s="650"/>
      <c r="LUV194" s="651"/>
      <c r="LUW194" s="326"/>
      <c r="LUX194" s="152"/>
      <c r="LUY194" s="152"/>
      <c r="LUZ194" s="152"/>
      <c r="LVA194" s="152"/>
      <c r="LVB194" s="650"/>
      <c r="LVC194" s="651"/>
      <c r="LVD194" s="326"/>
      <c r="LVE194" s="152"/>
      <c r="LVF194" s="152"/>
      <c r="LVG194" s="152"/>
      <c r="LVH194" s="152"/>
      <c r="LVI194" s="650"/>
      <c r="LVJ194" s="651"/>
      <c r="LVK194" s="326"/>
      <c r="LVL194" s="152"/>
      <c r="LVM194" s="152"/>
      <c r="LVN194" s="152"/>
      <c r="LVO194" s="152"/>
      <c r="LVP194" s="650"/>
      <c r="LVQ194" s="651"/>
      <c r="LVR194" s="326"/>
      <c r="LVS194" s="152"/>
      <c r="LVT194" s="152"/>
      <c r="LVU194" s="152"/>
      <c r="LVV194" s="152"/>
      <c r="LVW194" s="650"/>
      <c r="LVX194" s="651"/>
      <c r="LVY194" s="326"/>
      <c r="LVZ194" s="152"/>
      <c r="LWA194" s="152"/>
      <c r="LWB194" s="152"/>
      <c r="LWC194" s="152"/>
      <c r="LWD194" s="650"/>
      <c r="LWE194" s="651"/>
      <c r="LWF194" s="326"/>
      <c r="LWG194" s="152"/>
      <c r="LWH194" s="152"/>
      <c r="LWI194" s="152"/>
      <c r="LWJ194" s="152"/>
      <c r="LWK194" s="650"/>
      <c r="LWL194" s="651"/>
      <c r="LWM194" s="326"/>
      <c r="LWN194" s="152"/>
      <c r="LWO194" s="152"/>
      <c r="LWP194" s="152"/>
      <c r="LWQ194" s="152"/>
      <c r="LWR194" s="650"/>
      <c r="LWS194" s="651"/>
      <c r="LWT194" s="326"/>
      <c r="LWU194" s="152"/>
      <c r="LWV194" s="152"/>
      <c r="LWW194" s="152"/>
      <c r="LWX194" s="152"/>
      <c r="LWY194" s="650"/>
      <c r="LWZ194" s="651"/>
      <c r="LXA194" s="326"/>
      <c r="LXB194" s="152"/>
      <c r="LXC194" s="152"/>
      <c r="LXD194" s="152"/>
      <c r="LXE194" s="152"/>
      <c r="LXF194" s="650"/>
      <c r="LXG194" s="651"/>
      <c r="LXH194" s="326"/>
      <c r="LXI194" s="152"/>
      <c r="LXJ194" s="152"/>
      <c r="LXK194" s="152"/>
      <c r="LXL194" s="152"/>
      <c r="LXM194" s="650"/>
      <c r="LXN194" s="651"/>
      <c r="LXO194" s="326"/>
      <c r="LXP194" s="152"/>
      <c r="LXQ194" s="152"/>
      <c r="LXR194" s="152"/>
      <c r="LXS194" s="152"/>
      <c r="LXT194" s="650"/>
      <c r="LXU194" s="651"/>
      <c r="LXV194" s="326"/>
      <c r="LXW194" s="152"/>
      <c r="LXX194" s="152"/>
      <c r="LXY194" s="152"/>
      <c r="LXZ194" s="152"/>
      <c r="LYA194" s="650"/>
      <c r="LYB194" s="651"/>
      <c r="LYC194" s="326"/>
      <c r="LYD194" s="152"/>
      <c r="LYE194" s="152"/>
      <c r="LYF194" s="152"/>
      <c r="LYG194" s="152"/>
      <c r="LYH194" s="650"/>
      <c r="LYI194" s="651"/>
      <c r="LYJ194" s="326"/>
      <c r="LYK194" s="152"/>
      <c r="LYL194" s="152"/>
      <c r="LYM194" s="152"/>
      <c r="LYN194" s="152"/>
      <c r="LYO194" s="650"/>
      <c r="LYP194" s="651"/>
      <c r="LYQ194" s="326"/>
      <c r="LYR194" s="152"/>
      <c r="LYS194" s="152"/>
      <c r="LYT194" s="152"/>
      <c r="LYU194" s="152"/>
      <c r="LYV194" s="650"/>
      <c r="LYW194" s="651"/>
      <c r="LYX194" s="326"/>
      <c r="LYY194" s="152"/>
      <c r="LYZ194" s="152"/>
      <c r="LZA194" s="152"/>
      <c r="LZB194" s="152"/>
      <c r="LZC194" s="650"/>
      <c r="LZD194" s="651"/>
      <c r="LZE194" s="326"/>
      <c r="LZF194" s="152"/>
      <c r="LZG194" s="152"/>
      <c r="LZH194" s="152"/>
      <c r="LZI194" s="152"/>
      <c r="LZJ194" s="650"/>
      <c r="LZK194" s="651"/>
      <c r="LZL194" s="326"/>
      <c r="LZM194" s="152"/>
      <c r="LZN194" s="152"/>
      <c r="LZO194" s="152"/>
      <c r="LZP194" s="152"/>
      <c r="LZQ194" s="650"/>
      <c r="LZR194" s="651"/>
      <c r="LZS194" s="326"/>
      <c r="LZT194" s="152"/>
      <c r="LZU194" s="152"/>
      <c r="LZV194" s="152"/>
      <c r="LZW194" s="152"/>
      <c r="LZX194" s="650"/>
      <c r="LZY194" s="651"/>
      <c r="LZZ194" s="326"/>
      <c r="MAA194" s="152"/>
      <c r="MAB194" s="152"/>
      <c r="MAC194" s="152"/>
      <c r="MAD194" s="152"/>
      <c r="MAE194" s="650"/>
      <c r="MAF194" s="651"/>
      <c r="MAG194" s="326"/>
      <c r="MAH194" s="152"/>
      <c r="MAI194" s="152"/>
      <c r="MAJ194" s="152"/>
      <c r="MAK194" s="152"/>
      <c r="MAL194" s="650"/>
      <c r="MAM194" s="651"/>
      <c r="MAN194" s="326"/>
      <c r="MAO194" s="152"/>
      <c r="MAP194" s="152"/>
      <c r="MAQ194" s="152"/>
      <c r="MAR194" s="152"/>
      <c r="MAS194" s="650"/>
      <c r="MAT194" s="651"/>
      <c r="MAU194" s="326"/>
      <c r="MAV194" s="152"/>
      <c r="MAW194" s="152"/>
      <c r="MAX194" s="152"/>
      <c r="MAY194" s="152"/>
      <c r="MAZ194" s="650"/>
      <c r="MBA194" s="651"/>
      <c r="MBB194" s="326"/>
      <c r="MBC194" s="152"/>
      <c r="MBD194" s="152"/>
      <c r="MBE194" s="152"/>
      <c r="MBF194" s="152"/>
      <c r="MBG194" s="650"/>
      <c r="MBH194" s="651"/>
      <c r="MBI194" s="326"/>
      <c r="MBJ194" s="152"/>
      <c r="MBK194" s="152"/>
      <c r="MBL194" s="152"/>
      <c r="MBM194" s="152"/>
      <c r="MBN194" s="650"/>
      <c r="MBO194" s="651"/>
      <c r="MBP194" s="326"/>
      <c r="MBQ194" s="152"/>
      <c r="MBR194" s="152"/>
      <c r="MBS194" s="152"/>
      <c r="MBT194" s="152"/>
      <c r="MBU194" s="650"/>
      <c r="MBV194" s="651"/>
      <c r="MBW194" s="326"/>
      <c r="MBX194" s="152"/>
      <c r="MBY194" s="152"/>
      <c r="MBZ194" s="152"/>
      <c r="MCA194" s="152"/>
      <c r="MCB194" s="650"/>
      <c r="MCC194" s="651"/>
      <c r="MCD194" s="326"/>
      <c r="MCE194" s="152"/>
      <c r="MCF194" s="152"/>
      <c r="MCG194" s="152"/>
      <c r="MCH194" s="152"/>
      <c r="MCI194" s="650"/>
      <c r="MCJ194" s="651"/>
      <c r="MCK194" s="326"/>
      <c r="MCL194" s="152"/>
      <c r="MCM194" s="152"/>
      <c r="MCN194" s="152"/>
      <c r="MCO194" s="152"/>
      <c r="MCP194" s="650"/>
      <c r="MCQ194" s="651"/>
      <c r="MCR194" s="326"/>
      <c r="MCS194" s="152"/>
      <c r="MCT194" s="152"/>
      <c r="MCU194" s="152"/>
      <c r="MCV194" s="152"/>
      <c r="MCW194" s="650"/>
      <c r="MCX194" s="651"/>
      <c r="MCY194" s="326"/>
      <c r="MCZ194" s="152"/>
      <c r="MDA194" s="152"/>
      <c r="MDB194" s="152"/>
      <c r="MDC194" s="152"/>
      <c r="MDD194" s="650"/>
      <c r="MDE194" s="651"/>
      <c r="MDF194" s="326"/>
      <c r="MDG194" s="152"/>
      <c r="MDH194" s="152"/>
      <c r="MDI194" s="152"/>
      <c r="MDJ194" s="152"/>
      <c r="MDK194" s="650"/>
      <c r="MDL194" s="651"/>
      <c r="MDM194" s="326"/>
      <c r="MDN194" s="152"/>
      <c r="MDO194" s="152"/>
      <c r="MDP194" s="152"/>
      <c r="MDQ194" s="152"/>
      <c r="MDR194" s="650"/>
      <c r="MDS194" s="651"/>
      <c r="MDT194" s="326"/>
      <c r="MDU194" s="152"/>
      <c r="MDV194" s="152"/>
      <c r="MDW194" s="152"/>
      <c r="MDX194" s="152"/>
      <c r="MDY194" s="650"/>
      <c r="MDZ194" s="651"/>
      <c r="MEA194" s="326"/>
      <c r="MEB194" s="152"/>
      <c r="MEC194" s="152"/>
      <c r="MED194" s="152"/>
      <c r="MEE194" s="152"/>
      <c r="MEF194" s="650"/>
      <c r="MEG194" s="651"/>
      <c r="MEH194" s="326"/>
      <c r="MEI194" s="152"/>
      <c r="MEJ194" s="152"/>
      <c r="MEK194" s="152"/>
      <c r="MEL194" s="152"/>
      <c r="MEM194" s="650"/>
      <c r="MEN194" s="651"/>
      <c r="MEO194" s="326"/>
      <c r="MEP194" s="152"/>
      <c r="MEQ194" s="152"/>
      <c r="MER194" s="152"/>
      <c r="MES194" s="152"/>
      <c r="MET194" s="650"/>
      <c r="MEU194" s="651"/>
      <c r="MEV194" s="326"/>
      <c r="MEW194" s="152"/>
      <c r="MEX194" s="152"/>
      <c r="MEY194" s="152"/>
      <c r="MEZ194" s="152"/>
      <c r="MFA194" s="650"/>
      <c r="MFB194" s="651"/>
      <c r="MFC194" s="326"/>
      <c r="MFD194" s="152"/>
      <c r="MFE194" s="152"/>
      <c r="MFF194" s="152"/>
      <c r="MFG194" s="152"/>
      <c r="MFH194" s="650"/>
      <c r="MFI194" s="651"/>
      <c r="MFJ194" s="326"/>
      <c r="MFK194" s="152"/>
      <c r="MFL194" s="152"/>
      <c r="MFM194" s="152"/>
      <c r="MFN194" s="152"/>
      <c r="MFO194" s="650"/>
      <c r="MFP194" s="651"/>
      <c r="MFQ194" s="326"/>
      <c r="MFR194" s="152"/>
      <c r="MFS194" s="152"/>
      <c r="MFT194" s="152"/>
      <c r="MFU194" s="152"/>
      <c r="MFV194" s="650"/>
      <c r="MFW194" s="651"/>
      <c r="MFX194" s="326"/>
      <c r="MFY194" s="152"/>
      <c r="MFZ194" s="152"/>
      <c r="MGA194" s="152"/>
      <c r="MGB194" s="152"/>
      <c r="MGC194" s="650"/>
      <c r="MGD194" s="651"/>
      <c r="MGE194" s="326"/>
      <c r="MGF194" s="152"/>
      <c r="MGG194" s="152"/>
      <c r="MGH194" s="152"/>
      <c r="MGI194" s="152"/>
      <c r="MGJ194" s="650"/>
      <c r="MGK194" s="651"/>
      <c r="MGL194" s="326"/>
      <c r="MGM194" s="152"/>
      <c r="MGN194" s="152"/>
      <c r="MGO194" s="152"/>
      <c r="MGP194" s="152"/>
      <c r="MGQ194" s="650"/>
      <c r="MGR194" s="651"/>
      <c r="MGS194" s="326"/>
      <c r="MGT194" s="152"/>
      <c r="MGU194" s="152"/>
      <c r="MGV194" s="152"/>
      <c r="MGW194" s="152"/>
      <c r="MGX194" s="650"/>
      <c r="MGY194" s="651"/>
      <c r="MGZ194" s="326"/>
      <c r="MHA194" s="152"/>
      <c r="MHB194" s="152"/>
      <c r="MHC194" s="152"/>
      <c r="MHD194" s="152"/>
      <c r="MHE194" s="650"/>
      <c r="MHF194" s="651"/>
      <c r="MHG194" s="326"/>
      <c r="MHH194" s="152"/>
      <c r="MHI194" s="152"/>
      <c r="MHJ194" s="152"/>
      <c r="MHK194" s="152"/>
      <c r="MHL194" s="650"/>
      <c r="MHM194" s="651"/>
      <c r="MHN194" s="326"/>
      <c r="MHO194" s="152"/>
      <c r="MHP194" s="152"/>
      <c r="MHQ194" s="152"/>
      <c r="MHR194" s="152"/>
      <c r="MHS194" s="650"/>
      <c r="MHT194" s="651"/>
      <c r="MHU194" s="326"/>
      <c r="MHV194" s="152"/>
      <c r="MHW194" s="152"/>
      <c r="MHX194" s="152"/>
      <c r="MHY194" s="152"/>
      <c r="MHZ194" s="650"/>
      <c r="MIA194" s="651"/>
      <c r="MIB194" s="326"/>
      <c r="MIC194" s="152"/>
      <c r="MID194" s="152"/>
      <c r="MIE194" s="152"/>
      <c r="MIF194" s="152"/>
      <c r="MIG194" s="650"/>
      <c r="MIH194" s="651"/>
      <c r="MII194" s="326"/>
      <c r="MIJ194" s="152"/>
      <c r="MIK194" s="152"/>
      <c r="MIL194" s="152"/>
      <c r="MIM194" s="152"/>
      <c r="MIN194" s="650"/>
      <c r="MIO194" s="651"/>
      <c r="MIP194" s="326"/>
      <c r="MIQ194" s="152"/>
      <c r="MIR194" s="152"/>
      <c r="MIS194" s="152"/>
      <c r="MIT194" s="152"/>
      <c r="MIU194" s="650"/>
      <c r="MIV194" s="651"/>
      <c r="MIW194" s="326"/>
      <c r="MIX194" s="152"/>
      <c r="MIY194" s="152"/>
      <c r="MIZ194" s="152"/>
      <c r="MJA194" s="152"/>
      <c r="MJB194" s="650"/>
      <c r="MJC194" s="651"/>
      <c r="MJD194" s="326"/>
      <c r="MJE194" s="152"/>
      <c r="MJF194" s="152"/>
      <c r="MJG194" s="152"/>
      <c r="MJH194" s="152"/>
      <c r="MJI194" s="650"/>
      <c r="MJJ194" s="651"/>
      <c r="MJK194" s="326"/>
      <c r="MJL194" s="152"/>
      <c r="MJM194" s="152"/>
      <c r="MJN194" s="152"/>
      <c r="MJO194" s="152"/>
      <c r="MJP194" s="650"/>
      <c r="MJQ194" s="651"/>
      <c r="MJR194" s="326"/>
      <c r="MJS194" s="152"/>
      <c r="MJT194" s="152"/>
      <c r="MJU194" s="152"/>
      <c r="MJV194" s="152"/>
      <c r="MJW194" s="650"/>
      <c r="MJX194" s="651"/>
      <c r="MJY194" s="326"/>
      <c r="MJZ194" s="152"/>
      <c r="MKA194" s="152"/>
      <c r="MKB194" s="152"/>
      <c r="MKC194" s="152"/>
      <c r="MKD194" s="650"/>
      <c r="MKE194" s="651"/>
      <c r="MKF194" s="326"/>
      <c r="MKG194" s="152"/>
      <c r="MKH194" s="152"/>
      <c r="MKI194" s="152"/>
      <c r="MKJ194" s="152"/>
      <c r="MKK194" s="650"/>
      <c r="MKL194" s="651"/>
      <c r="MKM194" s="326"/>
      <c r="MKN194" s="152"/>
      <c r="MKO194" s="152"/>
      <c r="MKP194" s="152"/>
      <c r="MKQ194" s="152"/>
      <c r="MKR194" s="650"/>
      <c r="MKS194" s="651"/>
      <c r="MKT194" s="326"/>
      <c r="MKU194" s="152"/>
      <c r="MKV194" s="152"/>
      <c r="MKW194" s="152"/>
      <c r="MKX194" s="152"/>
      <c r="MKY194" s="650"/>
      <c r="MKZ194" s="651"/>
      <c r="MLA194" s="326"/>
      <c r="MLB194" s="152"/>
      <c r="MLC194" s="152"/>
      <c r="MLD194" s="152"/>
      <c r="MLE194" s="152"/>
      <c r="MLF194" s="650"/>
      <c r="MLG194" s="651"/>
      <c r="MLH194" s="326"/>
      <c r="MLI194" s="152"/>
      <c r="MLJ194" s="152"/>
      <c r="MLK194" s="152"/>
      <c r="MLL194" s="152"/>
      <c r="MLM194" s="650"/>
      <c r="MLN194" s="651"/>
      <c r="MLO194" s="326"/>
      <c r="MLP194" s="152"/>
      <c r="MLQ194" s="152"/>
      <c r="MLR194" s="152"/>
      <c r="MLS194" s="152"/>
      <c r="MLT194" s="650"/>
      <c r="MLU194" s="651"/>
      <c r="MLV194" s="326"/>
      <c r="MLW194" s="152"/>
      <c r="MLX194" s="152"/>
      <c r="MLY194" s="152"/>
      <c r="MLZ194" s="152"/>
      <c r="MMA194" s="650"/>
      <c r="MMB194" s="651"/>
      <c r="MMC194" s="326"/>
      <c r="MMD194" s="152"/>
      <c r="MME194" s="152"/>
      <c r="MMF194" s="152"/>
      <c r="MMG194" s="152"/>
      <c r="MMH194" s="650"/>
      <c r="MMI194" s="651"/>
      <c r="MMJ194" s="326"/>
      <c r="MMK194" s="152"/>
      <c r="MML194" s="152"/>
      <c r="MMM194" s="152"/>
      <c r="MMN194" s="152"/>
      <c r="MMO194" s="650"/>
      <c r="MMP194" s="651"/>
      <c r="MMQ194" s="326"/>
      <c r="MMR194" s="152"/>
      <c r="MMS194" s="152"/>
      <c r="MMT194" s="152"/>
      <c r="MMU194" s="152"/>
      <c r="MMV194" s="650"/>
      <c r="MMW194" s="651"/>
      <c r="MMX194" s="326"/>
      <c r="MMY194" s="152"/>
      <c r="MMZ194" s="152"/>
      <c r="MNA194" s="152"/>
      <c r="MNB194" s="152"/>
      <c r="MNC194" s="650"/>
      <c r="MND194" s="651"/>
      <c r="MNE194" s="326"/>
      <c r="MNF194" s="152"/>
      <c r="MNG194" s="152"/>
      <c r="MNH194" s="152"/>
      <c r="MNI194" s="152"/>
      <c r="MNJ194" s="650"/>
      <c r="MNK194" s="651"/>
      <c r="MNL194" s="326"/>
      <c r="MNM194" s="152"/>
      <c r="MNN194" s="152"/>
      <c r="MNO194" s="152"/>
      <c r="MNP194" s="152"/>
      <c r="MNQ194" s="650"/>
      <c r="MNR194" s="651"/>
      <c r="MNS194" s="326"/>
      <c r="MNT194" s="152"/>
      <c r="MNU194" s="152"/>
      <c r="MNV194" s="152"/>
      <c r="MNW194" s="152"/>
      <c r="MNX194" s="650"/>
      <c r="MNY194" s="651"/>
      <c r="MNZ194" s="326"/>
      <c r="MOA194" s="152"/>
      <c r="MOB194" s="152"/>
      <c r="MOC194" s="152"/>
      <c r="MOD194" s="152"/>
      <c r="MOE194" s="650"/>
      <c r="MOF194" s="651"/>
      <c r="MOG194" s="326"/>
      <c r="MOH194" s="152"/>
      <c r="MOI194" s="152"/>
      <c r="MOJ194" s="152"/>
      <c r="MOK194" s="152"/>
      <c r="MOL194" s="650"/>
      <c r="MOM194" s="651"/>
      <c r="MON194" s="326"/>
      <c r="MOO194" s="152"/>
      <c r="MOP194" s="152"/>
      <c r="MOQ194" s="152"/>
      <c r="MOR194" s="152"/>
      <c r="MOS194" s="650"/>
      <c r="MOT194" s="651"/>
      <c r="MOU194" s="326"/>
      <c r="MOV194" s="152"/>
      <c r="MOW194" s="152"/>
      <c r="MOX194" s="152"/>
      <c r="MOY194" s="152"/>
      <c r="MOZ194" s="650"/>
      <c r="MPA194" s="651"/>
      <c r="MPB194" s="326"/>
      <c r="MPC194" s="152"/>
      <c r="MPD194" s="152"/>
      <c r="MPE194" s="152"/>
      <c r="MPF194" s="152"/>
      <c r="MPG194" s="650"/>
      <c r="MPH194" s="651"/>
      <c r="MPI194" s="326"/>
      <c r="MPJ194" s="152"/>
      <c r="MPK194" s="152"/>
      <c r="MPL194" s="152"/>
      <c r="MPM194" s="152"/>
      <c r="MPN194" s="650"/>
      <c r="MPO194" s="651"/>
      <c r="MPP194" s="326"/>
      <c r="MPQ194" s="152"/>
      <c r="MPR194" s="152"/>
      <c r="MPS194" s="152"/>
      <c r="MPT194" s="152"/>
      <c r="MPU194" s="650"/>
      <c r="MPV194" s="651"/>
      <c r="MPW194" s="326"/>
      <c r="MPX194" s="152"/>
      <c r="MPY194" s="152"/>
      <c r="MPZ194" s="152"/>
      <c r="MQA194" s="152"/>
      <c r="MQB194" s="650"/>
      <c r="MQC194" s="651"/>
      <c r="MQD194" s="326"/>
      <c r="MQE194" s="152"/>
      <c r="MQF194" s="152"/>
      <c r="MQG194" s="152"/>
      <c r="MQH194" s="152"/>
      <c r="MQI194" s="650"/>
      <c r="MQJ194" s="651"/>
      <c r="MQK194" s="326"/>
      <c r="MQL194" s="152"/>
      <c r="MQM194" s="152"/>
      <c r="MQN194" s="152"/>
      <c r="MQO194" s="152"/>
      <c r="MQP194" s="650"/>
      <c r="MQQ194" s="651"/>
      <c r="MQR194" s="326"/>
      <c r="MQS194" s="152"/>
      <c r="MQT194" s="152"/>
      <c r="MQU194" s="152"/>
      <c r="MQV194" s="152"/>
      <c r="MQW194" s="650"/>
      <c r="MQX194" s="651"/>
      <c r="MQY194" s="326"/>
      <c r="MQZ194" s="152"/>
      <c r="MRA194" s="152"/>
      <c r="MRB194" s="152"/>
      <c r="MRC194" s="152"/>
      <c r="MRD194" s="650"/>
      <c r="MRE194" s="651"/>
      <c r="MRF194" s="326"/>
      <c r="MRG194" s="152"/>
      <c r="MRH194" s="152"/>
      <c r="MRI194" s="152"/>
      <c r="MRJ194" s="152"/>
      <c r="MRK194" s="650"/>
      <c r="MRL194" s="651"/>
      <c r="MRM194" s="326"/>
      <c r="MRN194" s="152"/>
      <c r="MRO194" s="152"/>
      <c r="MRP194" s="152"/>
      <c r="MRQ194" s="152"/>
      <c r="MRR194" s="650"/>
      <c r="MRS194" s="651"/>
      <c r="MRT194" s="326"/>
      <c r="MRU194" s="152"/>
      <c r="MRV194" s="152"/>
      <c r="MRW194" s="152"/>
      <c r="MRX194" s="152"/>
      <c r="MRY194" s="650"/>
      <c r="MRZ194" s="651"/>
      <c r="MSA194" s="326"/>
      <c r="MSB194" s="152"/>
      <c r="MSC194" s="152"/>
      <c r="MSD194" s="152"/>
      <c r="MSE194" s="152"/>
      <c r="MSF194" s="650"/>
      <c r="MSG194" s="651"/>
      <c r="MSH194" s="326"/>
      <c r="MSI194" s="152"/>
      <c r="MSJ194" s="152"/>
      <c r="MSK194" s="152"/>
      <c r="MSL194" s="152"/>
      <c r="MSM194" s="650"/>
      <c r="MSN194" s="651"/>
      <c r="MSO194" s="326"/>
      <c r="MSP194" s="152"/>
      <c r="MSQ194" s="152"/>
      <c r="MSR194" s="152"/>
      <c r="MSS194" s="152"/>
      <c r="MST194" s="650"/>
      <c r="MSU194" s="651"/>
      <c r="MSV194" s="326"/>
      <c r="MSW194" s="152"/>
      <c r="MSX194" s="152"/>
      <c r="MSY194" s="152"/>
      <c r="MSZ194" s="152"/>
      <c r="MTA194" s="650"/>
      <c r="MTB194" s="651"/>
      <c r="MTC194" s="326"/>
      <c r="MTD194" s="152"/>
      <c r="MTE194" s="152"/>
      <c r="MTF194" s="152"/>
      <c r="MTG194" s="152"/>
      <c r="MTH194" s="650"/>
      <c r="MTI194" s="651"/>
      <c r="MTJ194" s="326"/>
      <c r="MTK194" s="152"/>
      <c r="MTL194" s="152"/>
      <c r="MTM194" s="152"/>
      <c r="MTN194" s="152"/>
      <c r="MTO194" s="650"/>
      <c r="MTP194" s="651"/>
      <c r="MTQ194" s="326"/>
      <c r="MTR194" s="152"/>
      <c r="MTS194" s="152"/>
      <c r="MTT194" s="152"/>
      <c r="MTU194" s="152"/>
      <c r="MTV194" s="650"/>
      <c r="MTW194" s="651"/>
      <c r="MTX194" s="326"/>
      <c r="MTY194" s="152"/>
      <c r="MTZ194" s="152"/>
      <c r="MUA194" s="152"/>
      <c r="MUB194" s="152"/>
      <c r="MUC194" s="650"/>
      <c r="MUD194" s="651"/>
      <c r="MUE194" s="326"/>
      <c r="MUF194" s="152"/>
      <c r="MUG194" s="152"/>
      <c r="MUH194" s="152"/>
      <c r="MUI194" s="152"/>
      <c r="MUJ194" s="650"/>
      <c r="MUK194" s="651"/>
      <c r="MUL194" s="326"/>
      <c r="MUM194" s="152"/>
      <c r="MUN194" s="152"/>
      <c r="MUO194" s="152"/>
      <c r="MUP194" s="152"/>
      <c r="MUQ194" s="650"/>
      <c r="MUR194" s="651"/>
      <c r="MUS194" s="326"/>
      <c r="MUT194" s="152"/>
      <c r="MUU194" s="152"/>
      <c r="MUV194" s="152"/>
      <c r="MUW194" s="152"/>
      <c r="MUX194" s="650"/>
      <c r="MUY194" s="651"/>
      <c r="MUZ194" s="326"/>
      <c r="MVA194" s="152"/>
      <c r="MVB194" s="152"/>
      <c r="MVC194" s="152"/>
      <c r="MVD194" s="152"/>
      <c r="MVE194" s="650"/>
      <c r="MVF194" s="651"/>
      <c r="MVG194" s="326"/>
      <c r="MVH194" s="152"/>
      <c r="MVI194" s="152"/>
      <c r="MVJ194" s="152"/>
      <c r="MVK194" s="152"/>
      <c r="MVL194" s="650"/>
      <c r="MVM194" s="651"/>
      <c r="MVN194" s="326"/>
      <c r="MVO194" s="152"/>
      <c r="MVP194" s="152"/>
      <c r="MVQ194" s="152"/>
      <c r="MVR194" s="152"/>
      <c r="MVS194" s="650"/>
      <c r="MVT194" s="651"/>
      <c r="MVU194" s="326"/>
      <c r="MVV194" s="152"/>
      <c r="MVW194" s="152"/>
      <c r="MVX194" s="152"/>
      <c r="MVY194" s="152"/>
      <c r="MVZ194" s="650"/>
      <c r="MWA194" s="651"/>
      <c r="MWB194" s="326"/>
      <c r="MWC194" s="152"/>
      <c r="MWD194" s="152"/>
      <c r="MWE194" s="152"/>
      <c r="MWF194" s="152"/>
      <c r="MWG194" s="650"/>
      <c r="MWH194" s="651"/>
      <c r="MWI194" s="326"/>
      <c r="MWJ194" s="152"/>
      <c r="MWK194" s="152"/>
      <c r="MWL194" s="152"/>
      <c r="MWM194" s="152"/>
      <c r="MWN194" s="650"/>
      <c r="MWO194" s="651"/>
      <c r="MWP194" s="326"/>
      <c r="MWQ194" s="152"/>
      <c r="MWR194" s="152"/>
      <c r="MWS194" s="152"/>
      <c r="MWT194" s="152"/>
      <c r="MWU194" s="650"/>
      <c r="MWV194" s="651"/>
      <c r="MWW194" s="326"/>
      <c r="MWX194" s="152"/>
      <c r="MWY194" s="152"/>
      <c r="MWZ194" s="152"/>
      <c r="MXA194" s="152"/>
      <c r="MXB194" s="650"/>
      <c r="MXC194" s="651"/>
      <c r="MXD194" s="326"/>
      <c r="MXE194" s="152"/>
      <c r="MXF194" s="152"/>
      <c r="MXG194" s="152"/>
      <c r="MXH194" s="152"/>
      <c r="MXI194" s="650"/>
      <c r="MXJ194" s="651"/>
      <c r="MXK194" s="326"/>
      <c r="MXL194" s="152"/>
      <c r="MXM194" s="152"/>
      <c r="MXN194" s="152"/>
      <c r="MXO194" s="152"/>
      <c r="MXP194" s="650"/>
      <c r="MXQ194" s="651"/>
      <c r="MXR194" s="326"/>
      <c r="MXS194" s="152"/>
      <c r="MXT194" s="152"/>
      <c r="MXU194" s="152"/>
      <c r="MXV194" s="152"/>
      <c r="MXW194" s="650"/>
      <c r="MXX194" s="651"/>
      <c r="MXY194" s="326"/>
      <c r="MXZ194" s="152"/>
      <c r="MYA194" s="152"/>
      <c r="MYB194" s="152"/>
      <c r="MYC194" s="152"/>
      <c r="MYD194" s="650"/>
      <c r="MYE194" s="651"/>
      <c r="MYF194" s="326"/>
      <c r="MYG194" s="152"/>
      <c r="MYH194" s="152"/>
      <c r="MYI194" s="152"/>
      <c r="MYJ194" s="152"/>
      <c r="MYK194" s="650"/>
      <c r="MYL194" s="651"/>
      <c r="MYM194" s="326"/>
      <c r="MYN194" s="152"/>
      <c r="MYO194" s="152"/>
      <c r="MYP194" s="152"/>
      <c r="MYQ194" s="152"/>
      <c r="MYR194" s="650"/>
      <c r="MYS194" s="651"/>
      <c r="MYT194" s="326"/>
      <c r="MYU194" s="152"/>
      <c r="MYV194" s="152"/>
      <c r="MYW194" s="152"/>
      <c r="MYX194" s="152"/>
      <c r="MYY194" s="650"/>
      <c r="MYZ194" s="651"/>
      <c r="MZA194" s="326"/>
      <c r="MZB194" s="152"/>
      <c r="MZC194" s="152"/>
      <c r="MZD194" s="152"/>
      <c r="MZE194" s="152"/>
      <c r="MZF194" s="650"/>
      <c r="MZG194" s="651"/>
      <c r="MZH194" s="326"/>
      <c r="MZI194" s="152"/>
      <c r="MZJ194" s="152"/>
      <c r="MZK194" s="152"/>
      <c r="MZL194" s="152"/>
      <c r="MZM194" s="650"/>
      <c r="MZN194" s="651"/>
      <c r="MZO194" s="326"/>
      <c r="MZP194" s="152"/>
      <c r="MZQ194" s="152"/>
      <c r="MZR194" s="152"/>
      <c r="MZS194" s="152"/>
      <c r="MZT194" s="650"/>
      <c r="MZU194" s="651"/>
      <c r="MZV194" s="326"/>
      <c r="MZW194" s="152"/>
      <c r="MZX194" s="152"/>
      <c r="MZY194" s="152"/>
      <c r="MZZ194" s="152"/>
      <c r="NAA194" s="650"/>
      <c r="NAB194" s="651"/>
      <c r="NAC194" s="326"/>
      <c r="NAD194" s="152"/>
      <c r="NAE194" s="152"/>
      <c r="NAF194" s="152"/>
      <c r="NAG194" s="152"/>
      <c r="NAH194" s="650"/>
      <c r="NAI194" s="651"/>
      <c r="NAJ194" s="326"/>
      <c r="NAK194" s="152"/>
      <c r="NAL194" s="152"/>
      <c r="NAM194" s="152"/>
      <c r="NAN194" s="152"/>
      <c r="NAO194" s="650"/>
      <c r="NAP194" s="651"/>
      <c r="NAQ194" s="326"/>
      <c r="NAR194" s="152"/>
      <c r="NAS194" s="152"/>
      <c r="NAT194" s="152"/>
      <c r="NAU194" s="152"/>
      <c r="NAV194" s="650"/>
      <c r="NAW194" s="651"/>
      <c r="NAX194" s="326"/>
      <c r="NAY194" s="152"/>
      <c r="NAZ194" s="152"/>
      <c r="NBA194" s="152"/>
      <c r="NBB194" s="152"/>
      <c r="NBC194" s="650"/>
      <c r="NBD194" s="651"/>
      <c r="NBE194" s="326"/>
      <c r="NBF194" s="152"/>
      <c r="NBG194" s="152"/>
      <c r="NBH194" s="152"/>
      <c r="NBI194" s="152"/>
      <c r="NBJ194" s="650"/>
      <c r="NBK194" s="651"/>
      <c r="NBL194" s="326"/>
      <c r="NBM194" s="152"/>
      <c r="NBN194" s="152"/>
      <c r="NBO194" s="152"/>
      <c r="NBP194" s="152"/>
      <c r="NBQ194" s="650"/>
      <c r="NBR194" s="651"/>
      <c r="NBS194" s="326"/>
      <c r="NBT194" s="152"/>
      <c r="NBU194" s="152"/>
      <c r="NBV194" s="152"/>
      <c r="NBW194" s="152"/>
      <c r="NBX194" s="650"/>
      <c r="NBY194" s="651"/>
      <c r="NBZ194" s="326"/>
      <c r="NCA194" s="152"/>
      <c r="NCB194" s="152"/>
      <c r="NCC194" s="152"/>
      <c r="NCD194" s="152"/>
      <c r="NCE194" s="650"/>
      <c r="NCF194" s="651"/>
      <c r="NCG194" s="326"/>
      <c r="NCH194" s="152"/>
      <c r="NCI194" s="152"/>
      <c r="NCJ194" s="152"/>
      <c r="NCK194" s="152"/>
      <c r="NCL194" s="650"/>
      <c r="NCM194" s="651"/>
      <c r="NCN194" s="326"/>
      <c r="NCO194" s="152"/>
      <c r="NCP194" s="152"/>
      <c r="NCQ194" s="152"/>
      <c r="NCR194" s="152"/>
      <c r="NCS194" s="650"/>
      <c r="NCT194" s="651"/>
      <c r="NCU194" s="326"/>
      <c r="NCV194" s="152"/>
      <c r="NCW194" s="152"/>
      <c r="NCX194" s="152"/>
      <c r="NCY194" s="152"/>
      <c r="NCZ194" s="650"/>
      <c r="NDA194" s="651"/>
      <c r="NDB194" s="326"/>
      <c r="NDC194" s="152"/>
      <c r="NDD194" s="152"/>
      <c r="NDE194" s="152"/>
      <c r="NDF194" s="152"/>
      <c r="NDG194" s="650"/>
      <c r="NDH194" s="651"/>
      <c r="NDI194" s="326"/>
      <c r="NDJ194" s="152"/>
      <c r="NDK194" s="152"/>
      <c r="NDL194" s="152"/>
      <c r="NDM194" s="152"/>
      <c r="NDN194" s="650"/>
      <c r="NDO194" s="651"/>
      <c r="NDP194" s="326"/>
      <c r="NDQ194" s="152"/>
      <c r="NDR194" s="152"/>
      <c r="NDS194" s="152"/>
      <c r="NDT194" s="152"/>
      <c r="NDU194" s="650"/>
      <c r="NDV194" s="651"/>
      <c r="NDW194" s="326"/>
      <c r="NDX194" s="152"/>
      <c r="NDY194" s="152"/>
      <c r="NDZ194" s="152"/>
      <c r="NEA194" s="152"/>
      <c r="NEB194" s="650"/>
      <c r="NEC194" s="651"/>
      <c r="NED194" s="326"/>
      <c r="NEE194" s="152"/>
      <c r="NEF194" s="152"/>
      <c r="NEG194" s="152"/>
      <c r="NEH194" s="152"/>
      <c r="NEI194" s="650"/>
      <c r="NEJ194" s="651"/>
      <c r="NEK194" s="326"/>
      <c r="NEL194" s="152"/>
      <c r="NEM194" s="152"/>
      <c r="NEN194" s="152"/>
      <c r="NEO194" s="152"/>
      <c r="NEP194" s="650"/>
      <c r="NEQ194" s="651"/>
      <c r="NER194" s="326"/>
      <c r="NES194" s="152"/>
      <c r="NET194" s="152"/>
      <c r="NEU194" s="152"/>
      <c r="NEV194" s="152"/>
      <c r="NEW194" s="650"/>
      <c r="NEX194" s="651"/>
      <c r="NEY194" s="326"/>
      <c r="NEZ194" s="152"/>
      <c r="NFA194" s="152"/>
      <c r="NFB194" s="152"/>
      <c r="NFC194" s="152"/>
      <c r="NFD194" s="650"/>
      <c r="NFE194" s="651"/>
      <c r="NFF194" s="326"/>
      <c r="NFG194" s="152"/>
      <c r="NFH194" s="152"/>
      <c r="NFI194" s="152"/>
      <c r="NFJ194" s="152"/>
      <c r="NFK194" s="650"/>
      <c r="NFL194" s="651"/>
      <c r="NFM194" s="326"/>
      <c r="NFN194" s="152"/>
      <c r="NFO194" s="152"/>
      <c r="NFP194" s="152"/>
      <c r="NFQ194" s="152"/>
      <c r="NFR194" s="650"/>
      <c r="NFS194" s="651"/>
      <c r="NFT194" s="326"/>
      <c r="NFU194" s="152"/>
      <c r="NFV194" s="152"/>
      <c r="NFW194" s="152"/>
      <c r="NFX194" s="152"/>
      <c r="NFY194" s="650"/>
      <c r="NFZ194" s="651"/>
      <c r="NGA194" s="326"/>
      <c r="NGB194" s="152"/>
      <c r="NGC194" s="152"/>
      <c r="NGD194" s="152"/>
      <c r="NGE194" s="152"/>
      <c r="NGF194" s="650"/>
      <c r="NGG194" s="651"/>
      <c r="NGH194" s="326"/>
      <c r="NGI194" s="152"/>
      <c r="NGJ194" s="152"/>
      <c r="NGK194" s="152"/>
      <c r="NGL194" s="152"/>
      <c r="NGM194" s="650"/>
      <c r="NGN194" s="651"/>
      <c r="NGO194" s="326"/>
      <c r="NGP194" s="152"/>
      <c r="NGQ194" s="152"/>
      <c r="NGR194" s="152"/>
      <c r="NGS194" s="152"/>
      <c r="NGT194" s="650"/>
      <c r="NGU194" s="651"/>
      <c r="NGV194" s="326"/>
      <c r="NGW194" s="152"/>
      <c r="NGX194" s="152"/>
      <c r="NGY194" s="152"/>
      <c r="NGZ194" s="152"/>
      <c r="NHA194" s="650"/>
      <c r="NHB194" s="651"/>
      <c r="NHC194" s="326"/>
      <c r="NHD194" s="152"/>
      <c r="NHE194" s="152"/>
      <c r="NHF194" s="152"/>
      <c r="NHG194" s="152"/>
      <c r="NHH194" s="650"/>
      <c r="NHI194" s="651"/>
      <c r="NHJ194" s="326"/>
      <c r="NHK194" s="152"/>
      <c r="NHL194" s="152"/>
      <c r="NHM194" s="152"/>
      <c r="NHN194" s="152"/>
      <c r="NHO194" s="650"/>
      <c r="NHP194" s="651"/>
      <c r="NHQ194" s="326"/>
      <c r="NHR194" s="152"/>
      <c r="NHS194" s="152"/>
      <c r="NHT194" s="152"/>
      <c r="NHU194" s="152"/>
      <c r="NHV194" s="650"/>
      <c r="NHW194" s="651"/>
      <c r="NHX194" s="326"/>
      <c r="NHY194" s="152"/>
      <c r="NHZ194" s="152"/>
      <c r="NIA194" s="152"/>
      <c r="NIB194" s="152"/>
      <c r="NIC194" s="650"/>
      <c r="NID194" s="651"/>
      <c r="NIE194" s="326"/>
      <c r="NIF194" s="152"/>
      <c r="NIG194" s="152"/>
      <c r="NIH194" s="152"/>
      <c r="NII194" s="152"/>
      <c r="NIJ194" s="650"/>
      <c r="NIK194" s="651"/>
      <c r="NIL194" s="326"/>
      <c r="NIM194" s="152"/>
      <c r="NIN194" s="152"/>
      <c r="NIO194" s="152"/>
      <c r="NIP194" s="152"/>
      <c r="NIQ194" s="650"/>
      <c r="NIR194" s="651"/>
      <c r="NIS194" s="326"/>
      <c r="NIT194" s="152"/>
      <c r="NIU194" s="152"/>
      <c r="NIV194" s="152"/>
      <c r="NIW194" s="152"/>
      <c r="NIX194" s="650"/>
      <c r="NIY194" s="651"/>
      <c r="NIZ194" s="326"/>
      <c r="NJA194" s="152"/>
      <c r="NJB194" s="152"/>
      <c r="NJC194" s="152"/>
      <c r="NJD194" s="152"/>
      <c r="NJE194" s="650"/>
      <c r="NJF194" s="651"/>
      <c r="NJG194" s="326"/>
      <c r="NJH194" s="152"/>
      <c r="NJI194" s="152"/>
      <c r="NJJ194" s="152"/>
      <c r="NJK194" s="152"/>
      <c r="NJL194" s="650"/>
      <c r="NJM194" s="651"/>
      <c r="NJN194" s="326"/>
      <c r="NJO194" s="152"/>
      <c r="NJP194" s="152"/>
      <c r="NJQ194" s="152"/>
      <c r="NJR194" s="152"/>
      <c r="NJS194" s="650"/>
      <c r="NJT194" s="651"/>
      <c r="NJU194" s="326"/>
      <c r="NJV194" s="152"/>
      <c r="NJW194" s="152"/>
      <c r="NJX194" s="152"/>
      <c r="NJY194" s="152"/>
      <c r="NJZ194" s="650"/>
      <c r="NKA194" s="651"/>
      <c r="NKB194" s="326"/>
      <c r="NKC194" s="152"/>
      <c r="NKD194" s="152"/>
      <c r="NKE194" s="152"/>
      <c r="NKF194" s="152"/>
      <c r="NKG194" s="650"/>
      <c r="NKH194" s="651"/>
      <c r="NKI194" s="326"/>
      <c r="NKJ194" s="152"/>
      <c r="NKK194" s="152"/>
      <c r="NKL194" s="152"/>
      <c r="NKM194" s="152"/>
      <c r="NKN194" s="650"/>
      <c r="NKO194" s="651"/>
      <c r="NKP194" s="326"/>
      <c r="NKQ194" s="152"/>
      <c r="NKR194" s="152"/>
      <c r="NKS194" s="152"/>
      <c r="NKT194" s="152"/>
      <c r="NKU194" s="650"/>
      <c r="NKV194" s="651"/>
      <c r="NKW194" s="326"/>
      <c r="NKX194" s="152"/>
      <c r="NKY194" s="152"/>
      <c r="NKZ194" s="152"/>
      <c r="NLA194" s="152"/>
      <c r="NLB194" s="650"/>
      <c r="NLC194" s="651"/>
      <c r="NLD194" s="326"/>
      <c r="NLE194" s="152"/>
      <c r="NLF194" s="152"/>
      <c r="NLG194" s="152"/>
      <c r="NLH194" s="152"/>
      <c r="NLI194" s="650"/>
      <c r="NLJ194" s="651"/>
      <c r="NLK194" s="326"/>
      <c r="NLL194" s="152"/>
      <c r="NLM194" s="152"/>
      <c r="NLN194" s="152"/>
      <c r="NLO194" s="152"/>
      <c r="NLP194" s="650"/>
      <c r="NLQ194" s="651"/>
      <c r="NLR194" s="326"/>
      <c r="NLS194" s="152"/>
      <c r="NLT194" s="152"/>
      <c r="NLU194" s="152"/>
      <c r="NLV194" s="152"/>
      <c r="NLW194" s="650"/>
      <c r="NLX194" s="651"/>
      <c r="NLY194" s="326"/>
      <c r="NLZ194" s="152"/>
      <c r="NMA194" s="152"/>
      <c r="NMB194" s="152"/>
      <c r="NMC194" s="152"/>
      <c r="NMD194" s="650"/>
      <c r="NME194" s="651"/>
      <c r="NMF194" s="326"/>
      <c r="NMG194" s="152"/>
      <c r="NMH194" s="152"/>
      <c r="NMI194" s="152"/>
      <c r="NMJ194" s="152"/>
      <c r="NMK194" s="650"/>
      <c r="NML194" s="651"/>
      <c r="NMM194" s="326"/>
      <c r="NMN194" s="152"/>
      <c r="NMO194" s="152"/>
      <c r="NMP194" s="152"/>
      <c r="NMQ194" s="152"/>
      <c r="NMR194" s="650"/>
      <c r="NMS194" s="651"/>
      <c r="NMT194" s="326"/>
      <c r="NMU194" s="152"/>
      <c r="NMV194" s="152"/>
      <c r="NMW194" s="152"/>
      <c r="NMX194" s="152"/>
      <c r="NMY194" s="650"/>
      <c r="NMZ194" s="651"/>
      <c r="NNA194" s="326"/>
      <c r="NNB194" s="152"/>
      <c r="NNC194" s="152"/>
      <c r="NND194" s="152"/>
      <c r="NNE194" s="152"/>
      <c r="NNF194" s="650"/>
      <c r="NNG194" s="651"/>
      <c r="NNH194" s="326"/>
      <c r="NNI194" s="152"/>
      <c r="NNJ194" s="152"/>
      <c r="NNK194" s="152"/>
      <c r="NNL194" s="152"/>
      <c r="NNM194" s="650"/>
      <c r="NNN194" s="651"/>
      <c r="NNO194" s="326"/>
      <c r="NNP194" s="152"/>
      <c r="NNQ194" s="152"/>
      <c r="NNR194" s="152"/>
      <c r="NNS194" s="152"/>
      <c r="NNT194" s="650"/>
      <c r="NNU194" s="651"/>
      <c r="NNV194" s="326"/>
      <c r="NNW194" s="152"/>
      <c r="NNX194" s="152"/>
      <c r="NNY194" s="152"/>
      <c r="NNZ194" s="152"/>
      <c r="NOA194" s="650"/>
      <c r="NOB194" s="651"/>
      <c r="NOC194" s="326"/>
      <c r="NOD194" s="152"/>
      <c r="NOE194" s="152"/>
      <c r="NOF194" s="152"/>
      <c r="NOG194" s="152"/>
      <c r="NOH194" s="650"/>
      <c r="NOI194" s="651"/>
      <c r="NOJ194" s="326"/>
      <c r="NOK194" s="152"/>
      <c r="NOL194" s="152"/>
      <c r="NOM194" s="152"/>
      <c r="NON194" s="152"/>
      <c r="NOO194" s="650"/>
      <c r="NOP194" s="651"/>
      <c r="NOQ194" s="326"/>
      <c r="NOR194" s="152"/>
      <c r="NOS194" s="152"/>
      <c r="NOT194" s="152"/>
      <c r="NOU194" s="152"/>
      <c r="NOV194" s="650"/>
      <c r="NOW194" s="651"/>
      <c r="NOX194" s="326"/>
      <c r="NOY194" s="152"/>
      <c r="NOZ194" s="152"/>
      <c r="NPA194" s="152"/>
      <c r="NPB194" s="152"/>
      <c r="NPC194" s="650"/>
      <c r="NPD194" s="651"/>
      <c r="NPE194" s="326"/>
      <c r="NPF194" s="152"/>
      <c r="NPG194" s="152"/>
      <c r="NPH194" s="152"/>
      <c r="NPI194" s="152"/>
      <c r="NPJ194" s="650"/>
      <c r="NPK194" s="651"/>
      <c r="NPL194" s="326"/>
      <c r="NPM194" s="152"/>
      <c r="NPN194" s="152"/>
      <c r="NPO194" s="152"/>
      <c r="NPP194" s="152"/>
      <c r="NPQ194" s="650"/>
      <c r="NPR194" s="651"/>
      <c r="NPS194" s="326"/>
      <c r="NPT194" s="152"/>
      <c r="NPU194" s="152"/>
      <c r="NPV194" s="152"/>
      <c r="NPW194" s="152"/>
      <c r="NPX194" s="650"/>
      <c r="NPY194" s="651"/>
      <c r="NPZ194" s="326"/>
      <c r="NQA194" s="152"/>
      <c r="NQB194" s="152"/>
      <c r="NQC194" s="152"/>
      <c r="NQD194" s="152"/>
      <c r="NQE194" s="650"/>
      <c r="NQF194" s="651"/>
      <c r="NQG194" s="326"/>
      <c r="NQH194" s="152"/>
      <c r="NQI194" s="152"/>
      <c r="NQJ194" s="152"/>
      <c r="NQK194" s="152"/>
      <c r="NQL194" s="650"/>
      <c r="NQM194" s="651"/>
      <c r="NQN194" s="326"/>
      <c r="NQO194" s="152"/>
      <c r="NQP194" s="152"/>
      <c r="NQQ194" s="152"/>
      <c r="NQR194" s="152"/>
      <c r="NQS194" s="650"/>
      <c r="NQT194" s="651"/>
      <c r="NQU194" s="326"/>
      <c r="NQV194" s="152"/>
      <c r="NQW194" s="152"/>
      <c r="NQX194" s="152"/>
      <c r="NQY194" s="152"/>
      <c r="NQZ194" s="650"/>
      <c r="NRA194" s="651"/>
      <c r="NRB194" s="326"/>
      <c r="NRC194" s="152"/>
      <c r="NRD194" s="152"/>
      <c r="NRE194" s="152"/>
      <c r="NRF194" s="152"/>
      <c r="NRG194" s="650"/>
      <c r="NRH194" s="651"/>
      <c r="NRI194" s="326"/>
      <c r="NRJ194" s="152"/>
      <c r="NRK194" s="152"/>
      <c r="NRL194" s="152"/>
      <c r="NRM194" s="152"/>
      <c r="NRN194" s="650"/>
      <c r="NRO194" s="651"/>
      <c r="NRP194" s="326"/>
      <c r="NRQ194" s="152"/>
      <c r="NRR194" s="152"/>
      <c r="NRS194" s="152"/>
      <c r="NRT194" s="152"/>
      <c r="NRU194" s="650"/>
      <c r="NRV194" s="651"/>
      <c r="NRW194" s="326"/>
      <c r="NRX194" s="152"/>
      <c r="NRY194" s="152"/>
      <c r="NRZ194" s="152"/>
      <c r="NSA194" s="152"/>
      <c r="NSB194" s="650"/>
      <c r="NSC194" s="651"/>
      <c r="NSD194" s="326"/>
      <c r="NSE194" s="152"/>
      <c r="NSF194" s="152"/>
      <c r="NSG194" s="152"/>
      <c r="NSH194" s="152"/>
      <c r="NSI194" s="650"/>
      <c r="NSJ194" s="651"/>
      <c r="NSK194" s="326"/>
      <c r="NSL194" s="152"/>
      <c r="NSM194" s="152"/>
      <c r="NSN194" s="152"/>
      <c r="NSO194" s="152"/>
      <c r="NSP194" s="650"/>
      <c r="NSQ194" s="651"/>
      <c r="NSR194" s="326"/>
      <c r="NSS194" s="152"/>
      <c r="NST194" s="152"/>
      <c r="NSU194" s="152"/>
      <c r="NSV194" s="152"/>
      <c r="NSW194" s="650"/>
      <c r="NSX194" s="651"/>
      <c r="NSY194" s="326"/>
      <c r="NSZ194" s="152"/>
      <c r="NTA194" s="152"/>
      <c r="NTB194" s="152"/>
      <c r="NTC194" s="152"/>
      <c r="NTD194" s="650"/>
      <c r="NTE194" s="651"/>
      <c r="NTF194" s="326"/>
      <c r="NTG194" s="152"/>
      <c r="NTH194" s="152"/>
      <c r="NTI194" s="152"/>
      <c r="NTJ194" s="152"/>
      <c r="NTK194" s="650"/>
      <c r="NTL194" s="651"/>
      <c r="NTM194" s="326"/>
      <c r="NTN194" s="152"/>
      <c r="NTO194" s="152"/>
      <c r="NTP194" s="152"/>
      <c r="NTQ194" s="152"/>
      <c r="NTR194" s="650"/>
      <c r="NTS194" s="651"/>
      <c r="NTT194" s="326"/>
      <c r="NTU194" s="152"/>
      <c r="NTV194" s="152"/>
      <c r="NTW194" s="152"/>
      <c r="NTX194" s="152"/>
      <c r="NTY194" s="650"/>
      <c r="NTZ194" s="651"/>
      <c r="NUA194" s="326"/>
      <c r="NUB194" s="152"/>
      <c r="NUC194" s="152"/>
      <c r="NUD194" s="152"/>
      <c r="NUE194" s="152"/>
      <c r="NUF194" s="650"/>
      <c r="NUG194" s="651"/>
      <c r="NUH194" s="326"/>
      <c r="NUI194" s="152"/>
      <c r="NUJ194" s="152"/>
      <c r="NUK194" s="152"/>
      <c r="NUL194" s="152"/>
      <c r="NUM194" s="650"/>
      <c r="NUN194" s="651"/>
      <c r="NUO194" s="326"/>
      <c r="NUP194" s="152"/>
      <c r="NUQ194" s="152"/>
      <c r="NUR194" s="152"/>
      <c r="NUS194" s="152"/>
      <c r="NUT194" s="650"/>
      <c r="NUU194" s="651"/>
      <c r="NUV194" s="326"/>
      <c r="NUW194" s="152"/>
      <c r="NUX194" s="152"/>
      <c r="NUY194" s="152"/>
      <c r="NUZ194" s="152"/>
      <c r="NVA194" s="650"/>
      <c r="NVB194" s="651"/>
      <c r="NVC194" s="326"/>
      <c r="NVD194" s="152"/>
      <c r="NVE194" s="152"/>
      <c r="NVF194" s="152"/>
      <c r="NVG194" s="152"/>
      <c r="NVH194" s="650"/>
      <c r="NVI194" s="651"/>
      <c r="NVJ194" s="326"/>
      <c r="NVK194" s="152"/>
      <c r="NVL194" s="152"/>
      <c r="NVM194" s="152"/>
      <c r="NVN194" s="152"/>
      <c r="NVO194" s="650"/>
      <c r="NVP194" s="651"/>
      <c r="NVQ194" s="326"/>
      <c r="NVR194" s="152"/>
      <c r="NVS194" s="152"/>
      <c r="NVT194" s="152"/>
      <c r="NVU194" s="152"/>
      <c r="NVV194" s="650"/>
      <c r="NVW194" s="651"/>
      <c r="NVX194" s="326"/>
      <c r="NVY194" s="152"/>
      <c r="NVZ194" s="152"/>
      <c r="NWA194" s="152"/>
      <c r="NWB194" s="152"/>
      <c r="NWC194" s="650"/>
      <c r="NWD194" s="651"/>
      <c r="NWE194" s="326"/>
      <c r="NWF194" s="152"/>
      <c r="NWG194" s="152"/>
      <c r="NWH194" s="152"/>
      <c r="NWI194" s="152"/>
      <c r="NWJ194" s="650"/>
      <c r="NWK194" s="651"/>
      <c r="NWL194" s="326"/>
      <c r="NWM194" s="152"/>
      <c r="NWN194" s="152"/>
      <c r="NWO194" s="152"/>
      <c r="NWP194" s="152"/>
      <c r="NWQ194" s="650"/>
      <c r="NWR194" s="651"/>
      <c r="NWS194" s="326"/>
      <c r="NWT194" s="152"/>
      <c r="NWU194" s="152"/>
      <c r="NWV194" s="152"/>
      <c r="NWW194" s="152"/>
      <c r="NWX194" s="650"/>
      <c r="NWY194" s="651"/>
      <c r="NWZ194" s="326"/>
      <c r="NXA194" s="152"/>
      <c r="NXB194" s="152"/>
      <c r="NXC194" s="152"/>
      <c r="NXD194" s="152"/>
      <c r="NXE194" s="650"/>
      <c r="NXF194" s="651"/>
      <c r="NXG194" s="326"/>
      <c r="NXH194" s="152"/>
      <c r="NXI194" s="152"/>
      <c r="NXJ194" s="152"/>
      <c r="NXK194" s="152"/>
      <c r="NXL194" s="650"/>
      <c r="NXM194" s="651"/>
      <c r="NXN194" s="326"/>
      <c r="NXO194" s="152"/>
      <c r="NXP194" s="152"/>
      <c r="NXQ194" s="152"/>
      <c r="NXR194" s="152"/>
      <c r="NXS194" s="650"/>
      <c r="NXT194" s="651"/>
      <c r="NXU194" s="326"/>
      <c r="NXV194" s="152"/>
      <c r="NXW194" s="152"/>
      <c r="NXX194" s="152"/>
      <c r="NXY194" s="152"/>
      <c r="NXZ194" s="650"/>
      <c r="NYA194" s="651"/>
      <c r="NYB194" s="326"/>
      <c r="NYC194" s="152"/>
      <c r="NYD194" s="152"/>
      <c r="NYE194" s="152"/>
      <c r="NYF194" s="152"/>
      <c r="NYG194" s="650"/>
      <c r="NYH194" s="651"/>
      <c r="NYI194" s="326"/>
      <c r="NYJ194" s="152"/>
      <c r="NYK194" s="152"/>
      <c r="NYL194" s="152"/>
      <c r="NYM194" s="152"/>
      <c r="NYN194" s="650"/>
      <c r="NYO194" s="651"/>
      <c r="NYP194" s="326"/>
      <c r="NYQ194" s="152"/>
      <c r="NYR194" s="152"/>
      <c r="NYS194" s="152"/>
      <c r="NYT194" s="152"/>
      <c r="NYU194" s="650"/>
      <c r="NYV194" s="651"/>
      <c r="NYW194" s="326"/>
      <c r="NYX194" s="152"/>
      <c r="NYY194" s="152"/>
      <c r="NYZ194" s="152"/>
      <c r="NZA194" s="152"/>
      <c r="NZB194" s="650"/>
      <c r="NZC194" s="651"/>
      <c r="NZD194" s="326"/>
      <c r="NZE194" s="152"/>
      <c r="NZF194" s="152"/>
      <c r="NZG194" s="152"/>
      <c r="NZH194" s="152"/>
      <c r="NZI194" s="650"/>
      <c r="NZJ194" s="651"/>
      <c r="NZK194" s="326"/>
      <c r="NZL194" s="152"/>
      <c r="NZM194" s="152"/>
      <c r="NZN194" s="152"/>
      <c r="NZO194" s="152"/>
      <c r="NZP194" s="650"/>
      <c r="NZQ194" s="651"/>
      <c r="NZR194" s="326"/>
      <c r="NZS194" s="152"/>
      <c r="NZT194" s="152"/>
      <c r="NZU194" s="152"/>
      <c r="NZV194" s="152"/>
      <c r="NZW194" s="650"/>
      <c r="NZX194" s="651"/>
      <c r="NZY194" s="326"/>
      <c r="NZZ194" s="152"/>
      <c r="OAA194" s="152"/>
      <c r="OAB194" s="152"/>
      <c r="OAC194" s="152"/>
      <c r="OAD194" s="650"/>
      <c r="OAE194" s="651"/>
      <c r="OAF194" s="326"/>
      <c r="OAG194" s="152"/>
      <c r="OAH194" s="152"/>
      <c r="OAI194" s="152"/>
      <c r="OAJ194" s="152"/>
      <c r="OAK194" s="650"/>
      <c r="OAL194" s="651"/>
      <c r="OAM194" s="326"/>
      <c r="OAN194" s="152"/>
      <c r="OAO194" s="152"/>
      <c r="OAP194" s="152"/>
      <c r="OAQ194" s="152"/>
      <c r="OAR194" s="650"/>
      <c r="OAS194" s="651"/>
      <c r="OAT194" s="326"/>
      <c r="OAU194" s="152"/>
      <c r="OAV194" s="152"/>
      <c r="OAW194" s="152"/>
      <c r="OAX194" s="152"/>
      <c r="OAY194" s="650"/>
      <c r="OAZ194" s="651"/>
      <c r="OBA194" s="326"/>
      <c r="OBB194" s="152"/>
      <c r="OBC194" s="152"/>
      <c r="OBD194" s="152"/>
      <c r="OBE194" s="152"/>
      <c r="OBF194" s="650"/>
      <c r="OBG194" s="651"/>
      <c r="OBH194" s="326"/>
      <c r="OBI194" s="152"/>
      <c r="OBJ194" s="152"/>
      <c r="OBK194" s="152"/>
      <c r="OBL194" s="152"/>
      <c r="OBM194" s="650"/>
      <c r="OBN194" s="651"/>
      <c r="OBO194" s="326"/>
      <c r="OBP194" s="152"/>
      <c r="OBQ194" s="152"/>
      <c r="OBR194" s="152"/>
      <c r="OBS194" s="152"/>
      <c r="OBT194" s="650"/>
      <c r="OBU194" s="651"/>
      <c r="OBV194" s="326"/>
      <c r="OBW194" s="152"/>
      <c r="OBX194" s="152"/>
      <c r="OBY194" s="152"/>
      <c r="OBZ194" s="152"/>
      <c r="OCA194" s="650"/>
      <c r="OCB194" s="651"/>
      <c r="OCC194" s="326"/>
      <c r="OCD194" s="152"/>
      <c r="OCE194" s="152"/>
      <c r="OCF194" s="152"/>
      <c r="OCG194" s="152"/>
      <c r="OCH194" s="650"/>
      <c r="OCI194" s="651"/>
      <c r="OCJ194" s="326"/>
      <c r="OCK194" s="152"/>
      <c r="OCL194" s="152"/>
      <c r="OCM194" s="152"/>
      <c r="OCN194" s="152"/>
      <c r="OCO194" s="650"/>
      <c r="OCP194" s="651"/>
      <c r="OCQ194" s="326"/>
      <c r="OCR194" s="152"/>
      <c r="OCS194" s="152"/>
      <c r="OCT194" s="152"/>
      <c r="OCU194" s="152"/>
      <c r="OCV194" s="650"/>
      <c r="OCW194" s="651"/>
      <c r="OCX194" s="326"/>
      <c r="OCY194" s="152"/>
      <c r="OCZ194" s="152"/>
      <c r="ODA194" s="152"/>
      <c r="ODB194" s="152"/>
      <c r="ODC194" s="650"/>
      <c r="ODD194" s="651"/>
      <c r="ODE194" s="326"/>
      <c r="ODF194" s="152"/>
      <c r="ODG194" s="152"/>
      <c r="ODH194" s="152"/>
      <c r="ODI194" s="152"/>
      <c r="ODJ194" s="650"/>
      <c r="ODK194" s="651"/>
      <c r="ODL194" s="326"/>
      <c r="ODM194" s="152"/>
      <c r="ODN194" s="152"/>
      <c r="ODO194" s="152"/>
      <c r="ODP194" s="152"/>
      <c r="ODQ194" s="650"/>
      <c r="ODR194" s="651"/>
      <c r="ODS194" s="326"/>
      <c r="ODT194" s="152"/>
      <c r="ODU194" s="152"/>
      <c r="ODV194" s="152"/>
      <c r="ODW194" s="152"/>
      <c r="ODX194" s="650"/>
      <c r="ODY194" s="651"/>
      <c r="ODZ194" s="326"/>
      <c r="OEA194" s="152"/>
      <c r="OEB194" s="152"/>
      <c r="OEC194" s="152"/>
      <c r="OED194" s="152"/>
      <c r="OEE194" s="650"/>
      <c r="OEF194" s="651"/>
      <c r="OEG194" s="326"/>
      <c r="OEH194" s="152"/>
      <c r="OEI194" s="152"/>
      <c r="OEJ194" s="152"/>
      <c r="OEK194" s="152"/>
      <c r="OEL194" s="650"/>
      <c r="OEM194" s="651"/>
      <c r="OEN194" s="326"/>
      <c r="OEO194" s="152"/>
      <c r="OEP194" s="152"/>
      <c r="OEQ194" s="152"/>
      <c r="OER194" s="152"/>
      <c r="OES194" s="650"/>
      <c r="OET194" s="651"/>
      <c r="OEU194" s="326"/>
      <c r="OEV194" s="152"/>
      <c r="OEW194" s="152"/>
      <c r="OEX194" s="152"/>
      <c r="OEY194" s="152"/>
      <c r="OEZ194" s="650"/>
      <c r="OFA194" s="651"/>
      <c r="OFB194" s="326"/>
      <c r="OFC194" s="152"/>
      <c r="OFD194" s="152"/>
      <c r="OFE194" s="152"/>
      <c r="OFF194" s="152"/>
      <c r="OFG194" s="650"/>
      <c r="OFH194" s="651"/>
      <c r="OFI194" s="326"/>
      <c r="OFJ194" s="152"/>
      <c r="OFK194" s="152"/>
      <c r="OFL194" s="152"/>
      <c r="OFM194" s="152"/>
      <c r="OFN194" s="650"/>
      <c r="OFO194" s="651"/>
      <c r="OFP194" s="326"/>
      <c r="OFQ194" s="152"/>
      <c r="OFR194" s="152"/>
      <c r="OFS194" s="152"/>
      <c r="OFT194" s="152"/>
      <c r="OFU194" s="650"/>
      <c r="OFV194" s="651"/>
      <c r="OFW194" s="326"/>
      <c r="OFX194" s="152"/>
      <c r="OFY194" s="152"/>
      <c r="OFZ194" s="152"/>
      <c r="OGA194" s="152"/>
      <c r="OGB194" s="650"/>
      <c r="OGC194" s="651"/>
      <c r="OGD194" s="326"/>
      <c r="OGE194" s="152"/>
      <c r="OGF194" s="152"/>
      <c r="OGG194" s="152"/>
      <c r="OGH194" s="152"/>
      <c r="OGI194" s="650"/>
      <c r="OGJ194" s="651"/>
      <c r="OGK194" s="326"/>
      <c r="OGL194" s="152"/>
      <c r="OGM194" s="152"/>
      <c r="OGN194" s="152"/>
      <c r="OGO194" s="152"/>
      <c r="OGP194" s="650"/>
      <c r="OGQ194" s="651"/>
      <c r="OGR194" s="326"/>
      <c r="OGS194" s="152"/>
      <c r="OGT194" s="152"/>
      <c r="OGU194" s="152"/>
      <c r="OGV194" s="152"/>
      <c r="OGW194" s="650"/>
      <c r="OGX194" s="651"/>
      <c r="OGY194" s="326"/>
      <c r="OGZ194" s="152"/>
      <c r="OHA194" s="152"/>
      <c r="OHB194" s="152"/>
      <c r="OHC194" s="152"/>
      <c r="OHD194" s="650"/>
      <c r="OHE194" s="651"/>
      <c r="OHF194" s="326"/>
      <c r="OHG194" s="152"/>
      <c r="OHH194" s="152"/>
      <c r="OHI194" s="152"/>
      <c r="OHJ194" s="152"/>
      <c r="OHK194" s="650"/>
      <c r="OHL194" s="651"/>
      <c r="OHM194" s="326"/>
      <c r="OHN194" s="152"/>
      <c r="OHO194" s="152"/>
      <c r="OHP194" s="152"/>
      <c r="OHQ194" s="152"/>
      <c r="OHR194" s="650"/>
      <c r="OHS194" s="651"/>
      <c r="OHT194" s="326"/>
      <c r="OHU194" s="152"/>
      <c r="OHV194" s="152"/>
      <c r="OHW194" s="152"/>
      <c r="OHX194" s="152"/>
      <c r="OHY194" s="650"/>
      <c r="OHZ194" s="651"/>
      <c r="OIA194" s="326"/>
      <c r="OIB194" s="152"/>
      <c r="OIC194" s="152"/>
      <c r="OID194" s="152"/>
      <c r="OIE194" s="152"/>
      <c r="OIF194" s="650"/>
      <c r="OIG194" s="651"/>
      <c r="OIH194" s="326"/>
      <c r="OII194" s="152"/>
      <c r="OIJ194" s="152"/>
      <c r="OIK194" s="152"/>
      <c r="OIL194" s="152"/>
      <c r="OIM194" s="650"/>
      <c r="OIN194" s="651"/>
      <c r="OIO194" s="326"/>
      <c r="OIP194" s="152"/>
      <c r="OIQ194" s="152"/>
      <c r="OIR194" s="152"/>
      <c r="OIS194" s="152"/>
      <c r="OIT194" s="650"/>
      <c r="OIU194" s="651"/>
      <c r="OIV194" s="326"/>
      <c r="OIW194" s="152"/>
      <c r="OIX194" s="152"/>
      <c r="OIY194" s="152"/>
      <c r="OIZ194" s="152"/>
      <c r="OJA194" s="650"/>
      <c r="OJB194" s="651"/>
      <c r="OJC194" s="326"/>
      <c r="OJD194" s="152"/>
      <c r="OJE194" s="152"/>
      <c r="OJF194" s="152"/>
      <c r="OJG194" s="152"/>
      <c r="OJH194" s="650"/>
      <c r="OJI194" s="651"/>
      <c r="OJJ194" s="326"/>
      <c r="OJK194" s="152"/>
      <c r="OJL194" s="152"/>
      <c r="OJM194" s="152"/>
      <c r="OJN194" s="152"/>
      <c r="OJO194" s="650"/>
      <c r="OJP194" s="651"/>
      <c r="OJQ194" s="326"/>
      <c r="OJR194" s="152"/>
      <c r="OJS194" s="152"/>
      <c r="OJT194" s="152"/>
      <c r="OJU194" s="152"/>
      <c r="OJV194" s="650"/>
      <c r="OJW194" s="651"/>
      <c r="OJX194" s="326"/>
      <c r="OJY194" s="152"/>
      <c r="OJZ194" s="152"/>
      <c r="OKA194" s="152"/>
      <c r="OKB194" s="152"/>
      <c r="OKC194" s="650"/>
      <c r="OKD194" s="651"/>
      <c r="OKE194" s="326"/>
      <c r="OKF194" s="152"/>
      <c r="OKG194" s="152"/>
      <c r="OKH194" s="152"/>
      <c r="OKI194" s="152"/>
      <c r="OKJ194" s="650"/>
      <c r="OKK194" s="651"/>
      <c r="OKL194" s="326"/>
      <c r="OKM194" s="152"/>
      <c r="OKN194" s="152"/>
      <c r="OKO194" s="152"/>
      <c r="OKP194" s="152"/>
      <c r="OKQ194" s="650"/>
      <c r="OKR194" s="651"/>
      <c r="OKS194" s="326"/>
      <c r="OKT194" s="152"/>
      <c r="OKU194" s="152"/>
      <c r="OKV194" s="152"/>
      <c r="OKW194" s="152"/>
      <c r="OKX194" s="650"/>
      <c r="OKY194" s="651"/>
      <c r="OKZ194" s="326"/>
      <c r="OLA194" s="152"/>
      <c r="OLB194" s="152"/>
      <c r="OLC194" s="152"/>
      <c r="OLD194" s="152"/>
      <c r="OLE194" s="650"/>
      <c r="OLF194" s="651"/>
      <c r="OLG194" s="326"/>
      <c r="OLH194" s="152"/>
      <c r="OLI194" s="152"/>
      <c r="OLJ194" s="152"/>
      <c r="OLK194" s="152"/>
      <c r="OLL194" s="650"/>
      <c r="OLM194" s="651"/>
      <c r="OLN194" s="326"/>
      <c r="OLO194" s="152"/>
      <c r="OLP194" s="152"/>
      <c r="OLQ194" s="152"/>
      <c r="OLR194" s="152"/>
      <c r="OLS194" s="650"/>
      <c r="OLT194" s="651"/>
      <c r="OLU194" s="326"/>
      <c r="OLV194" s="152"/>
      <c r="OLW194" s="152"/>
      <c r="OLX194" s="152"/>
      <c r="OLY194" s="152"/>
      <c r="OLZ194" s="650"/>
      <c r="OMA194" s="651"/>
      <c r="OMB194" s="326"/>
      <c r="OMC194" s="152"/>
      <c r="OMD194" s="152"/>
      <c r="OME194" s="152"/>
      <c r="OMF194" s="152"/>
      <c r="OMG194" s="650"/>
      <c r="OMH194" s="651"/>
      <c r="OMI194" s="326"/>
      <c r="OMJ194" s="152"/>
      <c r="OMK194" s="152"/>
      <c r="OML194" s="152"/>
      <c r="OMM194" s="152"/>
      <c r="OMN194" s="650"/>
      <c r="OMO194" s="651"/>
      <c r="OMP194" s="326"/>
      <c r="OMQ194" s="152"/>
      <c r="OMR194" s="152"/>
      <c r="OMS194" s="152"/>
      <c r="OMT194" s="152"/>
      <c r="OMU194" s="650"/>
      <c r="OMV194" s="651"/>
      <c r="OMW194" s="326"/>
      <c r="OMX194" s="152"/>
      <c r="OMY194" s="152"/>
      <c r="OMZ194" s="152"/>
      <c r="ONA194" s="152"/>
      <c r="ONB194" s="650"/>
      <c r="ONC194" s="651"/>
      <c r="OND194" s="326"/>
      <c r="ONE194" s="152"/>
      <c r="ONF194" s="152"/>
      <c r="ONG194" s="152"/>
      <c r="ONH194" s="152"/>
      <c r="ONI194" s="650"/>
      <c r="ONJ194" s="651"/>
      <c r="ONK194" s="326"/>
      <c r="ONL194" s="152"/>
      <c r="ONM194" s="152"/>
      <c r="ONN194" s="152"/>
      <c r="ONO194" s="152"/>
      <c r="ONP194" s="650"/>
      <c r="ONQ194" s="651"/>
      <c r="ONR194" s="326"/>
      <c r="ONS194" s="152"/>
      <c r="ONT194" s="152"/>
      <c r="ONU194" s="152"/>
      <c r="ONV194" s="152"/>
      <c r="ONW194" s="650"/>
      <c r="ONX194" s="651"/>
      <c r="ONY194" s="326"/>
      <c r="ONZ194" s="152"/>
      <c r="OOA194" s="152"/>
      <c r="OOB194" s="152"/>
      <c r="OOC194" s="152"/>
      <c r="OOD194" s="650"/>
      <c r="OOE194" s="651"/>
      <c r="OOF194" s="326"/>
      <c r="OOG194" s="152"/>
      <c r="OOH194" s="152"/>
      <c r="OOI194" s="152"/>
      <c r="OOJ194" s="152"/>
      <c r="OOK194" s="650"/>
      <c r="OOL194" s="651"/>
      <c r="OOM194" s="326"/>
      <c r="OON194" s="152"/>
      <c r="OOO194" s="152"/>
      <c r="OOP194" s="152"/>
      <c r="OOQ194" s="152"/>
      <c r="OOR194" s="650"/>
      <c r="OOS194" s="651"/>
      <c r="OOT194" s="326"/>
      <c r="OOU194" s="152"/>
      <c r="OOV194" s="152"/>
      <c r="OOW194" s="152"/>
      <c r="OOX194" s="152"/>
      <c r="OOY194" s="650"/>
      <c r="OOZ194" s="651"/>
      <c r="OPA194" s="326"/>
      <c r="OPB194" s="152"/>
      <c r="OPC194" s="152"/>
      <c r="OPD194" s="152"/>
      <c r="OPE194" s="152"/>
      <c r="OPF194" s="650"/>
      <c r="OPG194" s="651"/>
      <c r="OPH194" s="326"/>
      <c r="OPI194" s="152"/>
      <c r="OPJ194" s="152"/>
      <c r="OPK194" s="152"/>
      <c r="OPL194" s="152"/>
      <c r="OPM194" s="650"/>
      <c r="OPN194" s="651"/>
      <c r="OPO194" s="326"/>
      <c r="OPP194" s="152"/>
      <c r="OPQ194" s="152"/>
      <c r="OPR194" s="152"/>
      <c r="OPS194" s="152"/>
      <c r="OPT194" s="650"/>
      <c r="OPU194" s="651"/>
      <c r="OPV194" s="326"/>
      <c r="OPW194" s="152"/>
      <c r="OPX194" s="152"/>
      <c r="OPY194" s="152"/>
      <c r="OPZ194" s="152"/>
      <c r="OQA194" s="650"/>
      <c r="OQB194" s="651"/>
      <c r="OQC194" s="326"/>
      <c r="OQD194" s="152"/>
      <c r="OQE194" s="152"/>
      <c r="OQF194" s="152"/>
      <c r="OQG194" s="152"/>
      <c r="OQH194" s="650"/>
      <c r="OQI194" s="651"/>
      <c r="OQJ194" s="326"/>
      <c r="OQK194" s="152"/>
      <c r="OQL194" s="152"/>
      <c r="OQM194" s="152"/>
      <c r="OQN194" s="152"/>
      <c r="OQO194" s="650"/>
      <c r="OQP194" s="651"/>
      <c r="OQQ194" s="326"/>
      <c r="OQR194" s="152"/>
      <c r="OQS194" s="152"/>
      <c r="OQT194" s="152"/>
      <c r="OQU194" s="152"/>
      <c r="OQV194" s="650"/>
      <c r="OQW194" s="651"/>
      <c r="OQX194" s="326"/>
      <c r="OQY194" s="152"/>
      <c r="OQZ194" s="152"/>
      <c r="ORA194" s="152"/>
      <c r="ORB194" s="152"/>
      <c r="ORC194" s="650"/>
      <c r="ORD194" s="651"/>
      <c r="ORE194" s="326"/>
      <c r="ORF194" s="152"/>
      <c r="ORG194" s="152"/>
      <c r="ORH194" s="152"/>
      <c r="ORI194" s="152"/>
      <c r="ORJ194" s="650"/>
      <c r="ORK194" s="651"/>
      <c r="ORL194" s="326"/>
      <c r="ORM194" s="152"/>
      <c r="ORN194" s="152"/>
      <c r="ORO194" s="152"/>
      <c r="ORP194" s="152"/>
      <c r="ORQ194" s="650"/>
      <c r="ORR194" s="651"/>
      <c r="ORS194" s="326"/>
      <c r="ORT194" s="152"/>
      <c r="ORU194" s="152"/>
      <c r="ORV194" s="152"/>
      <c r="ORW194" s="152"/>
      <c r="ORX194" s="650"/>
      <c r="ORY194" s="651"/>
      <c r="ORZ194" s="326"/>
      <c r="OSA194" s="152"/>
      <c r="OSB194" s="152"/>
      <c r="OSC194" s="152"/>
      <c r="OSD194" s="152"/>
      <c r="OSE194" s="650"/>
      <c r="OSF194" s="651"/>
      <c r="OSG194" s="326"/>
      <c r="OSH194" s="152"/>
      <c r="OSI194" s="152"/>
      <c r="OSJ194" s="152"/>
      <c r="OSK194" s="152"/>
      <c r="OSL194" s="650"/>
      <c r="OSM194" s="651"/>
      <c r="OSN194" s="326"/>
      <c r="OSO194" s="152"/>
      <c r="OSP194" s="152"/>
      <c r="OSQ194" s="152"/>
      <c r="OSR194" s="152"/>
      <c r="OSS194" s="650"/>
      <c r="OST194" s="651"/>
      <c r="OSU194" s="326"/>
      <c r="OSV194" s="152"/>
      <c r="OSW194" s="152"/>
      <c r="OSX194" s="152"/>
      <c r="OSY194" s="152"/>
      <c r="OSZ194" s="650"/>
      <c r="OTA194" s="651"/>
      <c r="OTB194" s="326"/>
      <c r="OTC194" s="152"/>
      <c r="OTD194" s="152"/>
      <c r="OTE194" s="152"/>
      <c r="OTF194" s="152"/>
      <c r="OTG194" s="650"/>
      <c r="OTH194" s="651"/>
      <c r="OTI194" s="326"/>
      <c r="OTJ194" s="152"/>
      <c r="OTK194" s="152"/>
      <c r="OTL194" s="152"/>
      <c r="OTM194" s="152"/>
      <c r="OTN194" s="650"/>
      <c r="OTO194" s="651"/>
      <c r="OTP194" s="326"/>
      <c r="OTQ194" s="152"/>
      <c r="OTR194" s="152"/>
      <c r="OTS194" s="152"/>
      <c r="OTT194" s="152"/>
      <c r="OTU194" s="650"/>
      <c r="OTV194" s="651"/>
      <c r="OTW194" s="326"/>
      <c r="OTX194" s="152"/>
      <c r="OTY194" s="152"/>
      <c r="OTZ194" s="152"/>
      <c r="OUA194" s="152"/>
      <c r="OUB194" s="650"/>
      <c r="OUC194" s="651"/>
      <c r="OUD194" s="326"/>
      <c r="OUE194" s="152"/>
      <c r="OUF194" s="152"/>
      <c r="OUG194" s="152"/>
      <c r="OUH194" s="152"/>
      <c r="OUI194" s="650"/>
      <c r="OUJ194" s="651"/>
      <c r="OUK194" s="326"/>
      <c r="OUL194" s="152"/>
      <c r="OUM194" s="152"/>
      <c r="OUN194" s="152"/>
      <c r="OUO194" s="152"/>
      <c r="OUP194" s="650"/>
      <c r="OUQ194" s="651"/>
      <c r="OUR194" s="326"/>
      <c r="OUS194" s="152"/>
      <c r="OUT194" s="152"/>
      <c r="OUU194" s="152"/>
      <c r="OUV194" s="152"/>
      <c r="OUW194" s="650"/>
      <c r="OUX194" s="651"/>
      <c r="OUY194" s="326"/>
      <c r="OUZ194" s="152"/>
      <c r="OVA194" s="152"/>
      <c r="OVB194" s="152"/>
      <c r="OVC194" s="152"/>
      <c r="OVD194" s="650"/>
      <c r="OVE194" s="651"/>
      <c r="OVF194" s="326"/>
      <c r="OVG194" s="152"/>
      <c r="OVH194" s="152"/>
      <c r="OVI194" s="152"/>
      <c r="OVJ194" s="152"/>
      <c r="OVK194" s="650"/>
      <c r="OVL194" s="651"/>
      <c r="OVM194" s="326"/>
      <c r="OVN194" s="152"/>
      <c r="OVO194" s="152"/>
      <c r="OVP194" s="152"/>
      <c r="OVQ194" s="152"/>
      <c r="OVR194" s="650"/>
      <c r="OVS194" s="651"/>
      <c r="OVT194" s="326"/>
      <c r="OVU194" s="152"/>
      <c r="OVV194" s="152"/>
      <c r="OVW194" s="152"/>
      <c r="OVX194" s="152"/>
      <c r="OVY194" s="650"/>
      <c r="OVZ194" s="651"/>
      <c r="OWA194" s="326"/>
      <c r="OWB194" s="152"/>
      <c r="OWC194" s="152"/>
      <c r="OWD194" s="152"/>
      <c r="OWE194" s="152"/>
      <c r="OWF194" s="650"/>
      <c r="OWG194" s="651"/>
      <c r="OWH194" s="326"/>
      <c r="OWI194" s="152"/>
      <c r="OWJ194" s="152"/>
      <c r="OWK194" s="152"/>
      <c r="OWL194" s="152"/>
      <c r="OWM194" s="650"/>
      <c r="OWN194" s="651"/>
      <c r="OWO194" s="326"/>
      <c r="OWP194" s="152"/>
      <c r="OWQ194" s="152"/>
      <c r="OWR194" s="152"/>
      <c r="OWS194" s="152"/>
      <c r="OWT194" s="650"/>
      <c r="OWU194" s="651"/>
      <c r="OWV194" s="326"/>
      <c r="OWW194" s="152"/>
      <c r="OWX194" s="152"/>
      <c r="OWY194" s="152"/>
      <c r="OWZ194" s="152"/>
      <c r="OXA194" s="650"/>
      <c r="OXB194" s="651"/>
      <c r="OXC194" s="326"/>
      <c r="OXD194" s="152"/>
      <c r="OXE194" s="152"/>
      <c r="OXF194" s="152"/>
      <c r="OXG194" s="152"/>
      <c r="OXH194" s="650"/>
      <c r="OXI194" s="651"/>
      <c r="OXJ194" s="326"/>
      <c r="OXK194" s="152"/>
      <c r="OXL194" s="152"/>
      <c r="OXM194" s="152"/>
      <c r="OXN194" s="152"/>
      <c r="OXO194" s="650"/>
      <c r="OXP194" s="651"/>
      <c r="OXQ194" s="326"/>
      <c r="OXR194" s="152"/>
      <c r="OXS194" s="152"/>
      <c r="OXT194" s="152"/>
      <c r="OXU194" s="152"/>
      <c r="OXV194" s="650"/>
      <c r="OXW194" s="651"/>
      <c r="OXX194" s="326"/>
      <c r="OXY194" s="152"/>
      <c r="OXZ194" s="152"/>
      <c r="OYA194" s="152"/>
      <c r="OYB194" s="152"/>
      <c r="OYC194" s="650"/>
      <c r="OYD194" s="651"/>
      <c r="OYE194" s="326"/>
      <c r="OYF194" s="152"/>
      <c r="OYG194" s="152"/>
      <c r="OYH194" s="152"/>
      <c r="OYI194" s="152"/>
      <c r="OYJ194" s="650"/>
      <c r="OYK194" s="651"/>
      <c r="OYL194" s="326"/>
      <c r="OYM194" s="152"/>
      <c r="OYN194" s="152"/>
      <c r="OYO194" s="152"/>
      <c r="OYP194" s="152"/>
      <c r="OYQ194" s="650"/>
      <c r="OYR194" s="651"/>
      <c r="OYS194" s="326"/>
      <c r="OYT194" s="152"/>
      <c r="OYU194" s="152"/>
      <c r="OYV194" s="152"/>
      <c r="OYW194" s="152"/>
      <c r="OYX194" s="650"/>
      <c r="OYY194" s="651"/>
      <c r="OYZ194" s="326"/>
      <c r="OZA194" s="152"/>
      <c r="OZB194" s="152"/>
      <c r="OZC194" s="152"/>
      <c r="OZD194" s="152"/>
      <c r="OZE194" s="650"/>
      <c r="OZF194" s="651"/>
      <c r="OZG194" s="326"/>
      <c r="OZH194" s="152"/>
      <c r="OZI194" s="152"/>
      <c r="OZJ194" s="152"/>
      <c r="OZK194" s="152"/>
      <c r="OZL194" s="650"/>
      <c r="OZM194" s="651"/>
      <c r="OZN194" s="326"/>
      <c r="OZO194" s="152"/>
      <c r="OZP194" s="152"/>
      <c r="OZQ194" s="152"/>
      <c r="OZR194" s="152"/>
      <c r="OZS194" s="650"/>
      <c r="OZT194" s="651"/>
      <c r="OZU194" s="326"/>
      <c r="OZV194" s="152"/>
      <c r="OZW194" s="152"/>
      <c r="OZX194" s="152"/>
      <c r="OZY194" s="152"/>
      <c r="OZZ194" s="650"/>
      <c r="PAA194" s="651"/>
      <c r="PAB194" s="326"/>
      <c r="PAC194" s="152"/>
      <c r="PAD194" s="152"/>
      <c r="PAE194" s="152"/>
      <c r="PAF194" s="152"/>
      <c r="PAG194" s="650"/>
      <c r="PAH194" s="651"/>
      <c r="PAI194" s="326"/>
      <c r="PAJ194" s="152"/>
      <c r="PAK194" s="152"/>
      <c r="PAL194" s="152"/>
      <c r="PAM194" s="152"/>
      <c r="PAN194" s="650"/>
      <c r="PAO194" s="651"/>
      <c r="PAP194" s="326"/>
      <c r="PAQ194" s="152"/>
      <c r="PAR194" s="152"/>
      <c r="PAS194" s="152"/>
      <c r="PAT194" s="152"/>
      <c r="PAU194" s="650"/>
      <c r="PAV194" s="651"/>
      <c r="PAW194" s="326"/>
      <c r="PAX194" s="152"/>
      <c r="PAY194" s="152"/>
      <c r="PAZ194" s="152"/>
      <c r="PBA194" s="152"/>
      <c r="PBB194" s="650"/>
      <c r="PBC194" s="651"/>
      <c r="PBD194" s="326"/>
      <c r="PBE194" s="152"/>
      <c r="PBF194" s="152"/>
      <c r="PBG194" s="152"/>
      <c r="PBH194" s="152"/>
      <c r="PBI194" s="650"/>
      <c r="PBJ194" s="651"/>
      <c r="PBK194" s="326"/>
      <c r="PBL194" s="152"/>
      <c r="PBM194" s="152"/>
      <c r="PBN194" s="152"/>
      <c r="PBO194" s="152"/>
      <c r="PBP194" s="650"/>
      <c r="PBQ194" s="651"/>
      <c r="PBR194" s="326"/>
      <c r="PBS194" s="152"/>
      <c r="PBT194" s="152"/>
      <c r="PBU194" s="152"/>
      <c r="PBV194" s="152"/>
      <c r="PBW194" s="650"/>
      <c r="PBX194" s="651"/>
      <c r="PBY194" s="326"/>
      <c r="PBZ194" s="152"/>
      <c r="PCA194" s="152"/>
      <c r="PCB194" s="152"/>
      <c r="PCC194" s="152"/>
      <c r="PCD194" s="650"/>
      <c r="PCE194" s="651"/>
      <c r="PCF194" s="326"/>
      <c r="PCG194" s="152"/>
      <c r="PCH194" s="152"/>
      <c r="PCI194" s="152"/>
      <c r="PCJ194" s="152"/>
      <c r="PCK194" s="650"/>
      <c r="PCL194" s="651"/>
      <c r="PCM194" s="326"/>
      <c r="PCN194" s="152"/>
      <c r="PCO194" s="152"/>
      <c r="PCP194" s="152"/>
      <c r="PCQ194" s="152"/>
      <c r="PCR194" s="650"/>
      <c r="PCS194" s="651"/>
      <c r="PCT194" s="326"/>
      <c r="PCU194" s="152"/>
      <c r="PCV194" s="152"/>
      <c r="PCW194" s="152"/>
      <c r="PCX194" s="152"/>
      <c r="PCY194" s="650"/>
      <c r="PCZ194" s="651"/>
      <c r="PDA194" s="326"/>
      <c r="PDB194" s="152"/>
      <c r="PDC194" s="152"/>
      <c r="PDD194" s="152"/>
      <c r="PDE194" s="152"/>
      <c r="PDF194" s="650"/>
      <c r="PDG194" s="651"/>
      <c r="PDH194" s="326"/>
      <c r="PDI194" s="152"/>
      <c r="PDJ194" s="152"/>
      <c r="PDK194" s="152"/>
      <c r="PDL194" s="152"/>
      <c r="PDM194" s="650"/>
      <c r="PDN194" s="651"/>
      <c r="PDO194" s="326"/>
      <c r="PDP194" s="152"/>
      <c r="PDQ194" s="152"/>
      <c r="PDR194" s="152"/>
      <c r="PDS194" s="152"/>
      <c r="PDT194" s="650"/>
      <c r="PDU194" s="651"/>
      <c r="PDV194" s="326"/>
      <c r="PDW194" s="152"/>
      <c r="PDX194" s="152"/>
      <c r="PDY194" s="152"/>
      <c r="PDZ194" s="152"/>
      <c r="PEA194" s="650"/>
      <c r="PEB194" s="651"/>
      <c r="PEC194" s="326"/>
      <c r="PED194" s="152"/>
      <c r="PEE194" s="152"/>
      <c r="PEF194" s="152"/>
      <c r="PEG194" s="152"/>
      <c r="PEH194" s="650"/>
      <c r="PEI194" s="651"/>
      <c r="PEJ194" s="326"/>
      <c r="PEK194" s="152"/>
      <c r="PEL194" s="152"/>
      <c r="PEM194" s="152"/>
      <c r="PEN194" s="152"/>
      <c r="PEO194" s="650"/>
      <c r="PEP194" s="651"/>
      <c r="PEQ194" s="326"/>
      <c r="PER194" s="152"/>
      <c r="PES194" s="152"/>
      <c r="PET194" s="152"/>
      <c r="PEU194" s="152"/>
      <c r="PEV194" s="650"/>
      <c r="PEW194" s="651"/>
      <c r="PEX194" s="326"/>
      <c r="PEY194" s="152"/>
      <c r="PEZ194" s="152"/>
      <c r="PFA194" s="152"/>
      <c r="PFB194" s="152"/>
      <c r="PFC194" s="650"/>
      <c r="PFD194" s="651"/>
      <c r="PFE194" s="326"/>
      <c r="PFF194" s="152"/>
      <c r="PFG194" s="152"/>
      <c r="PFH194" s="152"/>
      <c r="PFI194" s="152"/>
      <c r="PFJ194" s="650"/>
      <c r="PFK194" s="651"/>
      <c r="PFL194" s="326"/>
      <c r="PFM194" s="152"/>
      <c r="PFN194" s="152"/>
      <c r="PFO194" s="152"/>
      <c r="PFP194" s="152"/>
      <c r="PFQ194" s="650"/>
      <c r="PFR194" s="651"/>
      <c r="PFS194" s="326"/>
      <c r="PFT194" s="152"/>
      <c r="PFU194" s="152"/>
      <c r="PFV194" s="152"/>
      <c r="PFW194" s="152"/>
      <c r="PFX194" s="650"/>
      <c r="PFY194" s="651"/>
      <c r="PFZ194" s="326"/>
      <c r="PGA194" s="152"/>
      <c r="PGB194" s="152"/>
      <c r="PGC194" s="152"/>
      <c r="PGD194" s="152"/>
      <c r="PGE194" s="650"/>
      <c r="PGF194" s="651"/>
      <c r="PGG194" s="326"/>
      <c r="PGH194" s="152"/>
      <c r="PGI194" s="152"/>
      <c r="PGJ194" s="152"/>
      <c r="PGK194" s="152"/>
      <c r="PGL194" s="650"/>
      <c r="PGM194" s="651"/>
      <c r="PGN194" s="326"/>
      <c r="PGO194" s="152"/>
      <c r="PGP194" s="152"/>
      <c r="PGQ194" s="152"/>
      <c r="PGR194" s="152"/>
      <c r="PGS194" s="650"/>
      <c r="PGT194" s="651"/>
      <c r="PGU194" s="326"/>
      <c r="PGV194" s="152"/>
      <c r="PGW194" s="152"/>
      <c r="PGX194" s="152"/>
      <c r="PGY194" s="152"/>
      <c r="PGZ194" s="650"/>
      <c r="PHA194" s="651"/>
      <c r="PHB194" s="326"/>
      <c r="PHC194" s="152"/>
      <c r="PHD194" s="152"/>
      <c r="PHE194" s="152"/>
      <c r="PHF194" s="152"/>
      <c r="PHG194" s="650"/>
      <c r="PHH194" s="651"/>
      <c r="PHI194" s="326"/>
      <c r="PHJ194" s="152"/>
      <c r="PHK194" s="152"/>
      <c r="PHL194" s="152"/>
      <c r="PHM194" s="152"/>
      <c r="PHN194" s="650"/>
      <c r="PHO194" s="651"/>
      <c r="PHP194" s="326"/>
      <c r="PHQ194" s="152"/>
      <c r="PHR194" s="152"/>
      <c r="PHS194" s="152"/>
      <c r="PHT194" s="152"/>
      <c r="PHU194" s="650"/>
      <c r="PHV194" s="651"/>
      <c r="PHW194" s="326"/>
      <c r="PHX194" s="152"/>
      <c r="PHY194" s="152"/>
      <c r="PHZ194" s="152"/>
      <c r="PIA194" s="152"/>
      <c r="PIB194" s="650"/>
      <c r="PIC194" s="651"/>
      <c r="PID194" s="326"/>
      <c r="PIE194" s="152"/>
      <c r="PIF194" s="152"/>
      <c r="PIG194" s="152"/>
      <c r="PIH194" s="152"/>
      <c r="PII194" s="650"/>
      <c r="PIJ194" s="651"/>
      <c r="PIK194" s="326"/>
      <c r="PIL194" s="152"/>
      <c r="PIM194" s="152"/>
      <c r="PIN194" s="152"/>
      <c r="PIO194" s="152"/>
      <c r="PIP194" s="650"/>
      <c r="PIQ194" s="651"/>
      <c r="PIR194" s="326"/>
      <c r="PIS194" s="152"/>
      <c r="PIT194" s="152"/>
      <c r="PIU194" s="152"/>
      <c r="PIV194" s="152"/>
      <c r="PIW194" s="650"/>
      <c r="PIX194" s="651"/>
      <c r="PIY194" s="326"/>
      <c r="PIZ194" s="152"/>
      <c r="PJA194" s="152"/>
      <c r="PJB194" s="152"/>
      <c r="PJC194" s="152"/>
      <c r="PJD194" s="650"/>
      <c r="PJE194" s="651"/>
      <c r="PJF194" s="326"/>
      <c r="PJG194" s="152"/>
      <c r="PJH194" s="152"/>
      <c r="PJI194" s="152"/>
      <c r="PJJ194" s="152"/>
      <c r="PJK194" s="650"/>
      <c r="PJL194" s="651"/>
      <c r="PJM194" s="326"/>
      <c r="PJN194" s="152"/>
      <c r="PJO194" s="152"/>
      <c r="PJP194" s="152"/>
      <c r="PJQ194" s="152"/>
      <c r="PJR194" s="650"/>
      <c r="PJS194" s="651"/>
      <c r="PJT194" s="326"/>
      <c r="PJU194" s="152"/>
      <c r="PJV194" s="152"/>
      <c r="PJW194" s="152"/>
      <c r="PJX194" s="152"/>
      <c r="PJY194" s="650"/>
      <c r="PJZ194" s="651"/>
      <c r="PKA194" s="326"/>
      <c r="PKB194" s="152"/>
      <c r="PKC194" s="152"/>
      <c r="PKD194" s="152"/>
      <c r="PKE194" s="152"/>
      <c r="PKF194" s="650"/>
      <c r="PKG194" s="651"/>
      <c r="PKH194" s="326"/>
      <c r="PKI194" s="152"/>
      <c r="PKJ194" s="152"/>
      <c r="PKK194" s="152"/>
      <c r="PKL194" s="152"/>
      <c r="PKM194" s="650"/>
      <c r="PKN194" s="651"/>
      <c r="PKO194" s="326"/>
      <c r="PKP194" s="152"/>
      <c r="PKQ194" s="152"/>
      <c r="PKR194" s="152"/>
      <c r="PKS194" s="152"/>
      <c r="PKT194" s="650"/>
      <c r="PKU194" s="651"/>
      <c r="PKV194" s="326"/>
      <c r="PKW194" s="152"/>
      <c r="PKX194" s="152"/>
      <c r="PKY194" s="152"/>
      <c r="PKZ194" s="152"/>
      <c r="PLA194" s="650"/>
      <c r="PLB194" s="651"/>
      <c r="PLC194" s="326"/>
      <c r="PLD194" s="152"/>
      <c r="PLE194" s="152"/>
      <c r="PLF194" s="152"/>
      <c r="PLG194" s="152"/>
      <c r="PLH194" s="650"/>
      <c r="PLI194" s="651"/>
      <c r="PLJ194" s="326"/>
      <c r="PLK194" s="152"/>
      <c r="PLL194" s="152"/>
      <c r="PLM194" s="152"/>
      <c r="PLN194" s="152"/>
      <c r="PLO194" s="650"/>
      <c r="PLP194" s="651"/>
      <c r="PLQ194" s="326"/>
      <c r="PLR194" s="152"/>
      <c r="PLS194" s="152"/>
      <c r="PLT194" s="152"/>
      <c r="PLU194" s="152"/>
      <c r="PLV194" s="650"/>
      <c r="PLW194" s="651"/>
      <c r="PLX194" s="326"/>
      <c r="PLY194" s="152"/>
      <c r="PLZ194" s="152"/>
      <c r="PMA194" s="152"/>
      <c r="PMB194" s="152"/>
      <c r="PMC194" s="650"/>
      <c r="PMD194" s="651"/>
      <c r="PME194" s="326"/>
      <c r="PMF194" s="152"/>
      <c r="PMG194" s="152"/>
      <c r="PMH194" s="152"/>
      <c r="PMI194" s="152"/>
      <c r="PMJ194" s="650"/>
      <c r="PMK194" s="651"/>
      <c r="PML194" s="326"/>
      <c r="PMM194" s="152"/>
      <c r="PMN194" s="152"/>
      <c r="PMO194" s="152"/>
      <c r="PMP194" s="152"/>
      <c r="PMQ194" s="650"/>
      <c r="PMR194" s="651"/>
      <c r="PMS194" s="326"/>
      <c r="PMT194" s="152"/>
      <c r="PMU194" s="152"/>
      <c r="PMV194" s="152"/>
      <c r="PMW194" s="152"/>
      <c r="PMX194" s="650"/>
      <c r="PMY194" s="651"/>
      <c r="PMZ194" s="326"/>
      <c r="PNA194" s="152"/>
      <c r="PNB194" s="152"/>
      <c r="PNC194" s="152"/>
      <c r="PND194" s="152"/>
      <c r="PNE194" s="650"/>
      <c r="PNF194" s="651"/>
      <c r="PNG194" s="326"/>
      <c r="PNH194" s="152"/>
      <c r="PNI194" s="152"/>
      <c r="PNJ194" s="152"/>
      <c r="PNK194" s="152"/>
      <c r="PNL194" s="650"/>
      <c r="PNM194" s="651"/>
      <c r="PNN194" s="326"/>
      <c r="PNO194" s="152"/>
      <c r="PNP194" s="152"/>
      <c r="PNQ194" s="152"/>
      <c r="PNR194" s="152"/>
      <c r="PNS194" s="650"/>
      <c r="PNT194" s="651"/>
      <c r="PNU194" s="326"/>
      <c r="PNV194" s="152"/>
      <c r="PNW194" s="152"/>
      <c r="PNX194" s="152"/>
      <c r="PNY194" s="152"/>
      <c r="PNZ194" s="650"/>
      <c r="POA194" s="651"/>
      <c r="POB194" s="326"/>
      <c r="POC194" s="152"/>
      <c r="POD194" s="152"/>
      <c r="POE194" s="152"/>
      <c r="POF194" s="152"/>
      <c r="POG194" s="650"/>
      <c r="POH194" s="651"/>
      <c r="POI194" s="326"/>
      <c r="POJ194" s="152"/>
      <c r="POK194" s="152"/>
      <c r="POL194" s="152"/>
      <c r="POM194" s="152"/>
      <c r="PON194" s="650"/>
      <c r="POO194" s="651"/>
      <c r="POP194" s="326"/>
      <c r="POQ194" s="152"/>
      <c r="POR194" s="152"/>
      <c r="POS194" s="152"/>
      <c r="POT194" s="152"/>
      <c r="POU194" s="650"/>
      <c r="POV194" s="651"/>
      <c r="POW194" s="326"/>
      <c r="POX194" s="152"/>
      <c r="POY194" s="152"/>
      <c r="POZ194" s="152"/>
      <c r="PPA194" s="152"/>
      <c r="PPB194" s="650"/>
      <c r="PPC194" s="651"/>
      <c r="PPD194" s="326"/>
      <c r="PPE194" s="152"/>
      <c r="PPF194" s="152"/>
      <c r="PPG194" s="152"/>
      <c r="PPH194" s="152"/>
      <c r="PPI194" s="650"/>
      <c r="PPJ194" s="651"/>
      <c r="PPK194" s="326"/>
      <c r="PPL194" s="152"/>
      <c r="PPM194" s="152"/>
      <c r="PPN194" s="152"/>
      <c r="PPO194" s="152"/>
      <c r="PPP194" s="650"/>
      <c r="PPQ194" s="651"/>
      <c r="PPR194" s="326"/>
      <c r="PPS194" s="152"/>
      <c r="PPT194" s="152"/>
      <c r="PPU194" s="152"/>
      <c r="PPV194" s="152"/>
      <c r="PPW194" s="650"/>
      <c r="PPX194" s="651"/>
      <c r="PPY194" s="326"/>
      <c r="PPZ194" s="152"/>
      <c r="PQA194" s="152"/>
      <c r="PQB194" s="152"/>
      <c r="PQC194" s="152"/>
      <c r="PQD194" s="650"/>
      <c r="PQE194" s="651"/>
      <c r="PQF194" s="326"/>
      <c r="PQG194" s="152"/>
      <c r="PQH194" s="152"/>
      <c r="PQI194" s="152"/>
      <c r="PQJ194" s="152"/>
      <c r="PQK194" s="650"/>
      <c r="PQL194" s="651"/>
      <c r="PQM194" s="326"/>
      <c r="PQN194" s="152"/>
      <c r="PQO194" s="152"/>
      <c r="PQP194" s="152"/>
      <c r="PQQ194" s="152"/>
      <c r="PQR194" s="650"/>
      <c r="PQS194" s="651"/>
      <c r="PQT194" s="326"/>
      <c r="PQU194" s="152"/>
      <c r="PQV194" s="152"/>
      <c r="PQW194" s="152"/>
      <c r="PQX194" s="152"/>
      <c r="PQY194" s="650"/>
      <c r="PQZ194" s="651"/>
      <c r="PRA194" s="326"/>
      <c r="PRB194" s="152"/>
      <c r="PRC194" s="152"/>
      <c r="PRD194" s="152"/>
      <c r="PRE194" s="152"/>
      <c r="PRF194" s="650"/>
      <c r="PRG194" s="651"/>
      <c r="PRH194" s="326"/>
      <c r="PRI194" s="152"/>
      <c r="PRJ194" s="152"/>
      <c r="PRK194" s="152"/>
      <c r="PRL194" s="152"/>
      <c r="PRM194" s="650"/>
      <c r="PRN194" s="651"/>
      <c r="PRO194" s="326"/>
      <c r="PRP194" s="152"/>
      <c r="PRQ194" s="152"/>
      <c r="PRR194" s="152"/>
      <c r="PRS194" s="152"/>
      <c r="PRT194" s="650"/>
      <c r="PRU194" s="651"/>
      <c r="PRV194" s="326"/>
      <c r="PRW194" s="152"/>
      <c r="PRX194" s="152"/>
      <c r="PRY194" s="152"/>
      <c r="PRZ194" s="152"/>
      <c r="PSA194" s="650"/>
      <c r="PSB194" s="651"/>
      <c r="PSC194" s="326"/>
      <c r="PSD194" s="152"/>
      <c r="PSE194" s="152"/>
      <c r="PSF194" s="152"/>
      <c r="PSG194" s="152"/>
      <c r="PSH194" s="650"/>
      <c r="PSI194" s="651"/>
      <c r="PSJ194" s="326"/>
      <c r="PSK194" s="152"/>
      <c r="PSL194" s="152"/>
      <c r="PSM194" s="152"/>
      <c r="PSN194" s="152"/>
      <c r="PSO194" s="650"/>
      <c r="PSP194" s="651"/>
      <c r="PSQ194" s="326"/>
      <c r="PSR194" s="152"/>
      <c r="PSS194" s="152"/>
      <c r="PST194" s="152"/>
      <c r="PSU194" s="152"/>
      <c r="PSV194" s="650"/>
      <c r="PSW194" s="651"/>
      <c r="PSX194" s="326"/>
      <c r="PSY194" s="152"/>
      <c r="PSZ194" s="152"/>
      <c r="PTA194" s="152"/>
      <c r="PTB194" s="152"/>
      <c r="PTC194" s="650"/>
      <c r="PTD194" s="651"/>
      <c r="PTE194" s="326"/>
      <c r="PTF194" s="152"/>
      <c r="PTG194" s="152"/>
      <c r="PTH194" s="152"/>
      <c r="PTI194" s="152"/>
      <c r="PTJ194" s="650"/>
      <c r="PTK194" s="651"/>
      <c r="PTL194" s="326"/>
      <c r="PTM194" s="152"/>
      <c r="PTN194" s="152"/>
      <c r="PTO194" s="152"/>
      <c r="PTP194" s="152"/>
      <c r="PTQ194" s="650"/>
      <c r="PTR194" s="651"/>
      <c r="PTS194" s="326"/>
      <c r="PTT194" s="152"/>
      <c r="PTU194" s="152"/>
      <c r="PTV194" s="152"/>
      <c r="PTW194" s="152"/>
      <c r="PTX194" s="650"/>
      <c r="PTY194" s="651"/>
      <c r="PTZ194" s="326"/>
      <c r="PUA194" s="152"/>
      <c r="PUB194" s="152"/>
      <c r="PUC194" s="152"/>
      <c r="PUD194" s="152"/>
      <c r="PUE194" s="650"/>
      <c r="PUF194" s="651"/>
      <c r="PUG194" s="326"/>
      <c r="PUH194" s="152"/>
      <c r="PUI194" s="152"/>
      <c r="PUJ194" s="152"/>
      <c r="PUK194" s="152"/>
      <c r="PUL194" s="650"/>
      <c r="PUM194" s="651"/>
      <c r="PUN194" s="326"/>
      <c r="PUO194" s="152"/>
      <c r="PUP194" s="152"/>
      <c r="PUQ194" s="152"/>
      <c r="PUR194" s="152"/>
      <c r="PUS194" s="650"/>
      <c r="PUT194" s="651"/>
      <c r="PUU194" s="326"/>
      <c r="PUV194" s="152"/>
      <c r="PUW194" s="152"/>
      <c r="PUX194" s="152"/>
      <c r="PUY194" s="152"/>
      <c r="PUZ194" s="650"/>
      <c r="PVA194" s="651"/>
      <c r="PVB194" s="326"/>
      <c r="PVC194" s="152"/>
      <c r="PVD194" s="152"/>
      <c r="PVE194" s="152"/>
      <c r="PVF194" s="152"/>
      <c r="PVG194" s="650"/>
      <c r="PVH194" s="651"/>
      <c r="PVI194" s="326"/>
      <c r="PVJ194" s="152"/>
      <c r="PVK194" s="152"/>
      <c r="PVL194" s="152"/>
      <c r="PVM194" s="152"/>
      <c r="PVN194" s="650"/>
      <c r="PVO194" s="651"/>
      <c r="PVP194" s="326"/>
      <c r="PVQ194" s="152"/>
      <c r="PVR194" s="152"/>
      <c r="PVS194" s="152"/>
      <c r="PVT194" s="152"/>
      <c r="PVU194" s="650"/>
      <c r="PVV194" s="651"/>
      <c r="PVW194" s="326"/>
      <c r="PVX194" s="152"/>
      <c r="PVY194" s="152"/>
      <c r="PVZ194" s="152"/>
      <c r="PWA194" s="152"/>
      <c r="PWB194" s="650"/>
      <c r="PWC194" s="651"/>
      <c r="PWD194" s="326"/>
      <c r="PWE194" s="152"/>
      <c r="PWF194" s="152"/>
      <c r="PWG194" s="152"/>
      <c r="PWH194" s="152"/>
      <c r="PWI194" s="650"/>
      <c r="PWJ194" s="651"/>
      <c r="PWK194" s="326"/>
      <c r="PWL194" s="152"/>
      <c r="PWM194" s="152"/>
      <c r="PWN194" s="152"/>
      <c r="PWO194" s="152"/>
      <c r="PWP194" s="650"/>
      <c r="PWQ194" s="651"/>
      <c r="PWR194" s="326"/>
      <c r="PWS194" s="152"/>
      <c r="PWT194" s="152"/>
      <c r="PWU194" s="152"/>
      <c r="PWV194" s="152"/>
      <c r="PWW194" s="650"/>
      <c r="PWX194" s="651"/>
      <c r="PWY194" s="326"/>
      <c r="PWZ194" s="152"/>
      <c r="PXA194" s="152"/>
      <c r="PXB194" s="152"/>
      <c r="PXC194" s="152"/>
      <c r="PXD194" s="650"/>
      <c r="PXE194" s="651"/>
      <c r="PXF194" s="326"/>
      <c r="PXG194" s="152"/>
      <c r="PXH194" s="152"/>
      <c r="PXI194" s="152"/>
      <c r="PXJ194" s="152"/>
      <c r="PXK194" s="650"/>
      <c r="PXL194" s="651"/>
      <c r="PXM194" s="326"/>
      <c r="PXN194" s="152"/>
      <c r="PXO194" s="152"/>
      <c r="PXP194" s="152"/>
      <c r="PXQ194" s="152"/>
      <c r="PXR194" s="650"/>
      <c r="PXS194" s="651"/>
      <c r="PXT194" s="326"/>
      <c r="PXU194" s="152"/>
      <c r="PXV194" s="152"/>
      <c r="PXW194" s="152"/>
      <c r="PXX194" s="152"/>
      <c r="PXY194" s="650"/>
      <c r="PXZ194" s="651"/>
      <c r="PYA194" s="326"/>
      <c r="PYB194" s="152"/>
      <c r="PYC194" s="152"/>
      <c r="PYD194" s="152"/>
      <c r="PYE194" s="152"/>
      <c r="PYF194" s="650"/>
      <c r="PYG194" s="651"/>
      <c r="PYH194" s="326"/>
      <c r="PYI194" s="152"/>
      <c r="PYJ194" s="152"/>
      <c r="PYK194" s="152"/>
      <c r="PYL194" s="152"/>
      <c r="PYM194" s="650"/>
      <c r="PYN194" s="651"/>
      <c r="PYO194" s="326"/>
      <c r="PYP194" s="152"/>
      <c r="PYQ194" s="152"/>
      <c r="PYR194" s="152"/>
      <c r="PYS194" s="152"/>
      <c r="PYT194" s="650"/>
      <c r="PYU194" s="651"/>
      <c r="PYV194" s="326"/>
      <c r="PYW194" s="152"/>
      <c r="PYX194" s="152"/>
      <c r="PYY194" s="152"/>
      <c r="PYZ194" s="152"/>
      <c r="PZA194" s="650"/>
      <c r="PZB194" s="651"/>
      <c r="PZC194" s="326"/>
      <c r="PZD194" s="152"/>
      <c r="PZE194" s="152"/>
      <c r="PZF194" s="152"/>
      <c r="PZG194" s="152"/>
      <c r="PZH194" s="650"/>
      <c r="PZI194" s="651"/>
      <c r="PZJ194" s="326"/>
      <c r="PZK194" s="152"/>
      <c r="PZL194" s="152"/>
      <c r="PZM194" s="152"/>
      <c r="PZN194" s="152"/>
      <c r="PZO194" s="650"/>
      <c r="PZP194" s="651"/>
      <c r="PZQ194" s="326"/>
      <c r="PZR194" s="152"/>
      <c r="PZS194" s="152"/>
      <c r="PZT194" s="152"/>
      <c r="PZU194" s="152"/>
      <c r="PZV194" s="650"/>
      <c r="PZW194" s="651"/>
      <c r="PZX194" s="326"/>
      <c r="PZY194" s="152"/>
      <c r="PZZ194" s="152"/>
      <c r="QAA194" s="152"/>
      <c r="QAB194" s="152"/>
      <c r="QAC194" s="650"/>
      <c r="QAD194" s="651"/>
      <c r="QAE194" s="326"/>
      <c r="QAF194" s="152"/>
      <c r="QAG194" s="152"/>
      <c r="QAH194" s="152"/>
      <c r="QAI194" s="152"/>
      <c r="QAJ194" s="650"/>
      <c r="QAK194" s="651"/>
      <c r="QAL194" s="326"/>
      <c r="QAM194" s="152"/>
      <c r="QAN194" s="152"/>
      <c r="QAO194" s="152"/>
      <c r="QAP194" s="152"/>
      <c r="QAQ194" s="650"/>
      <c r="QAR194" s="651"/>
      <c r="QAS194" s="326"/>
      <c r="QAT194" s="152"/>
      <c r="QAU194" s="152"/>
      <c r="QAV194" s="152"/>
      <c r="QAW194" s="152"/>
      <c r="QAX194" s="650"/>
      <c r="QAY194" s="651"/>
      <c r="QAZ194" s="326"/>
      <c r="QBA194" s="152"/>
      <c r="QBB194" s="152"/>
      <c r="QBC194" s="152"/>
      <c r="QBD194" s="152"/>
      <c r="QBE194" s="650"/>
      <c r="QBF194" s="651"/>
      <c r="QBG194" s="326"/>
      <c r="QBH194" s="152"/>
      <c r="QBI194" s="152"/>
      <c r="QBJ194" s="152"/>
      <c r="QBK194" s="152"/>
      <c r="QBL194" s="650"/>
      <c r="QBM194" s="651"/>
      <c r="QBN194" s="326"/>
      <c r="QBO194" s="152"/>
      <c r="QBP194" s="152"/>
      <c r="QBQ194" s="152"/>
      <c r="QBR194" s="152"/>
      <c r="QBS194" s="650"/>
      <c r="QBT194" s="651"/>
      <c r="QBU194" s="326"/>
      <c r="QBV194" s="152"/>
      <c r="QBW194" s="152"/>
      <c r="QBX194" s="152"/>
      <c r="QBY194" s="152"/>
      <c r="QBZ194" s="650"/>
      <c r="QCA194" s="651"/>
      <c r="QCB194" s="326"/>
      <c r="QCC194" s="152"/>
      <c r="QCD194" s="152"/>
      <c r="QCE194" s="152"/>
      <c r="QCF194" s="152"/>
      <c r="QCG194" s="650"/>
      <c r="QCH194" s="651"/>
      <c r="QCI194" s="326"/>
      <c r="QCJ194" s="152"/>
      <c r="QCK194" s="152"/>
      <c r="QCL194" s="152"/>
      <c r="QCM194" s="152"/>
      <c r="QCN194" s="650"/>
      <c r="QCO194" s="651"/>
      <c r="QCP194" s="326"/>
      <c r="QCQ194" s="152"/>
      <c r="QCR194" s="152"/>
      <c r="QCS194" s="152"/>
      <c r="QCT194" s="152"/>
      <c r="QCU194" s="650"/>
      <c r="QCV194" s="651"/>
      <c r="QCW194" s="326"/>
      <c r="QCX194" s="152"/>
      <c r="QCY194" s="152"/>
      <c r="QCZ194" s="152"/>
      <c r="QDA194" s="152"/>
      <c r="QDB194" s="650"/>
      <c r="QDC194" s="651"/>
      <c r="QDD194" s="326"/>
      <c r="QDE194" s="152"/>
      <c r="QDF194" s="152"/>
      <c r="QDG194" s="152"/>
      <c r="QDH194" s="152"/>
      <c r="QDI194" s="650"/>
      <c r="QDJ194" s="651"/>
      <c r="QDK194" s="326"/>
      <c r="QDL194" s="152"/>
      <c r="QDM194" s="152"/>
      <c r="QDN194" s="152"/>
      <c r="QDO194" s="152"/>
      <c r="QDP194" s="650"/>
      <c r="QDQ194" s="651"/>
      <c r="QDR194" s="326"/>
      <c r="QDS194" s="152"/>
      <c r="QDT194" s="152"/>
      <c r="QDU194" s="152"/>
      <c r="QDV194" s="152"/>
      <c r="QDW194" s="650"/>
      <c r="QDX194" s="651"/>
      <c r="QDY194" s="326"/>
      <c r="QDZ194" s="152"/>
      <c r="QEA194" s="152"/>
      <c r="QEB194" s="152"/>
      <c r="QEC194" s="152"/>
      <c r="QED194" s="650"/>
      <c r="QEE194" s="651"/>
      <c r="QEF194" s="326"/>
      <c r="QEG194" s="152"/>
      <c r="QEH194" s="152"/>
      <c r="QEI194" s="152"/>
      <c r="QEJ194" s="152"/>
      <c r="QEK194" s="650"/>
      <c r="QEL194" s="651"/>
      <c r="QEM194" s="326"/>
      <c r="QEN194" s="152"/>
      <c r="QEO194" s="152"/>
      <c r="QEP194" s="152"/>
      <c r="QEQ194" s="152"/>
      <c r="QER194" s="650"/>
      <c r="QES194" s="651"/>
      <c r="QET194" s="326"/>
      <c r="QEU194" s="152"/>
      <c r="QEV194" s="152"/>
      <c r="QEW194" s="152"/>
      <c r="QEX194" s="152"/>
      <c r="QEY194" s="650"/>
      <c r="QEZ194" s="651"/>
      <c r="QFA194" s="326"/>
      <c r="QFB194" s="152"/>
      <c r="QFC194" s="152"/>
      <c r="QFD194" s="152"/>
      <c r="QFE194" s="152"/>
      <c r="QFF194" s="650"/>
      <c r="QFG194" s="651"/>
      <c r="QFH194" s="326"/>
      <c r="QFI194" s="152"/>
      <c r="QFJ194" s="152"/>
      <c r="QFK194" s="152"/>
      <c r="QFL194" s="152"/>
      <c r="QFM194" s="650"/>
      <c r="QFN194" s="651"/>
      <c r="QFO194" s="326"/>
      <c r="QFP194" s="152"/>
      <c r="QFQ194" s="152"/>
      <c r="QFR194" s="152"/>
      <c r="QFS194" s="152"/>
      <c r="QFT194" s="650"/>
      <c r="QFU194" s="651"/>
      <c r="QFV194" s="326"/>
      <c r="QFW194" s="152"/>
      <c r="QFX194" s="152"/>
      <c r="QFY194" s="152"/>
      <c r="QFZ194" s="152"/>
      <c r="QGA194" s="650"/>
      <c r="QGB194" s="651"/>
      <c r="QGC194" s="326"/>
      <c r="QGD194" s="152"/>
      <c r="QGE194" s="152"/>
      <c r="QGF194" s="152"/>
      <c r="QGG194" s="152"/>
      <c r="QGH194" s="650"/>
      <c r="QGI194" s="651"/>
      <c r="QGJ194" s="326"/>
      <c r="QGK194" s="152"/>
      <c r="QGL194" s="152"/>
      <c r="QGM194" s="152"/>
      <c r="QGN194" s="152"/>
      <c r="QGO194" s="650"/>
      <c r="QGP194" s="651"/>
      <c r="QGQ194" s="326"/>
      <c r="QGR194" s="152"/>
      <c r="QGS194" s="152"/>
      <c r="QGT194" s="152"/>
      <c r="QGU194" s="152"/>
      <c r="QGV194" s="650"/>
      <c r="QGW194" s="651"/>
      <c r="QGX194" s="326"/>
      <c r="QGY194" s="152"/>
      <c r="QGZ194" s="152"/>
      <c r="QHA194" s="152"/>
      <c r="QHB194" s="152"/>
      <c r="QHC194" s="650"/>
      <c r="QHD194" s="651"/>
      <c r="QHE194" s="326"/>
      <c r="QHF194" s="152"/>
      <c r="QHG194" s="152"/>
      <c r="QHH194" s="152"/>
      <c r="QHI194" s="152"/>
      <c r="QHJ194" s="650"/>
      <c r="QHK194" s="651"/>
      <c r="QHL194" s="326"/>
      <c r="QHM194" s="152"/>
      <c r="QHN194" s="152"/>
      <c r="QHO194" s="152"/>
      <c r="QHP194" s="152"/>
      <c r="QHQ194" s="650"/>
      <c r="QHR194" s="651"/>
      <c r="QHS194" s="326"/>
      <c r="QHT194" s="152"/>
      <c r="QHU194" s="152"/>
      <c r="QHV194" s="152"/>
      <c r="QHW194" s="152"/>
      <c r="QHX194" s="650"/>
      <c r="QHY194" s="651"/>
      <c r="QHZ194" s="326"/>
      <c r="QIA194" s="152"/>
      <c r="QIB194" s="152"/>
      <c r="QIC194" s="152"/>
      <c r="QID194" s="152"/>
      <c r="QIE194" s="650"/>
      <c r="QIF194" s="651"/>
      <c r="QIG194" s="326"/>
      <c r="QIH194" s="152"/>
      <c r="QII194" s="152"/>
      <c r="QIJ194" s="152"/>
      <c r="QIK194" s="152"/>
      <c r="QIL194" s="650"/>
      <c r="QIM194" s="651"/>
      <c r="QIN194" s="326"/>
      <c r="QIO194" s="152"/>
      <c r="QIP194" s="152"/>
      <c r="QIQ194" s="152"/>
      <c r="QIR194" s="152"/>
      <c r="QIS194" s="650"/>
      <c r="QIT194" s="651"/>
      <c r="QIU194" s="326"/>
      <c r="QIV194" s="152"/>
      <c r="QIW194" s="152"/>
      <c r="QIX194" s="152"/>
      <c r="QIY194" s="152"/>
      <c r="QIZ194" s="650"/>
      <c r="QJA194" s="651"/>
      <c r="QJB194" s="326"/>
      <c r="QJC194" s="152"/>
      <c r="QJD194" s="152"/>
      <c r="QJE194" s="152"/>
      <c r="QJF194" s="152"/>
      <c r="QJG194" s="650"/>
      <c r="QJH194" s="651"/>
      <c r="QJI194" s="326"/>
      <c r="QJJ194" s="152"/>
      <c r="QJK194" s="152"/>
      <c r="QJL194" s="152"/>
      <c r="QJM194" s="152"/>
      <c r="QJN194" s="650"/>
      <c r="QJO194" s="651"/>
      <c r="QJP194" s="326"/>
      <c r="QJQ194" s="152"/>
      <c r="QJR194" s="152"/>
      <c r="QJS194" s="152"/>
      <c r="QJT194" s="152"/>
      <c r="QJU194" s="650"/>
      <c r="QJV194" s="651"/>
      <c r="QJW194" s="326"/>
      <c r="QJX194" s="152"/>
      <c r="QJY194" s="152"/>
      <c r="QJZ194" s="152"/>
      <c r="QKA194" s="152"/>
      <c r="QKB194" s="650"/>
      <c r="QKC194" s="651"/>
      <c r="QKD194" s="326"/>
      <c r="QKE194" s="152"/>
      <c r="QKF194" s="152"/>
      <c r="QKG194" s="152"/>
      <c r="QKH194" s="152"/>
      <c r="QKI194" s="650"/>
      <c r="QKJ194" s="651"/>
      <c r="QKK194" s="326"/>
      <c r="QKL194" s="152"/>
      <c r="QKM194" s="152"/>
      <c r="QKN194" s="152"/>
      <c r="QKO194" s="152"/>
      <c r="QKP194" s="650"/>
      <c r="QKQ194" s="651"/>
      <c r="QKR194" s="326"/>
      <c r="QKS194" s="152"/>
      <c r="QKT194" s="152"/>
      <c r="QKU194" s="152"/>
      <c r="QKV194" s="152"/>
      <c r="QKW194" s="650"/>
      <c r="QKX194" s="651"/>
      <c r="QKY194" s="326"/>
      <c r="QKZ194" s="152"/>
      <c r="QLA194" s="152"/>
      <c r="QLB194" s="152"/>
      <c r="QLC194" s="152"/>
      <c r="QLD194" s="650"/>
      <c r="QLE194" s="651"/>
      <c r="QLF194" s="326"/>
      <c r="QLG194" s="152"/>
      <c r="QLH194" s="152"/>
      <c r="QLI194" s="152"/>
      <c r="QLJ194" s="152"/>
      <c r="QLK194" s="650"/>
      <c r="QLL194" s="651"/>
      <c r="QLM194" s="326"/>
      <c r="QLN194" s="152"/>
      <c r="QLO194" s="152"/>
      <c r="QLP194" s="152"/>
      <c r="QLQ194" s="152"/>
      <c r="QLR194" s="650"/>
      <c r="QLS194" s="651"/>
      <c r="QLT194" s="326"/>
      <c r="QLU194" s="152"/>
      <c r="QLV194" s="152"/>
      <c r="QLW194" s="152"/>
      <c r="QLX194" s="152"/>
      <c r="QLY194" s="650"/>
      <c r="QLZ194" s="651"/>
      <c r="QMA194" s="326"/>
      <c r="QMB194" s="152"/>
      <c r="QMC194" s="152"/>
      <c r="QMD194" s="152"/>
      <c r="QME194" s="152"/>
      <c r="QMF194" s="650"/>
      <c r="QMG194" s="651"/>
      <c r="QMH194" s="326"/>
      <c r="QMI194" s="152"/>
      <c r="QMJ194" s="152"/>
      <c r="QMK194" s="152"/>
      <c r="QML194" s="152"/>
      <c r="QMM194" s="650"/>
      <c r="QMN194" s="651"/>
      <c r="QMO194" s="326"/>
      <c r="QMP194" s="152"/>
      <c r="QMQ194" s="152"/>
      <c r="QMR194" s="152"/>
      <c r="QMS194" s="152"/>
      <c r="QMT194" s="650"/>
      <c r="QMU194" s="651"/>
      <c r="QMV194" s="326"/>
      <c r="QMW194" s="152"/>
      <c r="QMX194" s="152"/>
      <c r="QMY194" s="152"/>
      <c r="QMZ194" s="152"/>
      <c r="QNA194" s="650"/>
      <c r="QNB194" s="651"/>
      <c r="QNC194" s="326"/>
      <c r="QND194" s="152"/>
      <c r="QNE194" s="152"/>
      <c r="QNF194" s="152"/>
      <c r="QNG194" s="152"/>
      <c r="QNH194" s="650"/>
      <c r="QNI194" s="651"/>
      <c r="QNJ194" s="326"/>
      <c r="QNK194" s="152"/>
      <c r="QNL194" s="152"/>
      <c r="QNM194" s="152"/>
      <c r="QNN194" s="152"/>
      <c r="QNO194" s="650"/>
      <c r="QNP194" s="651"/>
      <c r="QNQ194" s="326"/>
      <c r="QNR194" s="152"/>
      <c r="QNS194" s="152"/>
      <c r="QNT194" s="152"/>
      <c r="QNU194" s="152"/>
      <c r="QNV194" s="650"/>
      <c r="QNW194" s="651"/>
      <c r="QNX194" s="326"/>
      <c r="QNY194" s="152"/>
      <c r="QNZ194" s="152"/>
      <c r="QOA194" s="152"/>
      <c r="QOB194" s="152"/>
      <c r="QOC194" s="650"/>
      <c r="QOD194" s="651"/>
      <c r="QOE194" s="326"/>
      <c r="QOF194" s="152"/>
      <c r="QOG194" s="152"/>
      <c r="QOH194" s="152"/>
      <c r="QOI194" s="152"/>
      <c r="QOJ194" s="650"/>
      <c r="QOK194" s="651"/>
      <c r="QOL194" s="326"/>
      <c r="QOM194" s="152"/>
      <c r="QON194" s="152"/>
      <c r="QOO194" s="152"/>
      <c r="QOP194" s="152"/>
      <c r="QOQ194" s="650"/>
      <c r="QOR194" s="651"/>
      <c r="QOS194" s="326"/>
      <c r="QOT194" s="152"/>
      <c r="QOU194" s="152"/>
      <c r="QOV194" s="152"/>
      <c r="QOW194" s="152"/>
      <c r="QOX194" s="650"/>
      <c r="QOY194" s="651"/>
      <c r="QOZ194" s="326"/>
      <c r="QPA194" s="152"/>
      <c r="QPB194" s="152"/>
      <c r="QPC194" s="152"/>
      <c r="QPD194" s="152"/>
      <c r="QPE194" s="650"/>
      <c r="QPF194" s="651"/>
      <c r="QPG194" s="326"/>
      <c r="QPH194" s="152"/>
      <c r="QPI194" s="152"/>
      <c r="QPJ194" s="152"/>
      <c r="QPK194" s="152"/>
      <c r="QPL194" s="650"/>
      <c r="QPM194" s="651"/>
      <c r="QPN194" s="326"/>
      <c r="QPO194" s="152"/>
      <c r="QPP194" s="152"/>
      <c r="QPQ194" s="152"/>
      <c r="QPR194" s="152"/>
      <c r="QPS194" s="650"/>
      <c r="QPT194" s="651"/>
      <c r="QPU194" s="326"/>
      <c r="QPV194" s="152"/>
      <c r="QPW194" s="152"/>
      <c r="QPX194" s="152"/>
      <c r="QPY194" s="152"/>
      <c r="QPZ194" s="650"/>
      <c r="QQA194" s="651"/>
      <c r="QQB194" s="326"/>
      <c r="QQC194" s="152"/>
      <c r="QQD194" s="152"/>
      <c r="QQE194" s="152"/>
      <c r="QQF194" s="152"/>
      <c r="QQG194" s="650"/>
      <c r="QQH194" s="651"/>
      <c r="QQI194" s="326"/>
      <c r="QQJ194" s="152"/>
      <c r="QQK194" s="152"/>
      <c r="QQL194" s="152"/>
      <c r="QQM194" s="152"/>
      <c r="QQN194" s="650"/>
      <c r="QQO194" s="651"/>
      <c r="QQP194" s="326"/>
      <c r="QQQ194" s="152"/>
      <c r="QQR194" s="152"/>
      <c r="QQS194" s="152"/>
      <c r="QQT194" s="152"/>
      <c r="QQU194" s="650"/>
      <c r="QQV194" s="651"/>
      <c r="QQW194" s="326"/>
      <c r="QQX194" s="152"/>
      <c r="QQY194" s="152"/>
      <c r="QQZ194" s="152"/>
      <c r="QRA194" s="152"/>
      <c r="QRB194" s="650"/>
      <c r="QRC194" s="651"/>
      <c r="QRD194" s="326"/>
      <c r="QRE194" s="152"/>
      <c r="QRF194" s="152"/>
      <c r="QRG194" s="152"/>
      <c r="QRH194" s="152"/>
      <c r="QRI194" s="650"/>
      <c r="QRJ194" s="651"/>
      <c r="QRK194" s="326"/>
      <c r="QRL194" s="152"/>
      <c r="QRM194" s="152"/>
      <c r="QRN194" s="152"/>
      <c r="QRO194" s="152"/>
      <c r="QRP194" s="650"/>
      <c r="QRQ194" s="651"/>
      <c r="QRR194" s="326"/>
      <c r="QRS194" s="152"/>
      <c r="QRT194" s="152"/>
      <c r="QRU194" s="152"/>
      <c r="QRV194" s="152"/>
      <c r="QRW194" s="650"/>
      <c r="QRX194" s="651"/>
      <c r="QRY194" s="326"/>
      <c r="QRZ194" s="152"/>
      <c r="QSA194" s="152"/>
      <c r="QSB194" s="152"/>
      <c r="QSC194" s="152"/>
      <c r="QSD194" s="650"/>
      <c r="QSE194" s="651"/>
      <c r="QSF194" s="326"/>
      <c r="QSG194" s="152"/>
      <c r="QSH194" s="152"/>
      <c r="QSI194" s="152"/>
      <c r="QSJ194" s="152"/>
      <c r="QSK194" s="650"/>
      <c r="QSL194" s="651"/>
      <c r="QSM194" s="326"/>
      <c r="QSN194" s="152"/>
      <c r="QSO194" s="152"/>
      <c r="QSP194" s="152"/>
      <c r="QSQ194" s="152"/>
      <c r="QSR194" s="650"/>
      <c r="QSS194" s="651"/>
      <c r="QST194" s="326"/>
      <c r="QSU194" s="152"/>
      <c r="QSV194" s="152"/>
      <c r="QSW194" s="152"/>
      <c r="QSX194" s="152"/>
      <c r="QSY194" s="650"/>
      <c r="QSZ194" s="651"/>
      <c r="QTA194" s="326"/>
      <c r="QTB194" s="152"/>
      <c r="QTC194" s="152"/>
      <c r="QTD194" s="152"/>
      <c r="QTE194" s="152"/>
      <c r="QTF194" s="650"/>
      <c r="QTG194" s="651"/>
      <c r="QTH194" s="326"/>
      <c r="QTI194" s="152"/>
      <c r="QTJ194" s="152"/>
      <c r="QTK194" s="152"/>
      <c r="QTL194" s="152"/>
      <c r="QTM194" s="650"/>
      <c r="QTN194" s="651"/>
      <c r="QTO194" s="326"/>
      <c r="QTP194" s="152"/>
      <c r="QTQ194" s="152"/>
      <c r="QTR194" s="152"/>
      <c r="QTS194" s="152"/>
      <c r="QTT194" s="650"/>
      <c r="QTU194" s="651"/>
      <c r="QTV194" s="326"/>
      <c r="QTW194" s="152"/>
      <c r="QTX194" s="152"/>
      <c r="QTY194" s="152"/>
      <c r="QTZ194" s="152"/>
      <c r="QUA194" s="650"/>
      <c r="QUB194" s="651"/>
      <c r="QUC194" s="326"/>
      <c r="QUD194" s="152"/>
      <c r="QUE194" s="152"/>
      <c r="QUF194" s="152"/>
      <c r="QUG194" s="152"/>
      <c r="QUH194" s="650"/>
      <c r="QUI194" s="651"/>
      <c r="QUJ194" s="326"/>
      <c r="QUK194" s="152"/>
      <c r="QUL194" s="152"/>
      <c r="QUM194" s="152"/>
      <c r="QUN194" s="152"/>
      <c r="QUO194" s="650"/>
      <c r="QUP194" s="651"/>
      <c r="QUQ194" s="326"/>
      <c r="QUR194" s="152"/>
      <c r="QUS194" s="152"/>
      <c r="QUT194" s="152"/>
      <c r="QUU194" s="152"/>
      <c r="QUV194" s="650"/>
      <c r="QUW194" s="651"/>
      <c r="QUX194" s="326"/>
      <c r="QUY194" s="152"/>
      <c r="QUZ194" s="152"/>
      <c r="QVA194" s="152"/>
      <c r="QVB194" s="152"/>
      <c r="QVC194" s="650"/>
      <c r="QVD194" s="651"/>
      <c r="QVE194" s="326"/>
      <c r="QVF194" s="152"/>
      <c r="QVG194" s="152"/>
      <c r="QVH194" s="152"/>
      <c r="QVI194" s="152"/>
      <c r="QVJ194" s="650"/>
      <c r="QVK194" s="651"/>
      <c r="QVL194" s="326"/>
      <c r="QVM194" s="152"/>
      <c r="QVN194" s="152"/>
      <c r="QVO194" s="152"/>
      <c r="QVP194" s="152"/>
      <c r="QVQ194" s="650"/>
      <c r="QVR194" s="651"/>
      <c r="QVS194" s="326"/>
      <c r="QVT194" s="152"/>
      <c r="QVU194" s="152"/>
      <c r="QVV194" s="152"/>
      <c r="QVW194" s="152"/>
      <c r="QVX194" s="650"/>
      <c r="QVY194" s="651"/>
      <c r="QVZ194" s="326"/>
      <c r="QWA194" s="152"/>
      <c r="QWB194" s="152"/>
      <c r="QWC194" s="152"/>
      <c r="QWD194" s="152"/>
      <c r="QWE194" s="650"/>
      <c r="QWF194" s="651"/>
      <c r="QWG194" s="326"/>
      <c r="QWH194" s="152"/>
      <c r="QWI194" s="152"/>
      <c r="QWJ194" s="152"/>
      <c r="QWK194" s="152"/>
      <c r="QWL194" s="650"/>
      <c r="QWM194" s="651"/>
      <c r="QWN194" s="326"/>
      <c r="QWO194" s="152"/>
      <c r="QWP194" s="152"/>
      <c r="QWQ194" s="152"/>
      <c r="QWR194" s="152"/>
      <c r="QWS194" s="650"/>
      <c r="QWT194" s="651"/>
      <c r="QWU194" s="326"/>
      <c r="QWV194" s="152"/>
      <c r="QWW194" s="152"/>
      <c r="QWX194" s="152"/>
      <c r="QWY194" s="152"/>
      <c r="QWZ194" s="650"/>
      <c r="QXA194" s="651"/>
      <c r="QXB194" s="326"/>
      <c r="QXC194" s="152"/>
      <c r="QXD194" s="152"/>
      <c r="QXE194" s="152"/>
      <c r="QXF194" s="152"/>
      <c r="QXG194" s="650"/>
      <c r="QXH194" s="651"/>
      <c r="QXI194" s="326"/>
      <c r="QXJ194" s="152"/>
      <c r="QXK194" s="152"/>
      <c r="QXL194" s="152"/>
      <c r="QXM194" s="152"/>
      <c r="QXN194" s="650"/>
      <c r="QXO194" s="651"/>
      <c r="QXP194" s="326"/>
      <c r="QXQ194" s="152"/>
      <c r="QXR194" s="152"/>
      <c r="QXS194" s="152"/>
      <c r="QXT194" s="152"/>
      <c r="QXU194" s="650"/>
      <c r="QXV194" s="651"/>
      <c r="QXW194" s="326"/>
      <c r="QXX194" s="152"/>
      <c r="QXY194" s="152"/>
      <c r="QXZ194" s="152"/>
      <c r="QYA194" s="152"/>
      <c r="QYB194" s="650"/>
      <c r="QYC194" s="651"/>
      <c r="QYD194" s="326"/>
      <c r="QYE194" s="152"/>
      <c r="QYF194" s="152"/>
      <c r="QYG194" s="152"/>
      <c r="QYH194" s="152"/>
      <c r="QYI194" s="650"/>
      <c r="QYJ194" s="651"/>
      <c r="QYK194" s="326"/>
      <c r="QYL194" s="152"/>
      <c r="QYM194" s="152"/>
      <c r="QYN194" s="152"/>
      <c r="QYO194" s="152"/>
      <c r="QYP194" s="650"/>
      <c r="QYQ194" s="651"/>
      <c r="QYR194" s="326"/>
      <c r="QYS194" s="152"/>
      <c r="QYT194" s="152"/>
      <c r="QYU194" s="152"/>
      <c r="QYV194" s="152"/>
      <c r="QYW194" s="650"/>
      <c r="QYX194" s="651"/>
      <c r="QYY194" s="326"/>
      <c r="QYZ194" s="152"/>
      <c r="QZA194" s="152"/>
      <c r="QZB194" s="152"/>
      <c r="QZC194" s="152"/>
      <c r="QZD194" s="650"/>
      <c r="QZE194" s="651"/>
      <c r="QZF194" s="326"/>
      <c r="QZG194" s="152"/>
      <c r="QZH194" s="152"/>
      <c r="QZI194" s="152"/>
      <c r="QZJ194" s="152"/>
      <c r="QZK194" s="650"/>
      <c r="QZL194" s="651"/>
      <c r="QZM194" s="326"/>
      <c r="QZN194" s="152"/>
      <c r="QZO194" s="152"/>
      <c r="QZP194" s="152"/>
      <c r="QZQ194" s="152"/>
      <c r="QZR194" s="650"/>
      <c r="QZS194" s="651"/>
      <c r="QZT194" s="326"/>
      <c r="QZU194" s="152"/>
      <c r="QZV194" s="152"/>
      <c r="QZW194" s="152"/>
      <c r="QZX194" s="152"/>
      <c r="QZY194" s="650"/>
      <c r="QZZ194" s="651"/>
      <c r="RAA194" s="326"/>
      <c r="RAB194" s="152"/>
      <c r="RAC194" s="152"/>
      <c r="RAD194" s="152"/>
      <c r="RAE194" s="152"/>
      <c r="RAF194" s="650"/>
      <c r="RAG194" s="651"/>
      <c r="RAH194" s="326"/>
      <c r="RAI194" s="152"/>
      <c r="RAJ194" s="152"/>
      <c r="RAK194" s="152"/>
      <c r="RAL194" s="152"/>
      <c r="RAM194" s="650"/>
      <c r="RAN194" s="651"/>
      <c r="RAO194" s="326"/>
      <c r="RAP194" s="152"/>
      <c r="RAQ194" s="152"/>
      <c r="RAR194" s="152"/>
      <c r="RAS194" s="152"/>
      <c r="RAT194" s="650"/>
      <c r="RAU194" s="651"/>
      <c r="RAV194" s="326"/>
      <c r="RAW194" s="152"/>
      <c r="RAX194" s="152"/>
      <c r="RAY194" s="152"/>
      <c r="RAZ194" s="152"/>
      <c r="RBA194" s="650"/>
      <c r="RBB194" s="651"/>
      <c r="RBC194" s="326"/>
      <c r="RBD194" s="152"/>
      <c r="RBE194" s="152"/>
      <c r="RBF194" s="152"/>
      <c r="RBG194" s="152"/>
      <c r="RBH194" s="650"/>
      <c r="RBI194" s="651"/>
      <c r="RBJ194" s="326"/>
      <c r="RBK194" s="152"/>
      <c r="RBL194" s="152"/>
      <c r="RBM194" s="152"/>
      <c r="RBN194" s="152"/>
      <c r="RBO194" s="650"/>
      <c r="RBP194" s="651"/>
      <c r="RBQ194" s="326"/>
      <c r="RBR194" s="152"/>
      <c r="RBS194" s="152"/>
      <c r="RBT194" s="152"/>
      <c r="RBU194" s="152"/>
      <c r="RBV194" s="650"/>
      <c r="RBW194" s="651"/>
      <c r="RBX194" s="326"/>
      <c r="RBY194" s="152"/>
      <c r="RBZ194" s="152"/>
      <c r="RCA194" s="152"/>
      <c r="RCB194" s="152"/>
      <c r="RCC194" s="650"/>
      <c r="RCD194" s="651"/>
      <c r="RCE194" s="326"/>
      <c r="RCF194" s="152"/>
      <c r="RCG194" s="152"/>
      <c r="RCH194" s="152"/>
      <c r="RCI194" s="152"/>
      <c r="RCJ194" s="650"/>
      <c r="RCK194" s="651"/>
      <c r="RCL194" s="326"/>
      <c r="RCM194" s="152"/>
      <c r="RCN194" s="152"/>
      <c r="RCO194" s="152"/>
      <c r="RCP194" s="152"/>
      <c r="RCQ194" s="650"/>
      <c r="RCR194" s="651"/>
      <c r="RCS194" s="326"/>
      <c r="RCT194" s="152"/>
      <c r="RCU194" s="152"/>
      <c r="RCV194" s="152"/>
      <c r="RCW194" s="152"/>
      <c r="RCX194" s="650"/>
      <c r="RCY194" s="651"/>
      <c r="RCZ194" s="326"/>
      <c r="RDA194" s="152"/>
      <c r="RDB194" s="152"/>
      <c r="RDC194" s="152"/>
      <c r="RDD194" s="152"/>
      <c r="RDE194" s="650"/>
      <c r="RDF194" s="651"/>
      <c r="RDG194" s="326"/>
      <c r="RDH194" s="152"/>
      <c r="RDI194" s="152"/>
      <c r="RDJ194" s="152"/>
      <c r="RDK194" s="152"/>
      <c r="RDL194" s="650"/>
      <c r="RDM194" s="651"/>
      <c r="RDN194" s="326"/>
      <c r="RDO194" s="152"/>
      <c r="RDP194" s="152"/>
      <c r="RDQ194" s="152"/>
      <c r="RDR194" s="152"/>
      <c r="RDS194" s="650"/>
      <c r="RDT194" s="651"/>
      <c r="RDU194" s="326"/>
      <c r="RDV194" s="152"/>
      <c r="RDW194" s="152"/>
      <c r="RDX194" s="152"/>
      <c r="RDY194" s="152"/>
      <c r="RDZ194" s="650"/>
      <c r="REA194" s="651"/>
      <c r="REB194" s="326"/>
      <c r="REC194" s="152"/>
      <c r="RED194" s="152"/>
      <c r="REE194" s="152"/>
      <c r="REF194" s="152"/>
      <c r="REG194" s="650"/>
      <c r="REH194" s="651"/>
      <c r="REI194" s="326"/>
      <c r="REJ194" s="152"/>
      <c r="REK194" s="152"/>
      <c r="REL194" s="152"/>
      <c r="REM194" s="152"/>
      <c r="REN194" s="650"/>
      <c r="REO194" s="651"/>
      <c r="REP194" s="326"/>
      <c r="REQ194" s="152"/>
      <c r="RER194" s="152"/>
      <c r="RES194" s="152"/>
      <c r="RET194" s="152"/>
      <c r="REU194" s="650"/>
      <c r="REV194" s="651"/>
      <c r="REW194" s="326"/>
      <c r="REX194" s="152"/>
      <c r="REY194" s="152"/>
      <c r="REZ194" s="152"/>
      <c r="RFA194" s="152"/>
      <c r="RFB194" s="650"/>
      <c r="RFC194" s="651"/>
      <c r="RFD194" s="326"/>
      <c r="RFE194" s="152"/>
      <c r="RFF194" s="152"/>
      <c r="RFG194" s="152"/>
      <c r="RFH194" s="152"/>
      <c r="RFI194" s="650"/>
      <c r="RFJ194" s="651"/>
      <c r="RFK194" s="326"/>
      <c r="RFL194" s="152"/>
      <c r="RFM194" s="152"/>
      <c r="RFN194" s="152"/>
      <c r="RFO194" s="152"/>
      <c r="RFP194" s="650"/>
      <c r="RFQ194" s="651"/>
      <c r="RFR194" s="326"/>
      <c r="RFS194" s="152"/>
      <c r="RFT194" s="152"/>
      <c r="RFU194" s="152"/>
      <c r="RFV194" s="152"/>
      <c r="RFW194" s="650"/>
      <c r="RFX194" s="651"/>
      <c r="RFY194" s="326"/>
      <c r="RFZ194" s="152"/>
      <c r="RGA194" s="152"/>
      <c r="RGB194" s="152"/>
      <c r="RGC194" s="152"/>
      <c r="RGD194" s="650"/>
      <c r="RGE194" s="651"/>
      <c r="RGF194" s="326"/>
      <c r="RGG194" s="152"/>
      <c r="RGH194" s="152"/>
      <c r="RGI194" s="152"/>
      <c r="RGJ194" s="152"/>
      <c r="RGK194" s="650"/>
      <c r="RGL194" s="651"/>
      <c r="RGM194" s="326"/>
      <c r="RGN194" s="152"/>
      <c r="RGO194" s="152"/>
      <c r="RGP194" s="152"/>
      <c r="RGQ194" s="152"/>
      <c r="RGR194" s="650"/>
      <c r="RGS194" s="651"/>
      <c r="RGT194" s="326"/>
      <c r="RGU194" s="152"/>
      <c r="RGV194" s="152"/>
      <c r="RGW194" s="152"/>
      <c r="RGX194" s="152"/>
      <c r="RGY194" s="650"/>
      <c r="RGZ194" s="651"/>
      <c r="RHA194" s="326"/>
      <c r="RHB194" s="152"/>
      <c r="RHC194" s="152"/>
      <c r="RHD194" s="152"/>
      <c r="RHE194" s="152"/>
      <c r="RHF194" s="650"/>
      <c r="RHG194" s="651"/>
      <c r="RHH194" s="326"/>
      <c r="RHI194" s="152"/>
      <c r="RHJ194" s="152"/>
      <c r="RHK194" s="152"/>
      <c r="RHL194" s="152"/>
      <c r="RHM194" s="650"/>
      <c r="RHN194" s="651"/>
      <c r="RHO194" s="326"/>
      <c r="RHP194" s="152"/>
      <c r="RHQ194" s="152"/>
      <c r="RHR194" s="152"/>
      <c r="RHS194" s="152"/>
      <c r="RHT194" s="650"/>
      <c r="RHU194" s="651"/>
      <c r="RHV194" s="326"/>
      <c r="RHW194" s="152"/>
      <c r="RHX194" s="152"/>
      <c r="RHY194" s="152"/>
      <c r="RHZ194" s="152"/>
      <c r="RIA194" s="650"/>
      <c r="RIB194" s="651"/>
      <c r="RIC194" s="326"/>
      <c r="RID194" s="152"/>
      <c r="RIE194" s="152"/>
      <c r="RIF194" s="152"/>
      <c r="RIG194" s="152"/>
      <c r="RIH194" s="650"/>
      <c r="RII194" s="651"/>
      <c r="RIJ194" s="326"/>
      <c r="RIK194" s="152"/>
      <c r="RIL194" s="152"/>
      <c r="RIM194" s="152"/>
      <c r="RIN194" s="152"/>
      <c r="RIO194" s="650"/>
      <c r="RIP194" s="651"/>
      <c r="RIQ194" s="326"/>
      <c r="RIR194" s="152"/>
      <c r="RIS194" s="152"/>
      <c r="RIT194" s="152"/>
      <c r="RIU194" s="152"/>
      <c r="RIV194" s="650"/>
      <c r="RIW194" s="651"/>
      <c r="RIX194" s="326"/>
      <c r="RIY194" s="152"/>
      <c r="RIZ194" s="152"/>
      <c r="RJA194" s="152"/>
      <c r="RJB194" s="152"/>
      <c r="RJC194" s="650"/>
      <c r="RJD194" s="651"/>
      <c r="RJE194" s="326"/>
      <c r="RJF194" s="152"/>
      <c r="RJG194" s="152"/>
      <c r="RJH194" s="152"/>
      <c r="RJI194" s="152"/>
      <c r="RJJ194" s="650"/>
      <c r="RJK194" s="651"/>
      <c r="RJL194" s="326"/>
      <c r="RJM194" s="152"/>
      <c r="RJN194" s="152"/>
      <c r="RJO194" s="152"/>
      <c r="RJP194" s="152"/>
      <c r="RJQ194" s="650"/>
      <c r="RJR194" s="651"/>
      <c r="RJS194" s="326"/>
      <c r="RJT194" s="152"/>
      <c r="RJU194" s="152"/>
      <c r="RJV194" s="152"/>
      <c r="RJW194" s="152"/>
      <c r="RJX194" s="650"/>
      <c r="RJY194" s="651"/>
      <c r="RJZ194" s="326"/>
      <c r="RKA194" s="152"/>
      <c r="RKB194" s="152"/>
      <c r="RKC194" s="152"/>
      <c r="RKD194" s="152"/>
      <c r="RKE194" s="650"/>
      <c r="RKF194" s="651"/>
      <c r="RKG194" s="326"/>
      <c r="RKH194" s="152"/>
      <c r="RKI194" s="152"/>
      <c r="RKJ194" s="152"/>
      <c r="RKK194" s="152"/>
      <c r="RKL194" s="650"/>
      <c r="RKM194" s="651"/>
      <c r="RKN194" s="326"/>
      <c r="RKO194" s="152"/>
      <c r="RKP194" s="152"/>
      <c r="RKQ194" s="152"/>
      <c r="RKR194" s="152"/>
      <c r="RKS194" s="650"/>
      <c r="RKT194" s="651"/>
      <c r="RKU194" s="326"/>
      <c r="RKV194" s="152"/>
      <c r="RKW194" s="152"/>
      <c r="RKX194" s="152"/>
      <c r="RKY194" s="152"/>
      <c r="RKZ194" s="650"/>
      <c r="RLA194" s="651"/>
      <c r="RLB194" s="326"/>
      <c r="RLC194" s="152"/>
      <c r="RLD194" s="152"/>
      <c r="RLE194" s="152"/>
      <c r="RLF194" s="152"/>
      <c r="RLG194" s="650"/>
      <c r="RLH194" s="651"/>
      <c r="RLI194" s="326"/>
      <c r="RLJ194" s="152"/>
      <c r="RLK194" s="152"/>
      <c r="RLL194" s="152"/>
      <c r="RLM194" s="152"/>
      <c r="RLN194" s="650"/>
      <c r="RLO194" s="651"/>
      <c r="RLP194" s="326"/>
      <c r="RLQ194" s="152"/>
      <c r="RLR194" s="152"/>
      <c r="RLS194" s="152"/>
      <c r="RLT194" s="152"/>
      <c r="RLU194" s="650"/>
      <c r="RLV194" s="651"/>
      <c r="RLW194" s="326"/>
      <c r="RLX194" s="152"/>
      <c r="RLY194" s="152"/>
      <c r="RLZ194" s="152"/>
      <c r="RMA194" s="152"/>
      <c r="RMB194" s="650"/>
      <c r="RMC194" s="651"/>
      <c r="RMD194" s="326"/>
      <c r="RME194" s="152"/>
      <c r="RMF194" s="152"/>
      <c r="RMG194" s="152"/>
      <c r="RMH194" s="152"/>
      <c r="RMI194" s="650"/>
      <c r="RMJ194" s="651"/>
      <c r="RMK194" s="326"/>
      <c r="RML194" s="152"/>
      <c r="RMM194" s="152"/>
      <c r="RMN194" s="152"/>
      <c r="RMO194" s="152"/>
      <c r="RMP194" s="650"/>
      <c r="RMQ194" s="651"/>
      <c r="RMR194" s="326"/>
      <c r="RMS194" s="152"/>
      <c r="RMT194" s="152"/>
      <c r="RMU194" s="152"/>
      <c r="RMV194" s="152"/>
      <c r="RMW194" s="650"/>
      <c r="RMX194" s="651"/>
      <c r="RMY194" s="326"/>
      <c r="RMZ194" s="152"/>
      <c r="RNA194" s="152"/>
      <c r="RNB194" s="152"/>
      <c r="RNC194" s="152"/>
      <c r="RND194" s="650"/>
      <c r="RNE194" s="651"/>
      <c r="RNF194" s="326"/>
      <c r="RNG194" s="152"/>
      <c r="RNH194" s="152"/>
      <c r="RNI194" s="152"/>
      <c r="RNJ194" s="152"/>
      <c r="RNK194" s="650"/>
      <c r="RNL194" s="651"/>
      <c r="RNM194" s="326"/>
      <c r="RNN194" s="152"/>
      <c r="RNO194" s="152"/>
      <c r="RNP194" s="152"/>
      <c r="RNQ194" s="152"/>
      <c r="RNR194" s="650"/>
      <c r="RNS194" s="651"/>
      <c r="RNT194" s="326"/>
      <c r="RNU194" s="152"/>
      <c r="RNV194" s="152"/>
      <c r="RNW194" s="152"/>
      <c r="RNX194" s="152"/>
      <c r="RNY194" s="650"/>
      <c r="RNZ194" s="651"/>
      <c r="ROA194" s="326"/>
      <c r="ROB194" s="152"/>
      <c r="ROC194" s="152"/>
      <c r="ROD194" s="152"/>
      <c r="ROE194" s="152"/>
      <c r="ROF194" s="650"/>
      <c r="ROG194" s="651"/>
      <c r="ROH194" s="326"/>
      <c r="ROI194" s="152"/>
      <c r="ROJ194" s="152"/>
      <c r="ROK194" s="152"/>
      <c r="ROL194" s="152"/>
      <c r="ROM194" s="650"/>
      <c r="RON194" s="651"/>
      <c r="ROO194" s="326"/>
      <c r="ROP194" s="152"/>
      <c r="ROQ194" s="152"/>
      <c r="ROR194" s="152"/>
      <c r="ROS194" s="152"/>
      <c r="ROT194" s="650"/>
      <c r="ROU194" s="651"/>
      <c r="ROV194" s="326"/>
      <c r="ROW194" s="152"/>
      <c r="ROX194" s="152"/>
      <c r="ROY194" s="152"/>
      <c r="ROZ194" s="152"/>
      <c r="RPA194" s="650"/>
      <c r="RPB194" s="651"/>
      <c r="RPC194" s="326"/>
      <c r="RPD194" s="152"/>
      <c r="RPE194" s="152"/>
      <c r="RPF194" s="152"/>
      <c r="RPG194" s="152"/>
      <c r="RPH194" s="650"/>
      <c r="RPI194" s="651"/>
      <c r="RPJ194" s="326"/>
      <c r="RPK194" s="152"/>
      <c r="RPL194" s="152"/>
      <c r="RPM194" s="152"/>
      <c r="RPN194" s="152"/>
      <c r="RPO194" s="650"/>
      <c r="RPP194" s="651"/>
      <c r="RPQ194" s="326"/>
      <c r="RPR194" s="152"/>
      <c r="RPS194" s="152"/>
      <c r="RPT194" s="152"/>
      <c r="RPU194" s="152"/>
      <c r="RPV194" s="650"/>
      <c r="RPW194" s="651"/>
      <c r="RPX194" s="326"/>
      <c r="RPY194" s="152"/>
      <c r="RPZ194" s="152"/>
      <c r="RQA194" s="152"/>
      <c r="RQB194" s="152"/>
      <c r="RQC194" s="650"/>
      <c r="RQD194" s="651"/>
      <c r="RQE194" s="326"/>
      <c r="RQF194" s="152"/>
      <c r="RQG194" s="152"/>
      <c r="RQH194" s="152"/>
      <c r="RQI194" s="152"/>
      <c r="RQJ194" s="650"/>
      <c r="RQK194" s="651"/>
      <c r="RQL194" s="326"/>
      <c r="RQM194" s="152"/>
      <c r="RQN194" s="152"/>
      <c r="RQO194" s="152"/>
      <c r="RQP194" s="152"/>
      <c r="RQQ194" s="650"/>
      <c r="RQR194" s="651"/>
      <c r="RQS194" s="326"/>
      <c r="RQT194" s="152"/>
      <c r="RQU194" s="152"/>
      <c r="RQV194" s="152"/>
      <c r="RQW194" s="152"/>
      <c r="RQX194" s="650"/>
      <c r="RQY194" s="651"/>
      <c r="RQZ194" s="326"/>
      <c r="RRA194" s="152"/>
      <c r="RRB194" s="152"/>
      <c r="RRC194" s="152"/>
      <c r="RRD194" s="152"/>
      <c r="RRE194" s="650"/>
      <c r="RRF194" s="651"/>
      <c r="RRG194" s="326"/>
      <c r="RRH194" s="152"/>
      <c r="RRI194" s="152"/>
      <c r="RRJ194" s="152"/>
      <c r="RRK194" s="152"/>
      <c r="RRL194" s="650"/>
      <c r="RRM194" s="651"/>
      <c r="RRN194" s="326"/>
      <c r="RRO194" s="152"/>
      <c r="RRP194" s="152"/>
      <c r="RRQ194" s="152"/>
      <c r="RRR194" s="152"/>
      <c r="RRS194" s="650"/>
      <c r="RRT194" s="651"/>
      <c r="RRU194" s="326"/>
      <c r="RRV194" s="152"/>
      <c r="RRW194" s="152"/>
      <c r="RRX194" s="152"/>
      <c r="RRY194" s="152"/>
      <c r="RRZ194" s="650"/>
      <c r="RSA194" s="651"/>
      <c r="RSB194" s="326"/>
      <c r="RSC194" s="152"/>
      <c r="RSD194" s="152"/>
      <c r="RSE194" s="152"/>
      <c r="RSF194" s="152"/>
      <c r="RSG194" s="650"/>
      <c r="RSH194" s="651"/>
      <c r="RSI194" s="326"/>
      <c r="RSJ194" s="152"/>
      <c r="RSK194" s="152"/>
      <c r="RSL194" s="152"/>
      <c r="RSM194" s="152"/>
      <c r="RSN194" s="650"/>
      <c r="RSO194" s="651"/>
      <c r="RSP194" s="326"/>
      <c r="RSQ194" s="152"/>
      <c r="RSR194" s="152"/>
      <c r="RSS194" s="152"/>
      <c r="RST194" s="152"/>
      <c r="RSU194" s="650"/>
      <c r="RSV194" s="651"/>
      <c r="RSW194" s="326"/>
      <c r="RSX194" s="152"/>
      <c r="RSY194" s="152"/>
      <c r="RSZ194" s="152"/>
      <c r="RTA194" s="152"/>
      <c r="RTB194" s="650"/>
      <c r="RTC194" s="651"/>
      <c r="RTD194" s="326"/>
      <c r="RTE194" s="152"/>
      <c r="RTF194" s="152"/>
      <c r="RTG194" s="152"/>
      <c r="RTH194" s="152"/>
      <c r="RTI194" s="650"/>
      <c r="RTJ194" s="651"/>
      <c r="RTK194" s="326"/>
      <c r="RTL194" s="152"/>
      <c r="RTM194" s="152"/>
      <c r="RTN194" s="152"/>
      <c r="RTO194" s="152"/>
      <c r="RTP194" s="650"/>
      <c r="RTQ194" s="651"/>
      <c r="RTR194" s="326"/>
      <c r="RTS194" s="152"/>
      <c r="RTT194" s="152"/>
      <c r="RTU194" s="152"/>
      <c r="RTV194" s="152"/>
      <c r="RTW194" s="650"/>
      <c r="RTX194" s="651"/>
      <c r="RTY194" s="326"/>
      <c r="RTZ194" s="152"/>
      <c r="RUA194" s="152"/>
      <c r="RUB194" s="152"/>
      <c r="RUC194" s="152"/>
      <c r="RUD194" s="650"/>
      <c r="RUE194" s="651"/>
      <c r="RUF194" s="326"/>
      <c r="RUG194" s="152"/>
      <c r="RUH194" s="152"/>
      <c r="RUI194" s="152"/>
      <c r="RUJ194" s="152"/>
      <c r="RUK194" s="650"/>
      <c r="RUL194" s="651"/>
      <c r="RUM194" s="326"/>
      <c r="RUN194" s="152"/>
      <c r="RUO194" s="152"/>
      <c r="RUP194" s="152"/>
      <c r="RUQ194" s="152"/>
      <c r="RUR194" s="650"/>
      <c r="RUS194" s="651"/>
      <c r="RUT194" s="326"/>
      <c r="RUU194" s="152"/>
      <c r="RUV194" s="152"/>
      <c r="RUW194" s="152"/>
      <c r="RUX194" s="152"/>
      <c r="RUY194" s="650"/>
      <c r="RUZ194" s="651"/>
      <c r="RVA194" s="326"/>
      <c r="RVB194" s="152"/>
      <c r="RVC194" s="152"/>
      <c r="RVD194" s="152"/>
      <c r="RVE194" s="152"/>
      <c r="RVF194" s="650"/>
      <c r="RVG194" s="651"/>
      <c r="RVH194" s="326"/>
      <c r="RVI194" s="152"/>
      <c r="RVJ194" s="152"/>
      <c r="RVK194" s="152"/>
      <c r="RVL194" s="152"/>
      <c r="RVM194" s="650"/>
      <c r="RVN194" s="651"/>
      <c r="RVO194" s="326"/>
      <c r="RVP194" s="152"/>
      <c r="RVQ194" s="152"/>
      <c r="RVR194" s="152"/>
      <c r="RVS194" s="152"/>
      <c r="RVT194" s="650"/>
      <c r="RVU194" s="651"/>
      <c r="RVV194" s="326"/>
      <c r="RVW194" s="152"/>
      <c r="RVX194" s="152"/>
      <c r="RVY194" s="152"/>
      <c r="RVZ194" s="152"/>
      <c r="RWA194" s="650"/>
      <c r="RWB194" s="651"/>
      <c r="RWC194" s="326"/>
      <c r="RWD194" s="152"/>
      <c r="RWE194" s="152"/>
      <c r="RWF194" s="152"/>
      <c r="RWG194" s="152"/>
      <c r="RWH194" s="650"/>
      <c r="RWI194" s="651"/>
      <c r="RWJ194" s="326"/>
      <c r="RWK194" s="152"/>
      <c r="RWL194" s="152"/>
      <c r="RWM194" s="152"/>
      <c r="RWN194" s="152"/>
      <c r="RWO194" s="650"/>
      <c r="RWP194" s="651"/>
      <c r="RWQ194" s="326"/>
      <c r="RWR194" s="152"/>
      <c r="RWS194" s="152"/>
      <c r="RWT194" s="152"/>
      <c r="RWU194" s="152"/>
      <c r="RWV194" s="650"/>
      <c r="RWW194" s="651"/>
      <c r="RWX194" s="326"/>
      <c r="RWY194" s="152"/>
      <c r="RWZ194" s="152"/>
      <c r="RXA194" s="152"/>
      <c r="RXB194" s="152"/>
      <c r="RXC194" s="650"/>
      <c r="RXD194" s="651"/>
      <c r="RXE194" s="326"/>
      <c r="RXF194" s="152"/>
      <c r="RXG194" s="152"/>
      <c r="RXH194" s="152"/>
      <c r="RXI194" s="152"/>
      <c r="RXJ194" s="650"/>
      <c r="RXK194" s="651"/>
      <c r="RXL194" s="326"/>
      <c r="RXM194" s="152"/>
      <c r="RXN194" s="152"/>
      <c r="RXO194" s="152"/>
      <c r="RXP194" s="152"/>
      <c r="RXQ194" s="650"/>
      <c r="RXR194" s="651"/>
      <c r="RXS194" s="326"/>
      <c r="RXT194" s="152"/>
      <c r="RXU194" s="152"/>
      <c r="RXV194" s="152"/>
      <c r="RXW194" s="152"/>
      <c r="RXX194" s="650"/>
      <c r="RXY194" s="651"/>
      <c r="RXZ194" s="326"/>
      <c r="RYA194" s="152"/>
      <c r="RYB194" s="152"/>
      <c r="RYC194" s="152"/>
      <c r="RYD194" s="152"/>
      <c r="RYE194" s="650"/>
      <c r="RYF194" s="651"/>
      <c r="RYG194" s="326"/>
      <c r="RYH194" s="152"/>
      <c r="RYI194" s="152"/>
      <c r="RYJ194" s="152"/>
      <c r="RYK194" s="152"/>
      <c r="RYL194" s="650"/>
      <c r="RYM194" s="651"/>
      <c r="RYN194" s="326"/>
      <c r="RYO194" s="152"/>
      <c r="RYP194" s="152"/>
      <c r="RYQ194" s="152"/>
      <c r="RYR194" s="152"/>
      <c r="RYS194" s="650"/>
      <c r="RYT194" s="651"/>
      <c r="RYU194" s="326"/>
      <c r="RYV194" s="152"/>
      <c r="RYW194" s="152"/>
      <c r="RYX194" s="152"/>
      <c r="RYY194" s="152"/>
      <c r="RYZ194" s="650"/>
      <c r="RZA194" s="651"/>
      <c r="RZB194" s="326"/>
      <c r="RZC194" s="152"/>
      <c r="RZD194" s="152"/>
      <c r="RZE194" s="152"/>
      <c r="RZF194" s="152"/>
      <c r="RZG194" s="650"/>
      <c r="RZH194" s="651"/>
      <c r="RZI194" s="326"/>
      <c r="RZJ194" s="152"/>
      <c r="RZK194" s="152"/>
      <c r="RZL194" s="152"/>
      <c r="RZM194" s="152"/>
      <c r="RZN194" s="650"/>
      <c r="RZO194" s="651"/>
      <c r="RZP194" s="326"/>
      <c r="RZQ194" s="152"/>
      <c r="RZR194" s="152"/>
      <c r="RZS194" s="152"/>
      <c r="RZT194" s="152"/>
      <c r="RZU194" s="650"/>
      <c r="RZV194" s="651"/>
      <c r="RZW194" s="326"/>
      <c r="RZX194" s="152"/>
      <c r="RZY194" s="152"/>
      <c r="RZZ194" s="152"/>
      <c r="SAA194" s="152"/>
      <c r="SAB194" s="650"/>
      <c r="SAC194" s="651"/>
      <c r="SAD194" s="326"/>
      <c r="SAE194" s="152"/>
      <c r="SAF194" s="152"/>
      <c r="SAG194" s="152"/>
      <c r="SAH194" s="152"/>
      <c r="SAI194" s="650"/>
      <c r="SAJ194" s="651"/>
      <c r="SAK194" s="326"/>
      <c r="SAL194" s="152"/>
      <c r="SAM194" s="152"/>
      <c r="SAN194" s="152"/>
      <c r="SAO194" s="152"/>
      <c r="SAP194" s="650"/>
      <c r="SAQ194" s="651"/>
      <c r="SAR194" s="326"/>
      <c r="SAS194" s="152"/>
      <c r="SAT194" s="152"/>
      <c r="SAU194" s="152"/>
      <c r="SAV194" s="152"/>
      <c r="SAW194" s="650"/>
      <c r="SAX194" s="651"/>
      <c r="SAY194" s="326"/>
      <c r="SAZ194" s="152"/>
      <c r="SBA194" s="152"/>
      <c r="SBB194" s="152"/>
      <c r="SBC194" s="152"/>
      <c r="SBD194" s="650"/>
      <c r="SBE194" s="651"/>
      <c r="SBF194" s="326"/>
      <c r="SBG194" s="152"/>
      <c r="SBH194" s="152"/>
      <c r="SBI194" s="152"/>
      <c r="SBJ194" s="152"/>
      <c r="SBK194" s="650"/>
      <c r="SBL194" s="651"/>
      <c r="SBM194" s="326"/>
      <c r="SBN194" s="152"/>
      <c r="SBO194" s="152"/>
      <c r="SBP194" s="152"/>
      <c r="SBQ194" s="152"/>
      <c r="SBR194" s="650"/>
      <c r="SBS194" s="651"/>
      <c r="SBT194" s="326"/>
      <c r="SBU194" s="152"/>
      <c r="SBV194" s="152"/>
      <c r="SBW194" s="152"/>
      <c r="SBX194" s="152"/>
      <c r="SBY194" s="650"/>
      <c r="SBZ194" s="651"/>
      <c r="SCA194" s="326"/>
      <c r="SCB194" s="152"/>
      <c r="SCC194" s="152"/>
      <c r="SCD194" s="152"/>
      <c r="SCE194" s="152"/>
      <c r="SCF194" s="650"/>
      <c r="SCG194" s="651"/>
      <c r="SCH194" s="326"/>
      <c r="SCI194" s="152"/>
      <c r="SCJ194" s="152"/>
      <c r="SCK194" s="152"/>
      <c r="SCL194" s="152"/>
      <c r="SCM194" s="650"/>
      <c r="SCN194" s="651"/>
      <c r="SCO194" s="326"/>
      <c r="SCP194" s="152"/>
      <c r="SCQ194" s="152"/>
      <c r="SCR194" s="152"/>
      <c r="SCS194" s="152"/>
      <c r="SCT194" s="650"/>
      <c r="SCU194" s="651"/>
      <c r="SCV194" s="326"/>
      <c r="SCW194" s="152"/>
      <c r="SCX194" s="152"/>
      <c r="SCY194" s="152"/>
      <c r="SCZ194" s="152"/>
      <c r="SDA194" s="650"/>
      <c r="SDB194" s="651"/>
      <c r="SDC194" s="326"/>
      <c r="SDD194" s="152"/>
      <c r="SDE194" s="152"/>
      <c r="SDF194" s="152"/>
      <c r="SDG194" s="152"/>
      <c r="SDH194" s="650"/>
      <c r="SDI194" s="651"/>
      <c r="SDJ194" s="326"/>
      <c r="SDK194" s="152"/>
      <c r="SDL194" s="152"/>
      <c r="SDM194" s="152"/>
      <c r="SDN194" s="152"/>
      <c r="SDO194" s="650"/>
      <c r="SDP194" s="651"/>
      <c r="SDQ194" s="326"/>
      <c r="SDR194" s="152"/>
      <c r="SDS194" s="152"/>
      <c r="SDT194" s="152"/>
      <c r="SDU194" s="152"/>
      <c r="SDV194" s="650"/>
      <c r="SDW194" s="651"/>
      <c r="SDX194" s="326"/>
      <c r="SDY194" s="152"/>
      <c r="SDZ194" s="152"/>
      <c r="SEA194" s="152"/>
      <c r="SEB194" s="152"/>
      <c r="SEC194" s="650"/>
      <c r="SED194" s="651"/>
      <c r="SEE194" s="326"/>
      <c r="SEF194" s="152"/>
      <c r="SEG194" s="152"/>
      <c r="SEH194" s="152"/>
      <c r="SEI194" s="152"/>
      <c r="SEJ194" s="650"/>
      <c r="SEK194" s="651"/>
      <c r="SEL194" s="326"/>
      <c r="SEM194" s="152"/>
      <c r="SEN194" s="152"/>
      <c r="SEO194" s="152"/>
      <c r="SEP194" s="152"/>
      <c r="SEQ194" s="650"/>
      <c r="SER194" s="651"/>
      <c r="SES194" s="326"/>
      <c r="SET194" s="152"/>
      <c r="SEU194" s="152"/>
      <c r="SEV194" s="152"/>
      <c r="SEW194" s="152"/>
      <c r="SEX194" s="650"/>
      <c r="SEY194" s="651"/>
      <c r="SEZ194" s="326"/>
      <c r="SFA194" s="152"/>
      <c r="SFB194" s="152"/>
      <c r="SFC194" s="152"/>
      <c r="SFD194" s="152"/>
      <c r="SFE194" s="650"/>
      <c r="SFF194" s="651"/>
      <c r="SFG194" s="326"/>
      <c r="SFH194" s="152"/>
      <c r="SFI194" s="152"/>
      <c r="SFJ194" s="152"/>
      <c r="SFK194" s="152"/>
      <c r="SFL194" s="650"/>
      <c r="SFM194" s="651"/>
      <c r="SFN194" s="326"/>
      <c r="SFO194" s="152"/>
      <c r="SFP194" s="152"/>
      <c r="SFQ194" s="152"/>
      <c r="SFR194" s="152"/>
      <c r="SFS194" s="650"/>
      <c r="SFT194" s="651"/>
      <c r="SFU194" s="326"/>
      <c r="SFV194" s="152"/>
      <c r="SFW194" s="152"/>
      <c r="SFX194" s="152"/>
      <c r="SFY194" s="152"/>
      <c r="SFZ194" s="650"/>
      <c r="SGA194" s="651"/>
      <c r="SGB194" s="326"/>
      <c r="SGC194" s="152"/>
      <c r="SGD194" s="152"/>
      <c r="SGE194" s="152"/>
      <c r="SGF194" s="152"/>
      <c r="SGG194" s="650"/>
      <c r="SGH194" s="651"/>
      <c r="SGI194" s="326"/>
      <c r="SGJ194" s="152"/>
      <c r="SGK194" s="152"/>
      <c r="SGL194" s="152"/>
      <c r="SGM194" s="152"/>
      <c r="SGN194" s="650"/>
      <c r="SGO194" s="651"/>
      <c r="SGP194" s="326"/>
      <c r="SGQ194" s="152"/>
      <c r="SGR194" s="152"/>
      <c r="SGS194" s="152"/>
      <c r="SGT194" s="152"/>
      <c r="SGU194" s="650"/>
      <c r="SGV194" s="651"/>
      <c r="SGW194" s="326"/>
      <c r="SGX194" s="152"/>
      <c r="SGY194" s="152"/>
      <c r="SGZ194" s="152"/>
      <c r="SHA194" s="152"/>
      <c r="SHB194" s="650"/>
      <c r="SHC194" s="651"/>
      <c r="SHD194" s="326"/>
      <c r="SHE194" s="152"/>
      <c r="SHF194" s="152"/>
      <c r="SHG194" s="152"/>
      <c r="SHH194" s="152"/>
      <c r="SHI194" s="650"/>
      <c r="SHJ194" s="651"/>
      <c r="SHK194" s="326"/>
      <c r="SHL194" s="152"/>
      <c r="SHM194" s="152"/>
      <c r="SHN194" s="152"/>
      <c r="SHO194" s="152"/>
      <c r="SHP194" s="650"/>
      <c r="SHQ194" s="651"/>
      <c r="SHR194" s="326"/>
      <c r="SHS194" s="152"/>
      <c r="SHT194" s="152"/>
      <c r="SHU194" s="152"/>
      <c r="SHV194" s="152"/>
      <c r="SHW194" s="650"/>
      <c r="SHX194" s="651"/>
      <c r="SHY194" s="326"/>
      <c r="SHZ194" s="152"/>
      <c r="SIA194" s="152"/>
      <c r="SIB194" s="152"/>
      <c r="SIC194" s="152"/>
      <c r="SID194" s="650"/>
      <c r="SIE194" s="651"/>
      <c r="SIF194" s="326"/>
      <c r="SIG194" s="152"/>
      <c r="SIH194" s="152"/>
      <c r="SII194" s="152"/>
      <c r="SIJ194" s="152"/>
      <c r="SIK194" s="650"/>
      <c r="SIL194" s="651"/>
      <c r="SIM194" s="326"/>
      <c r="SIN194" s="152"/>
      <c r="SIO194" s="152"/>
      <c r="SIP194" s="152"/>
      <c r="SIQ194" s="152"/>
      <c r="SIR194" s="650"/>
      <c r="SIS194" s="651"/>
      <c r="SIT194" s="326"/>
      <c r="SIU194" s="152"/>
      <c r="SIV194" s="152"/>
      <c r="SIW194" s="152"/>
      <c r="SIX194" s="152"/>
      <c r="SIY194" s="650"/>
      <c r="SIZ194" s="651"/>
      <c r="SJA194" s="326"/>
      <c r="SJB194" s="152"/>
      <c r="SJC194" s="152"/>
      <c r="SJD194" s="152"/>
      <c r="SJE194" s="152"/>
      <c r="SJF194" s="650"/>
      <c r="SJG194" s="651"/>
      <c r="SJH194" s="326"/>
      <c r="SJI194" s="152"/>
      <c r="SJJ194" s="152"/>
      <c r="SJK194" s="152"/>
      <c r="SJL194" s="152"/>
      <c r="SJM194" s="650"/>
      <c r="SJN194" s="651"/>
      <c r="SJO194" s="326"/>
      <c r="SJP194" s="152"/>
      <c r="SJQ194" s="152"/>
      <c r="SJR194" s="152"/>
      <c r="SJS194" s="152"/>
      <c r="SJT194" s="650"/>
      <c r="SJU194" s="651"/>
      <c r="SJV194" s="326"/>
      <c r="SJW194" s="152"/>
      <c r="SJX194" s="152"/>
      <c r="SJY194" s="152"/>
      <c r="SJZ194" s="152"/>
      <c r="SKA194" s="650"/>
      <c r="SKB194" s="651"/>
      <c r="SKC194" s="326"/>
      <c r="SKD194" s="152"/>
      <c r="SKE194" s="152"/>
      <c r="SKF194" s="152"/>
      <c r="SKG194" s="152"/>
      <c r="SKH194" s="650"/>
      <c r="SKI194" s="651"/>
      <c r="SKJ194" s="326"/>
      <c r="SKK194" s="152"/>
      <c r="SKL194" s="152"/>
      <c r="SKM194" s="152"/>
      <c r="SKN194" s="152"/>
      <c r="SKO194" s="650"/>
      <c r="SKP194" s="651"/>
      <c r="SKQ194" s="326"/>
      <c r="SKR194" s="152"/>
      <c r="SKS194" s="152"/>
      <c r="SKT194" s="152"/>
      <c r="SKU194" s="152"/>
      <c r="SKV194" s="650"/>
      <c r="SKW194" s="651"/>
      <c r="SKX194" s="326"/>
      <c r="SKY194" s="152"/>
      <c r="SKZ194" s="152"/>
      <c r="SLA194" s="152"/>
      <c r="SLB194" s="152"/>
      <c r="SLC194" s="650"/>
      <c r="SLD194" s="651"/>
      <c r="SLE194" s="326"/>
      <c r="SLF194" s="152"/>
      <c r="SLG194" s="152"/>
      <c r="SLH194" s="152"/>
      <c r="SLI194" s="152"/>
      <c r="SLJ194" s="650"/>
      <c r="SLK194" s="651"/>
      <c r="SLL194" s="326"/>
      <c r="SLM194" s="152"/>
      <c r="SLN194" s="152"/>
      <c r="SLO194" s="152"/>
      <c r="SLP194" s="152"/>
      <c r="SLQ194" s="650"/>
      <c r="SLR194" s="651"/>
      <c r="SLS194" s="326"/>
      <c r="SLT194" s="152"/>
      <c r="SLU194" s="152"/>
      <c r="SLV194" s="152"/>
      <c r="SLW194" s="152"/>
      <c r="SLX194" s="650"/>
      <c r="SLY194" s="651"/>
      <c r="SLZ194" s="326"/>
      <c r="SMA194" s="152"/>
      <c r="SMB194" s="152"/>
      <c r="SMC194" s="152"/>
      <c r="SMD194" s="152"/>
      <c r="SME194" s="650"/>
      <c r="SMF194" s="651"/>
      <c r="SMG194" s="326"/>
      <c r="SMH194" s="152"/>
      <c r="SMI194" s="152"/>
      <c r="SMJ194" s="152"/>
      <c r="SMK194" s="152"/>
      <c r="SML194" s="650"/>
      <c r="SMM194" s="651"/>
      <c r="SMN194" s="326"/>
      <c r="SMO194" s="152"/>
      <c r="SMP194" s="152"/>
      <c r="SMQ194" s="152"/>
      <c r="SMR194" s="152"/>
      <c r="SMS194" s="650"/>
      <c r="SMT194" s="651"/>
      <c r="SMU194" s="326"/>
      <c r="SMV194" s="152"/>
      <c r="SMW194" s="152"/>
      <c r="SMX194" s="152"/>
      <c r="SMY194" s="152"/>
      <c r="SMZ194" s="650"/>
      <c r="SNA194" s="651"/>
      <c r="SNB194" s="326"/>
      <c r="SNC194" s="152"/>
      <c r="SND194" s="152"/>
      <c r="SNE194" s="152"/>
      <c r="SNF194" s="152"/>
      <c r="SNG194" s="650"/>
      <c r="SNH194" s="651"/>
      <c r="SNI194" s="326"/>
      <c r="SNJ194" s="152"/>
      <c r="SNK194" s="152"/>
      <c r="SNL194" s="152"/>
      <c r="SNM194" s="152"/>
      <c r="SNN194" s="650"/>
      <c r="SNO194" s="651"/>
      <c r="SNP194" s="326"/>
      <c r="SNQ194" s="152"/>
      <c r="SNR194" s="152"/>
      <c r="SNS194" s="152"/>
      <c r="SNT194" s="152"/>
      <c r="SNU194" s="650"/>
      <c r="SNV194" s="651"/>
      <c r="SNW194" s="326"/>
      <c r="SNX194" s="152"/>
      <c r="SNY194" s="152"/>
      <c r="SNZ194" s="152"/>
      <c r="SOA194" s="152"/>
      <c r="SOB194" s="650"/>
      <c r="SOC194" s="651"/>
      <c r="SOD194" s="326"/>
      <c r="SOE194" s="152"/>
      <c r="SOF194" s="152"/>
      <c r="SOG194" s="152"/>
      <c r="SOH194" s="152"/>
      <c r="SOI194" s="650"/>
      <c r="SOJ194" s="651"/>
      <c r="SOK194" s="326"/>
      <c r="SOL194" s="152"/>
      <c r="SOM194" s="152"/>
      <c r="SON194" s="152"/>
      <c r="SOO194" s="152"/>
      <c r="SOP194" s="650"/>
      <c r="SOQ194" s="651"/>
      <c r="SOR194" s="326"/>
      <c r="SOS194" s="152"/>
      <c r="SOT194" s="152"/>
      <c r="SOU194" s="152"/>
      <c r="SOV194" s="152"/>
      <c r="SOW194" s="650"/>
      <c r="SOX194" s="651"/>
      <c r="SOY194" s="326"/>
      <c r="SOZ194" s="152"/>
      <c r="SPA194" s="152"/>
      <c r="SPB194" s="152"/>
      <c r="SPC194" s="152"/>
      <c r="SPD194" s="650"/>
      <c r="SPE194" s="651"/>
      <c r="SPF194" s="326"/>
      <c r="SPG194" s="152"/>
      <c r="SPH194" s="152"/>
      <c r="SPI194" s="152"/>
      <c r="SPJ194" s="152"/>
      <c r="SPK194" s="650"/>
      <c r="SPL194" s="651"/>
      <c r="SPM194" s="326"/>
      <c r="SPN194" s="152"/>
      <c r="SPO194" s="152"/>
      <c r="SPP194" s="152"/>
      <c r="SPQ194" s="152"/>
      <c r="SPR194" s="650"/>
      <c r="SPS194" s="651"/>
      <c r="SPT194" s="326"/>
      <c r="SPU194" s="152"/>
      <c r="SPV194" s="152"/>
      <c r="SPW194" s="152"/>
      <c r="SPX194" s="152"/>
      <c r="SPY194" s="650"/>
      <c r="SPZ194" s="651"/>
      <c r="SQA194" s="326"/>
      <c r="SQB194" s="152"/>
      <c r="SQC194" s="152"/>
      <c r="SQD194" s="152"/>
      <c r="SQE194" s="152"/>
      <c r="SQF194" s="650"/>
      <c r="SQG194" s="651"/>
      <c r="SQH194" s="326"/>
      <c r="SQI194" s="152"/>
      <c r="SQJ194" s="152"/>
      <c r="SQK194" s="152"/>
      <c r="SQL194" s="152"/>
      <c r="SQM194" s="650"/>
      <c r="SQN194" s="651"/>
      <c r="SQO194" s="326"/>
      <c r="SQP194" s="152"/>
      <c r="SQQ194" s="152"/>
      <c r="SQR194" s="152"/>
      <c r="SQS194" s="152"/>
      <c r="SQT194" s="650"/>
      <c r="SQU194" s="651"/>
      <c r="SQV194" s="326"/>
      <c r="SQW194" s="152"/>
      <c r="SQX194" s="152"/>
      <c r="SQY194" s="152"/>
      <c r="SQZ194" s="152"/>
      <c r="SRA194" s="650"/>
      <c r="SRB194" s="651"/>
      <c r="SRC194" s="326"/>
      <c r="SRD194" s="152"/>
      <c r="SRE194" s="152"/>
      <c r="SRF194" s="152"/>
      <c r="SRG194" s="152"/>
      <c r="SRH194" s="650"/>
      <c r="SRI194" s="651"/>
      <c r="SRJ194" s="326"/>
      <c r="SRK194" s="152"/>
      <c r="SRL194" s="152"/>
      <c r="SRM194" s="152"/>
      <c r="SRN194" s="152"/>
      <c r="SRO194" s="650"/>
      <c r="SRP194" s="651"/>
      <c r="SRQ194" s="326"/>
      <c r="SRR194" s="152"/>
      <c r="SRS194" s="152"/>
      <c r="SRT194" s="152"/>
      <c r="SRU194" s="152"/>
      <c r="SRV194" s="650"/>
      <c r="SRW194" s="651"/>
      <c r="SRX194" s="326"/>
      <c r="SRY194" s="152"/>
      <c r="SRZ194" s="152"/>
      <c r="SSA194" s="152"/>
      <c r="SSB194" s="152"/>
      <c r="SSC194" s="650"/>
      <c r="SSD194" s="651"/>
      <c r="SSE194" s="326"/>
      <c r="SSF194" s="152"/>
      <c r="SSG194" s="152"/>
      <c r="SSH194" s="152"/>
      <c r="SSI194" s="152"/>
      <c r="SSJ194" s="650"/>
      <c r="SSK194" s="651"/>
      <c r="SSL194" s="326"/>
      <c r="SSM194" s="152"/>
      <c r="SSN194" s="152"/>
      <c r="SSO194" s="152"/>
      <c r="SSP194" s="152"/>
      <c r="SSQ194" s="650"/>
      <c r="SSR194" s="651"/>
      <c r="SSS194" s="326"/>
      <c r="SST194" s="152"/>
      <c r="SSU194" s="152"/>
      <c r="SSV194" s="152"/>
      <c r="SSW194" s="152"/>
      <c r="SSX194" s="650"/>
      <c r="SSY194" s="651"/>
      <c r="SSZ194" s="326"/>
      <c r="STA194" s="152"/>
      <c r="STB194" s="152"/>
      <c r="STC194" s="152"/>
      <c r="STD194" s="152"/>
      <c r="STE194" s="650"/>
      <c r="STF194" s="651"/>
      <c r="STG194" s="326"/>
      <c r="STH194" s="152"/>
      <c r="STI194" s="152"/>
      <c r="STJ194" s="152"/>
      <c r="STK194" s="152"/>
      <c r="STL194" s="650"/>
      <c r="STM194" s="651"/>
      <c r="STN194" s="326"/>
      <c r="STO194" s="152"/>
      <c r="STP194" s="152"/>
      <c r="STQ194" s="152"/>
      <c r="STR194" s="152"/>
      <c r="STS194" s="650"/>
      <c r="STT194" s="651"/>
      <c r="STU194" s="326"/>
      <c r="STV194" s="152"/>
      <c r="STW194" s="152"/>
      <c r="STX194" s="152"/>
      <c r="STY194" s="152"/>
      <c r="STZ194" s="650"/>
      <c r="SUA194" s="651"/>
      <c r="SUB194" s="326"/>
      <c r="SUC194" s="152"/>
      <c r="SUD194" s="152"/>
      <c r="SUE194" s="152"/>
      <c r="SUF194" s="152"/>
      <c r="SUG194" s="650"/>
      <c r="SUH194" s="651"/>
      <c r="SUI194" s="326"/>
      <c r="SUJ194" s="152"/>
      <c r="SUK194" s="152"/>
      <c r="SUL194" s="152"/>
      <c r="SUM194" s="152"/>
      <c r="SUN194" s="650"/>
      <c r="SUO194" s="651"/>
      <c r="SUP194" s="326"/>
      <c r="SUQ194" s="152"/>
      <c r="SUR194" s="152"/>
      <c r="SUS194" s="152"/>
      <c r="SUT194" s="152"/>
      <c r="SUU194" s="650"/>
      <c r="SUV194" s="651"/>
      <c r="SUW194" s="326"/>
      <c r="SUX194" s="152"/>
      <c r="SUY194" s="152"/>
      <c r="SUZ194" s="152"/>
      <c r="SVA194" s="152"/>
      <c r="SVB194" s="650"/>
      <c r="SVC194" s="651"/>
      <c r="SVD194" s="326"/>
      <c r="SVE194" s="152"/>
      <c r="SVF194" s="152"/>
      <c r="SVG194" s="152"/>
      <c r="SVH194" s="152"/>
      <c r="SVI194" s="650"/>
      <c r="SVJ194" s="651"/>
      <c r="SVK194" s="326"/>
      <c r="SVL194" s="152"/>
      <c r="SVM194" s="152"/>
      <c r="SVN194" s="152"/>
      <c r="SVO194" s="152"/>
      <c r="SVP194" s="650"/>
      <c r="SVQ194" s="651"/>
      <c r="SVR194" s="326"/>
      <c r="SVS194" s="152"/>
      <c r="SVT194" s="152"/>
      <c r="SVU194" s="152"/>
      <c r="SVV194" s="152"/>
      <c r="SVW194" s="650"/>
      <c r="SVX194" s="651"/>
      <c r="SVY194" s="326"/>
      <c r="SVZ194" s="152"/>
      <c r="SWA194" s="152"/>
      <c r="SWB194" s="152"/>
      <c r="SWC194" s="152"/>
      <c r="SWD194" s="650"/>
      <c r="SWE194" s="651"/>
      <c r="SWF194" s="326"/>
      <c r="SWG194" s="152"/>
      <c r="SWH194" s="152"/>
      <c r="SWI194" s="152"/>
      <c r="SWJ194" s="152"/>
      <c r="SWK194" s="650"/>
      <c r="SWL194" s="651"/>
      <c r="SWM194" s="326"/>
      <c r="SWN194" s="152"/>
      <c r="SWO194" s="152"/>
      <c r="SWP194" s="152"/>
      <c r="SWQ194" s="152"/>
      <c r="SWR194" s="650"/>
      <c r="SWS194" s="651"/>
      <c r="SWT194" s="326"/>
      <c r="SWU194" s="152"/>
      <c r="SWV194" s="152"/>
      <c r="SWW194" s="152"/>
      <c r="SWX194" s="152"/>
      <c r="SWY194" s="650"/>
      <c r="SWZ194" s="651"/>
      <c r="SXA194" s="326"/>
      <c r="SXB194" s="152"/>
      <c r="SXC194" s="152"/>
      <c r="SXD194" s="152"/>
      <c r="SXE194" s="152"/>
      <c r="SXF194" s="650"/>
      <c r="SXG194" s="651"/>
      <c r="SXH194" s="326"/>
      <c r="SXI194" s="152"/>
      <c r="SXJ194" s="152"/>
      <c r="SXK194" s="152"/>
      <c r="SXL194" s="152"/>
      <c r="SXM194" s="650"/>
      <c r="SXN194" s="651"/>
      <c r="SXO194" s="326"/>
      <c r="SXP194" s="152"/>
      <c r="SXQ194" s="152"/>
      <c r="SXR194" s="152"/>
      <c r="SXS194" s="152"/>
      <c r="SXT194" s="650"/>
      <c r="SXU194" s="651"/>
      <c r="SXV194" s="326"/>
      <c r="SXW194" s="152"/>
      <c r="SXX194" s="152"/>
      <c r="SXY194" s="152"/>
      <c r="SXZ194" s="152"/>
      <c r="SYA194" s="650"/>
      <c r="SYB194" s="651"/>
      <c r="SYC194" s="326"/>
      <c r="SYD194" s="152"/>
      <c r="SYE194" s="152"/>
      <c r="SYF194" s="152"/>
      <c r="SYG194" s="152"/>
      <c r="SYH194" s="650"/>
      <c r="SYI194" s="651"/>
      <c r="SYJ194" s="326"/>
      <c r="SYK194" s="152"/>
      <c r="SYL194" s="152"/>
      <c r="SYM194" s="152"/>
      <c r="SYN194" s="152"/>
      <c r="SYO194" s="650"/>
      <c r="SYP194" s="651"/>
      <c r="SYQ194" s="326"/>
      <c r="SYR194" s="152"/>
      <c r="SYS194" s="152"/>
      <c r="SYT194" s="152"/>
      <c r="SYU194" s="152"/>
      <c r="SYV194" s="650"/>
      <c r="SYW194" s="651"/>
      <c r="SYX194" s="326"/>
      <c r="SYY194" s="152"/>
      <c r="SYZ194" s="152"/>
      <c r="SZA194" s="152"/>
      <c r="SZB194" s="152"/>
      <c r="SZC194" s="650"/>
      <c r="SZD194" s="651"/>
      <c r="SZE194" s="326"/>
      <c r="SZF194" s="152"/>
      <c r="SZG194" s="152"/>
      <c r="SZH194" s="152"/>
      <c r="SZI194" s="152"/>
      <c r="SZJ194" s="650"/>
      <c r="SZK194" s="651"/>
      <c r="SZL194" s="326"/>
      <c r="SZM194" s="152"/>
      <c r="SZN194" s="152"/>
      <c r="SZO194" s="152"/>
      <c r="SZP194" s="152"/>
      <c r="SZQ194" s="650"/>
      <c r="SZR194" s="651"/>
      <c r="SZS194" s="326"/>
      <c r="SZT194" s="152"/>
      <c r="SZU194" s="152"/>
      <c r="SZV194" s="152"/>
      <c r="SZW194" s="152"/>
      <c r="SZX194" s="650"/>
      <c r="SZY194" s="651"/>
      <c r="SZZ194" s="326"/>
      <c r="TAA194" s="152"/>
      <c r="TAB194" s="152"/>
      <c r="TAC194" s="152"/>
      <c r="TAD194" s="152"/>
      <c r="TAE194" s="650"/>
      <c r="TAF194" s="651"/>
      <c r="TAG194" s="326"/>
      <c r="TAH194" s="152"/>
      <c r="TAI194" s="152"/>
      <c r="TAJ194" s="152"/>
      <c r="TAK194" s="152"/>
      <c r="TAL194" s="650"/>
      <c r="TAM194" s="651"/>
      <c r="TAN194" s="326"/>
      <c r="TAO194" s="152"/>
      <c r="TAP194" s="152"/>
      <c r="TAQ194" s="152"/>
      <c r="TAR194" s="152"/>
      <c r="TAS194" s="650"/>
      <c r="TAT194" s="651"/>
      <c r="TAU194" s="326"/>
      <c r="TAV194" s="152"/>
      <c r="TAW194" s="152"/>
      <c r="TAX194" s="152"/>
      <c r="TAY194" s="152"/>
      <c r="TAZ194" s="650"/>
      <c r="TBA194" s="651"/>
      <c r="TBB194" s="326"/>
      <c r="TBC194" s="152"/>
      <c r="TBD194" s="152"/>
      <c r="TBE194" s="152"/>
      <c r="TBF194" s="152"/>
      <c r="TBG194" s="650"/>
      <c r="TBH194" s="651"/>
      <c r="TBI194" s="326"/>
      <c r="TBJ194" s="152"/>
      <c r="TBK194" s="152"/>
      <c r="TBL194" s="152"/>
      <c r="TBM194" s="152"/>
      <c r="TBN194" s="650"/>
      <c r="TBO194" s="651"/>
      <c r="TBP194" s="326"/>
      <c r="TBQ194" s="152"/>
      <c r="TBR194" s="152"/>
      <c r="TBS194" s="152"/>
      <c r="TBT194" s="152"/>
      <c r="TBU194" s="650"/>
      <c r="TBV194" s="651"/>
      <c r="TBW194" s="326"/>
      <c r="TBX194" s="152"/>
      <c r="TBY194" s="152"/>
      <c r="TBZ194" s="152"/>
      <c r="TCA194" s="152"/>
      <c r="TCB194" s="650"/>
      <c r="TCC194" s="651"/>
      <c r="TCD194" s="326"/>
      <c r="TCE194" s="152"/>
      <c r="TCF194" s="152"/>
      <c r="TCG194" s="152"/>
      <c r="TCH194" s="152"/>
      <c r="TCI194" s="650"/>
      <c r="TCJ194" s="651"/>
      <c r="TCK194" s="326"/>
      <c r="TCL194" s="152"/>
      <c r="TCM194" s="152"/>
      <c r="TCN194" s="152"/>
      <c r="TCO194" s="152"/>
      <c r="TCP194" s="650"/>
      <c r="TCQ194" s="651"/>
      <c r="TCR194" s="326"/>
      <c r="TCS194" s="152"/>
      <c r="TCT194" s="152"/>
      <c r="TCU194" s="152"/>
      <c r="TCV194" s="152"/>
      <c r="TCW194" s="650"/>
      <c r="TCX194" s="651"/>
      <c r="TCY194" s="326"/>
      <c r="TCZ194" s="152"/>
      <c r="TDA194" s="152"/>
      <c r="TDB194" s="152"/>
      <c r="TDC194" s="152"/>
      <c r="TDD194" s="650"/>
      <c r="TDE194" s="651"/>
      <c r="TDF194" s="326"/>
      <c r="TDG194" s="152"/>
      <c r="TDH194" s="152"/>
      <c r="TDI194" s="152"/>
      <c r="TDJ194" s="152"/>
      <c r="TDK194" s="650"/>
      <c r="TDL194" s="651"/>
      <c r="TDM194" s="326"/>
      <c r="TDN194" s="152"/>
      <c r="TDO194" s="152"/>
      <c r="TDP194" s="152"/>
      <c r="TDQ194" s="152"/>
      <c r="TDR194" s="650"/>
      <c r="TDS194" s="651"/>
      <c r="TDT194" s="326"/>
      <c r="TDU194" s="152"/>
      <c r="TDV194" s="152"/>
      <c r="TDW194" s="152"/>
      <c r="TDX194" s="152"/>
      <c r="TDY194" s="650"/>
      <c r="TDZ194" s="651"/>
      <c r="TEA194" s="326"/>
      <c r="TEB194" s="152"/>
      <c r="TEC194" s="152"/>
      <c r="TED194" s="152"/>
      <c r="TEE194" s="152"/>
      <c r="TEF194" s="650"/>
      <c r="TEG194" s="651"/>
      <c r="TEH194" s="326"/>
      <c r="TEI194" s="152"/>
      <c r="TEJ194" s="152"/>
      <c r="TEK194" s="152"/>
      <c r="TEL194" s="152"/>
      <c r="TEM194" s="650"/>
      <c r="TEN194" s="651"/>
      <c r="TEO194" s="326"/>
      <c r="TEP194" s="152"/>
      <c r="TEQ194" s="152"/>
      <c r="TER194" s="152"/>
      <c r="TES194" s="152"/>
      <c r="TET194" s="650"/>
      <c r="TEU194" s="651"/>
      <c r="TEV194" s="326"/>
      <c r="TEW194" s="152"/>
      <c r="TEX194" s="152"/>
      <c r="TEY194" s="152"/>
      <c r="TEZ194" s="152"/>
      <c r="TFA194" s="650"/>
      <c r="TFB194" s="651"/>
      <c r="TFC194" s="326"/>
      <c r="TFD194" s="152"/>
      <c r="TFE194" s="152"/>
      <c r="TFF194" s="152"/>
      <c r="TFG194" s="152"/>
      <c r="TFH194" s="650"/>
      <c r="TFI194" s="651"/>
      <c r="TFJ194" s="326"/>
      <c r="TFK194" s="152"/>
      <c r="TFL194" s="152"/>
      <c r="TFM194" s="152"/>
      <c r="TFN194" s="152"/>
      <c r="TFO194" s="650"/>
      <c r="TFP194" s="651"/>
      <c r="TFQ194" s="326"/>
      <c r="TFR194" s="152"/>
      <c r="TFS194" s="152"/>
      <c r="TFT194" s="152"/>
      <c r="TFU194" s="152"/>
      <c r="TFV194" s="650"/>
      <c r="TFW194" s="651"/>
      <c r="TFX194" s="326"/>
      <c r="TFY194" s="152"/>
      <c r="TFZ194" s="152"/>
      <c r="TGA194" s="152"/>
      <c r="TGB194" s="152"/>
      <c r="TGC194" s="650"/>
      <c r="TGD194" s="651"/>
      <c r="TGE194" s="326"/>
      <c r="TGF194" s="152"/>
      <c r="TGG194" s="152"/>
      <c r="TGH194" s="152"/>
      <c r="TGI194" s="152"/>
      <c r="TGJ194" s="650"/>
      <c r="TGK194" s="651"/>
      <c r="TGL194" s="326"/>
      <c r="TGM194" s="152"/>
      <c r="TGN194" s="152"/>
      <c r="TGO194" s="152"/>
      <c r="TGP194" s="152"/>
      <c r="TGQ194" s="650"/>
      <c r="TGR194" s="651"/>
      <c r="TGS194" s="326"/>
      <c r="TGT194" s="152"/>
      <c r="TGU194" s="152"/>
      <c r="TGV194" s="152"/>
      <c r="TGW194" s="152"/>
      <c r="TGX194" s="650"/>
      <c r="TGY194" s="651"/>
      <c r="TGZ194" s="326"/>
      <c r="THA194" s="152"/>
      <c r="THB194" s="152"/>
      <c r="THC194" s="152"/>
      <c r="THD194" s="152"/>
      <c r="THE194" s="650"/>
      <c r="THF194" s="651"/>
      <c r="THG194" s="326"/>
      <c r="THH194" s="152"/>
      <c r="THI194" s="152"/>
      <c r="THJ194" s="152"/>
      <c r="THK194" s="152"/>
      <c r="THL194" s="650"/>
      <c r="THM194" s="651"/>
      <c r="THN194" s="326"/>
      <c r="THO194" s="152"/>
      <c r="THP194" s="152"/>
      <c r="THQ194" s="152"/>
      <c r="THR194" s="152"/>
      <c r="THS194" s="650"/>
      <c r="THT194" s="651"/>
      <c r="THU194" s="326"/>
      <c r="THV194" s="152"/>
      <c r="THW194" s="152"/>
      <c r="THX194" s="152"/>
      <c r="THY194" s="152"/>
      <c r="THZ194" s="650"/>
      <c r="TIA194" s="651"/>
      <c r="TIB194" s="326"/>
      <c r="TIC194" s="152"/>
      <c r="TID194" s="152"/>
      <c r="TIE194" s="152"/>
      <c r="TIF194" s="152"/>
      <c r="TIG194" s="650"/>
      <c r="TIH194" s="651"/>
      <c r="TII194" s="326"/>
      <c r="TIJ194" s="152"/>
      <c r="TIK194" s="152"/>
      <c r="TIL194" s="152"/>
      <c r="TIM194" s="152"/>
      <c r="TIN194" s="650"/>
      <c r="TIO194" s="651"/>
      <c r="TIP194" s="326"/>
      <c r="TIQ194" s="152"/>
      <c r="TIR194" s="152"/>
      <c r="TIS194" s="152"/>
      <c r="TIT194" s="152"/>
      <c r="TIU194" s="650"/>
      <c r="TIV194" s="651"/>
      <c r="TIW194" s="326"/>
      <c r="TIX194" s="152"/>
      <c r="TIY194" s="152"/>
      <c r="TIZ194" s="152"/>
      <c r="TJA194" s="152"/>
      <c r="TJB194" s="650"/>
      <c r="TJC194" s="651"/>
      <c r="TJD194" s="326"/>
      <c r="TJE194" s="152"/>
      <c r="TJF194" s="152"/>
      <c r="TJG194" s="152"/>
      <c r="TJH194" s="152"/>
      <c r="TJI194" s="650"/>
      <c r="TJJ194" s="651"/>
      <c r="TJK194" s="326"/>
      <c r="TJL194" s="152"/>
      <c r="TJM194" s="152"/>
      <c r="TJN194" s="152"/>
      <c r="TJO194" s="152"/>
      <c r="TJP194" s="650"/>
      <c r="TJQ194" s="651"/>
      <c r="TJR194" s="326"/>
      <c r="TJS194" s="152"/>
      <c r="TJT194" s="152"/>
      <c r="TJU194" s="152"/>
      <c r="TJV194" s="152"/>
      <c r="TJW194" s="650"/>
      <c r="TJX194" s="651"/>
      <c r="TJY194" s="326"/>
      <c r="TJZ194" s="152"/>
      <c r="TKA194" s="152"/>
      <c r="TKB194" s="152"/>
      <c r="TKC194" s="152"/>
      <c r="TKD194" s="650"/>
      <c r="TKE194" s="651"/>
      <c r="TKF194" s="326"/>
      <c r="TKG194" s="152"/>
      <c r="TKH194" s="152"/>
      <c r="TKI194" s="152"/>
      <c r="TKJ194" s="152"/>
      <c r="TKK194" s="650"/>
      <c r="TKL194" s="651"/>
      <c r="TKM194" s="326"/>
      <c r="TKN194" s="152"/>
      <c r="TKO194" s="152"/>
      <c r="TKP194" s="152"/>
      <c r="TKQ194" s="152"/>
      <c r="TKR194" s="650"/>
      <c r="TKS194" s="651"/>
      <c r="TKT194" s="326"/>
      <c r="TKU194" s="152"/>
      <c r="TKV194" s="152"/>
      <c r="TKW194" s="152"/>
      <c r="TKX194" s="152"/>
      <c r="TKY194" s="650"/>
      <c r="TKZ194" s="651"/>
      <c r="TLA194" s="326"/>
      <c r="TLB194" s="152"/>
      <c r="TLC194" s="152"/>
      <c r="TLD194" s="152"/>
      <c r="TLE194" s="152"/>
      <c r="TLF194" s="650"/>
      <c r="TLG194" s="651"/>
      <c r="TLH194" s="326"/>
      <c r="TLI194" s="152"/>
      <c r="TLJ194" s="152"/>
      <c r="TLK194" s="152"/>
      <c r="TLL194" s="152"/>
      <c r="TLM194" s="650"/>
      <c r="TLN194" s="651"/>
      <c r="TLO194" s="326"/>
      <c r="TLP194" s="152"/>
      <c r="TLQ194" s="152"/>
      <c r="TLR194" s="152"/>
      <c r="TLS194" s="152"/>
      <c r="TLT194" s="650"/>
      <c r="TLU194" s="651"/>
      <c r="TLV194" s="326"/>
      <c r="TLW194" s="152"/>
      <c r="TLX194" s="152"/>
      <c r="TLY194" s="152"/>
      <c r="TLZ194" s="152"/>
      <c r="TMA194" s="650"/>
      <c r="TMB194" s="651"/>
      <c r="TMC194" s="326"/>
      <c r="TMD194" s="152"/>
      <c r="TME194" s="152"/>
      <c r="TMF194" s="152"/>
      <c r="TMG194" s="152"/>
      <c r="TMH194" s="650"/>
      <c r="TMI194" s="651"/>
      <c r="TMJ194" s="326"/>
      <c r="TMK194" s="152"/>
      <c r="TML194" s="152"/>
      <c r="TMM194" s="152"/>
      <c r="TMN194" s="152"/>
      <c r="TMO194" s="650"/>
      <c r="TMP194" s="651"/>
      <c r="TMQ194" s="326"/>
      <c r="TMR194" s="152"/>
      <c r="TMS194" s="152"/>
      <c r="TMT194" s="152"/>
      <c r="TMU194" s="152"/>
      <c r="TMV194" s="650"/>
      <c r="TMW194" s="651"/>
      <c r="TMX194" s="326"/>
      <c r="TMY194" s="152"/>
      <c r="TMZ194" s="152"/>
      <c r="TNA194" s="152"/>
      <c r="TNB194" s="152"/>
      <c r="TNC194" s="650"/>
      <c r="TND194" s="651"/>
      <c r="TNE194" s="326"/>
      <c r="TNF194" s="152"/>
      <c r="TNG194" s="152"/>
      <c r="TNH194" s="152"/>
      <c r="TNI194" s="152"/>
      <c r="TNJ194" s="650"/>
      <c r="TNK194" s="651"/>
      <c r="TNL194" s="326"/>
      <c r="TNM194" s="152"/>
      <c r="TNN194" s="152"/>
      <c r="TNO194" s="152"/>
      <c r="TNP194" s="152"/>
      <c r="TNQ194" s="650"/>
      <c r="TNR194" s="651"/>
      <c r="TNS194" s="326"/>
      <c r="TNT194" s="152"/>
      <c r="TNU194" s="152"/>
      <c r="TNV194" s="152"/>
      <c r="TNW194" s="152"/>
      <c r="TNX194" s="650"/>
      <c r="TNY194" s="651"/>
      <c r="TNZ194" s="326"/>
      <c r="TOA194" s="152"/>
      <c r="TOB194" s="152"/>
      <c r="TOC194" s="152"/>
      <c r="TOD194" s="152"/>
      <c r="TOE194" s="650"/>
      <c r="TOF194" s="651"/>
      <c r="TOG194" s="326"/>
      <c r="TOH194" s="152"/>
      <c r="TOI194" s="152"/>
      <c r="TOJ194" s="152"/>
      <c r="TOK194" s="152"/>
      <c r="TOL194" s="650"/>
      <c r="TOM194" s="651"/>
      <c r="TON194" s="326"/>
      <c r="TOO194" s="152"/>
      <c r="TOP194" s="152"/>
      <c r="TOQ194" s="152"/>
      <c r="TOR194" s="152"/>
      <c r="TOS194" s="650"/>
      <c r="TOT194" s="651"/>
      <c r="TOU194" s="326"/>
      <c r="TOV194" s="152"/>
      <c r="TOW194" s="152"/>
      <c r="TOX194" s="152"/>
      <c r="TOY194" s="152"/>
      <c r="TOZ194" s="650"/>
      <c r="TPA194" s="651"/>
      <c r="TPB194" s="326"/>
      <c r="TPC194" s="152"/>
      <c r="TPD194" s="152"/>
      <c r="TPE194" s="152"/>
      <c r="TPF194" s="152"/>
      <c r="TPG194" s="650"/>
      <c r="TPH194" s="651"/>
      <c r="TPI194" s="326"/>
      <c r="TPJ194" s="152"/>
      <c r="TPK194" s="152"/>
      <c r="TPL194" s="152"/>
      <c r="TPM194" s="152"/>
      <c r="TPN194" s="650"/>
      <c r="TPO194" s="651"/>
      <c r="TPP194" s="326"/>
      <c r="TPQ194" s="152"/>
      <c r="TPR194" s="152"/>
      <c r="TPS194" s="152"/>
      <c r="TPT194" s="152"/>
      <c r="TPU194" s="650"/>
      <c r="TPV194" s="651"/>
      <c r="TPW194" s="326"/>
      <c r="TPX194" s="152"/>
      <c r="TPY194" s="152"/>
      <c r="TPZ194" s="152"/>
      <c r="TQA194" s="152"/>
      <c r="TQB194" s="650"/>
      <c r="TQC194" s="651"/>
      <c r="TQD194" s="326"/>
      <c r="TQE194" s="152"/>
      <c r="TQF194" s="152"/>
      <c r="TQG194" s="152"/>
      <c r="TQH194" s="152"/>
      <c r="TQI194" s="650"/>
      <c r="TQJ194" s="651"/>
      <c r="TQK194" s="326"/>
      <c r="TQL194" s="152"/>
      <c r="TQM194" s="152"/>
      <c r="TQN194" s="152"/>
      <c r="TQO194" s="152"/>
      <c r="TQP194" s="650"/>
      <c r="TQQ194" s="651"/>
      <c r="TQR194" s="326"/>
      <c r="TQS194" s="152"/>
      <c r="TQT194" s="152"/>
      <c r="TQU194" s="152"/>
      <c r="TQV194" s="152"/>
      <c r="TQW194" s="650"/>
      <c r="TQX194" s="651"/>
      <c r="TQY194" s="326"/>
      <c r="TQZ194" s="152"/>
      <c r="TRA194" s="152"/>
      <c r="TRB194" s="152"/>
      <c r="TRC194" s="152"/>
      <c r="TRD194" s="650"/>
      <c r="TRE194" s="651"/>
      <c r="TRF194" s="326"/>
      <c r="TRG194" s="152"/>
      <c r="TRH194" s="152"/>
      <c r="TRI194" s="152"/>
      <c r="TRJ194" s="152"/>
      <c r="TRK194" s="650"/>
      <c r="TRL194" s="651"/>
      <c r="TRM194" s="326"/>
      <c r="TRN194" s="152"/>
      <c r="TRO194" s="152"/>
      <c r="TRP194" s="152"/>
      <c r="TRQ194" s="152"/>
      <c r="TRR194" s="650"/>
      <c r="TRS194" s="651"/>
      <c r="TRT194" s="326"/>
      <c r="TRU194" s="152"/>
      <c r="TRV194" s="152"/>
      <c r="TRW194" s="152"/>
      <c r="TRX194" s="152"/>
      <c r="TRY194" s="650"/>
      <c r="TRZ194" s="651"/>
      <c r="TSA194" s="326"/>
      <c r="TSB194" s="152"/>
      <c r="TSC194" s="152"/>
      <c r="TSD194" s="152"/>
      <c r="TSE194" s="152"/>
      <c r="TSF194" s="650"/>
      <c r="TSG194" s="651"/>
      <c r="TSH194" s="326"/>
      <c r="TSI194" s="152"/>
      <c r="TSJ194" s="152"/>
      <c r="TSK194" s="152"/>
      <c r="TSL194" s="152"/>
      <c r="TSM194" s="650"/>
      <c r="TSN194" s="651"/>
      <c r="TSO194" s="326"/>
      <c r="TSP194" s="152"/>
      <c r="TSQ194" s="152"/>
      <c r="TSR194" s="152"/>
      <c r="TSS194" s="152"/>
      <c r="TST194" s="650"/>
      <c r="TSU194" s="651"/>
      <c r="TSV194" s="326"/>
      <c r="TSW194" s="152"/>
      <c r="TSX194" s="152"/>
      <c r="TSY194" s="152"/>
      <c r="TSZ194" s="152"/>
      <c r="TTA194" s="650"/>
      <c r="TTB194" s="651"/>
      <c r="TTC194" s="326"/>
      <c r="TTD194" s="152"/>
      <c r="TTE194" s="152"/>
      <c r="TTF194" s="152"/>
      <c r="TTG194" s="152"/>
      <c r="TTH194" s="650"/>
      <c r="TTI194" s="651"/>
      <c r="TTJ194" s="326"/>
      <c r="TTK194" s="152"/>
      <c r="TTL194" s="152"/>
      <c r="TTM194" s="152"/>
      <c r="TTN194" s="152"/>
      <c r="TTO194" s="650"/>
      <c r="TTP194" s="651"/>
      <c r="TTQ194" s="326"/>
      <c r="TTR194" s="152"/>
      <c r="TTS194" s="152"/>
      <c r="TTT194" s="152"/>
      <c r="TTU194" s="152"/>
      <c r="TTV194" s="650"/>
      <c r="TTW194" s="651"/>
      <c r="TTX194" s="326"/>
      <c r="TTY194" s="152"/>
      <c r="TTZ194" s="152"/>
      <c r="TUA194" s="152"/>
      <c r="TUB194" s="152"/>
      <c r="TUC194" s="650"/>
      <c r="TUD194" s="651"/>
      <c r="TUE194" s="326"/>
      <c r="TUF194" s="152"/>
      <c r="TUG194" s="152"/>
      <c r="TUH194" s="152"/>
      <c r="TUI194" s="152"/>
      <c r="TUJ194" s="650"/>
      <c r="TUK194" s="651"/>
      <c r="TUL194" s="326"/>
      <c r="TUM194" s="152"/>
      <c r="TUN194" s="152"/>
      <c r="TUO194" s="152"/>
      <c r="TUP194" s="152"/>
      <c r="TUQ194" s="650"/>
      <c r="TUR194" s="651"/>
      <c r="TUS194" s="326"/>
      <c r="TUT194" s="152"/>
      <c r="TUU194" s="152"/>
      <c r="TUV194" s="152"/>
      <c r="TUW194" s="152"/>
      <c r="TUX194" s="650"/>
      <c r="TUY194" s="651"/>
      <c r="TUZ194" s="326"/>
      <c r="TVA194" s="152"/>
      <c r="TVB194" s="152"/>
      <c r="TVC194" s="152"/>
      <c r="TVD194" s="152"/>
      <c r="TVE194" s="650"/>
      <c r="TVF194" s="651"/>
      <c r="TVG194" s="326"/>
      <c r="TVH194" s="152"/>
      <c r="TVI194" s="152"/>
      <c r="TVJ194" s="152"/>
      <c r="TVK194" s="152"/>
      <c r="TVL194" s="650"/>
      <c r="TVM194" s="651"/>
      <c r="TVN194" s="326"/>
      <c r="TVO194" s="152"/>
      <c r="TVP194" s="152"/>
      <c r="TVQ194" s="152"/>
      <c r="TVR194" s="152"/>
      <c r="TVS194" s="650"/>
      <c r="TVT194" s="651"/>
      <c r="TVU194" s="326"/>
      <c r="TVV194" s="152"/>
      <c r="TVW194" s="152"/>
      <c r="TVX194" s="152"/>
      <c r="TVY194" s="152"/>
      <c r="TVZ194" s="650"/>
      <c r="TWA194" s="651"/>
      <c r="TWB194" s="326"/>
      <c r="TWC194" s="152"/>
      <c r="TWD194" s="152"/>
      <c r="TWE194" s="152"/>
      <c r="TWF194" s="152"/>
      <c r="TWG194" s="650"/>
      <c r="TWH194" s="651"/>
      <c r="TWI194" s="326"/>
      <c r="TWJ194" s="152"/>
      <c r="TWK194" s="152"/>
      <c r="TWL194" s="152"/>
      <c r="TWM194" s="152"/>
      <c r="TWN194" s="650"/>
      <c r="TWO194" s="651"/>
      <c r="TWP194" s="326"/>
      <c r="TWQ194" s="152"/>
      <c r="TWR194" s="152"/>
      <c r="TWS194" s="152"/>
      <c r="TWT194" s="152"/>
      <c r="TWU194" s="650"/>
      <c r="TWV194" s="651"/>
      <c r="TWW194" s="326"/>
      <c r="TWX194" s="152"/>
      <c r="TWY194" s="152"/>
      <c r="TWZ194" s="152"/>
      <c r="TXA194" s="152"/>
      <c r="TXB194" s="650"/>
      <c r="TXC194" s="651"/>
      <c r="TXD194" s="326"/>
      <c r="TXE194" s="152"/>
      <c r="TXF194" s="152"/>
      <c r="TXG194" s="152"/>
      <c r="TXH194" s="152"/>
      <c r="TXI194" s="650"/>
      <c r="TXJ194" s="651"/>
      <c r="TXK194" s="326"/>
      <c r="TXL194" s="152"/>
      <c r="TXM194" s="152"/>
      <c r="TXN194" s="152"/>
      <c r="TXO194" s="152"/>
      <c r="TXP194" s="650"/>
      <c r="TXQ194" s="651"/>
      <c r="TXR194" s="326"/>
      <c r="TXS194" s="152"/>
      <c r="TXT194" s="152"/>
      <c r="TXU194" s="152"/>
      <c r="TXV194" s="152"/>
      <c r="TXW194" s="650"/>
      <c r="TXX194" s="651"/>
      <c r="TXY194" s="326"/>
      <c r="TXZ194" s="152"/>
      <c r="TYA194" s="152"/>
      <c r="TYB194" s="152"/>
      <c r="TYC194" s="152"/>
      <c r="TYD194" s="650"/>
      <c r="TYE194" s="651"/>
      <c r="TYF194" s="326"/>
      <c r="TYG194" s="152"/>
      <c r="TYH194" s="152"/>
      <c r="TYI194" s="152"/>
      <c r="TYJ194" s="152"/>
      <c r="TYK194" s="650"/>
      <c r="TYL194" s="651"/>
      <c r="TYM194" s="326"/>
      <c r="TYN194" s="152"/>
      <c r="TYO194" s="152"/>
      <c r="TYP194" s="152"/>
      <c r="TYQ194" s="152"/>
      <c r="TYR194" s="650"/>
      <c r="TYS194" s="651"/>
      <c r="TYT194" s="326"/>
      <c r="TYU194" s="152"/>
      <c r="TYV194" s="152"/>
      <c r="TYW194" s="152"/>
      <c r="TYX194" s="152"/>
      <c r="TYY194" s="650"/>
      <c r="TYZ194" s="651"/>
      <c r="TZA194" s="326"/>
      <c r="TZB194" s="152"/>
      <c r="TZC194" s="152"/>
      <c r="TZD194" s="152"/>
      <c r="TZE194" s="152"/>
      <c r="TZF194" s="650"/>
      <c r="TZG194" s="651"/>
      <c r="TZH194" s="326"/>
      <c r="TZI194" s="152"/>
      <c r="TZJ194" s="152"/>
      <c r="TZK194" s="152"/>
      <c r="TZL194" s="152"/>
      <c r="TZM194" s="650"/>
      <c r="TZN194" s="651"/>
      <c r="TZO194" s="326"/>
      <c r="TZP194" s="152"/>
      <c r="TZQ194" s="152"/>
      <c r="TZR194" s="152"/>
      <c r="TZS194" s="152"/>
      <c r="TZT194" s="650"/>
      <c r="TZU194" s="651"/>
      <c r="TZV194" s="326"/>
      <c r="TZW194" s="152"/>
      <c r="TZX194" s="152"/>
      <c r="TZY194" s="152"/>
      <c r="TZZ194" s="152"/>
      <c r="UAA194" s="650"/>
      <c r="UAB194" s="651"/>
      <c r="UAC194" s="326"/>
      <c r="UAD194" s="152"/>
      <c r="UAE194" s="152"/>
      <c r="UAF194" s="152"/>
      <c r="UAG194" s="152"/>
      <c r="UAH194" s="650"/>
      <c r="UAI194" s="651"/>
      <c r="UAJ194" s="326"/>
      <c r="UAK194" s="152"/>
      <c r="UAL194" s="152"/>
      <c r="UAM194" s="152"/>
      <c r="UAN194" s="152"/>
      <c r="UAO194" s="650"/>
      <c r="UAP194" s="651"/>
      <c r="UAQ194" s="326"/>
      <c r="UAR194" s="152"/>
      <c r="UAS194" s="152"/>
      <c r="UAT194" s="152"/>
      <c r="UAU194" s="152"/>
      <c r="UAV194" s="650"/>
      <c r="UAW194" s="651"/>
      <c r="UAX194" s="326"/>
      <c r="UAY194" s="152"/>
      <c r="UAZ194" s="152"/>
      <c r="UBA194" s="152"/>
      <c r="UBB194" s="152"/>
      <c r="UBC194" s="650"/>
      <c r="UBD194" s="651"/>
      <c r="UBE194" s="326"/>
      <c r="UBF194" s="152"/>
      <c r="UBG194" s="152"/>
      <c r="UBH194" s="152"/>
      <c r="UBI194" s="152"/>
      <c r="UBJ194" s="650"/>
      <c r="UBK194" s="651"/>
      <c r="UBL194" s="326"/>
      <c r="UBM194" s="152"/>
      <c r="UBN194" s="152"/>
      <c r="UBO194" s="152"/>
      <c r="UBP194" s="152"/>
      <c r="UBQ194" s="650"/>
      <c r="UBR194" s="651"/>
      <c r="UBS194" s="326"/>
      <c r="UBT194" s="152"/>
      <c r="UBU194" s="152"/>
      <c r="UBV194" s="152"/>
      <c r="UBW194" s="152"/>
      <c r="UBX194" s="650"/>
      <c r="UBY194" s="651"/>
      <c r="UBZ194" s="326"/>
      <c r="UCA194" s="152"/>
      <c r="UCB194" s="152"/>
      <c r="UCC194" s="152"/>
      <c r="UCD194" s="152"/>
      <c r="UCE194" s="650"/>
      <c r="UCF194" s="651"/>
      <c r="UCG194" s="326"/>
      <c r="UCH194" s="152"/>
      <c r="UCI194" s="152"/>
      <c r="UCJ194" s="152"/>
      <c r="UCK194" s="152"/>
      <c r="UCL194" s="650"/>
      <c r="UCM194" s="651"/>
      <c r="UCN194" s="326"/>
      <c r="UCO194" s="152"/>
      <c r="UCP194" s="152"/>
      <c r="UCQ194" s="152"/>
      <c r="UCR194" s="152"/>
      <c r="UCS194" s="650"/>
      <c r="UCT194" s="651"/>
      <c r="UCU194" s="326"/>
      <c r="UCV194" s="152"/>
      <c r="UCW194" s="152"/>
      <c r="UCX194" s="152"/>
      <c r="UCY194" s="152"/>
      <c r="UCZ194" s="650"/>
      <c r="UDA194" s="651"/>
      <c r="UDB194" s="326"/>
      <c r="UDC194" s="152"/>
      <c r="UDD194" s="152"/>
      <c r="UDE194" s="152"/>
      <c r="UDF194" s="152"/>
      <c r="UDG194" s="650"/>
      <c r="UDH194" s="651"/>
      <c r="UDI194" s="326"/>
      <c r="UDJ194" s="152"/>
      <c r="UDK194" s="152"/>
      <c r="UDL194" s="152"/>
      <c r="UDM194" s="152"/>
      <c r="UDN194" s="650"/>
      <c r="UDO194" s="651"/>
      <c r="UDP194" s="326"/>
      <c r="UDQ194" s="152"/>
      <c r="UDR194" s="152"/>
      <c r="UDS194" s="152"/>
      <c r="UDT194" s="152"/>
      <c r="UDU194" s="650"/>
      <c r="UDV194" s="651"/>
      <c r="UDW194" s="326"/>
      <c r="UDX194" s="152"/>
      <c r="UDY194" s="152"/>
      <c r="UDZ194" s="152"/>
      <c r="UEA194" s="152"/>
      <c r="UEB194" s="650"/>
      <c r="UEC194" s="651"/>
      <c r="UED194" s="326"/>
      <c r="UEE194" s="152"/>
      <c r="UEF194" s="152"/>
      <c r="UEG194" s="152"/>
      <c r="UEH194" s="152"/>
      <c r="UEI194" s="650"/>
      <c r="UEJ194" s="651"/>
      <c r="UEK194" s="326"/>
      <c r="UEL194" s="152"/>
      <c r="UEM194" s="152"/>
      <c r="UEN194" s="152"/>
      <c r="UEO194" s="152"/>
      <c r="UEP194" s="650"/>
      <c r="UEQ194" s="651"/>
      <c r="UER194" s="326"/>
      <c r="UES194" s="152"/>
      <c r="UET194" s="152"/>
      <c r="UEU194" s="152"/>
      <c r="UEV194" s="152"/>
      <c r="UEW194" s="650"/>
      <c r="UEX194" s="651"/>
      <c r="UEY194" s="326"/>
      <c r="UEZ194" s="152"/>
      <c r="UFA194" s="152"/>
      <c r="UFB194" s="152"/>
      <c r="UFC194" s="152"/>
      <c r="UFD194" s="650"/>
      <c r="UFE194" s="651"/>
      <c r="UFF194" s="326"/>
      <c r="UFG194" s="152"/>
      <c r="UFH194" s="152"/>
      <c r="UFI194" s="152"/>
      <c r="UFJ194" s="152"/>
      <c r="UFK194" s="650"/>
      <c r="UFL194" s="651"/>
      <c r="UFM194" s="326"/>
      <c r="UFN194" s="152"/>
      <c r="UFO194" s="152"/>
      <c r="UFP194" s="152"/>
      <c r="UFQ194" s="152"/>
      <c r="UFR194" s="650"/>
      <c r="UFS194" s="651"/>
      <c r="UFT194" s="326"/>
      <c r="UFU194" s="152"/>
      <c r="UFV194" s="152"/>
      <c r="UFW194" s="152"/>
      <c r="UFX194" s="152"/>
      <c r="UFY194" s="650"/>
      <c r="UFZ194" s="651"/>
      <c r="UGA194" s="326"/>
      <c r="UGB194" s="152"/>
      <c r="UGC194" s="152"/>
      <c r="UGD194" s="152"/>
      <c r="UGE194" s="152"/>
      <c r="UGF194" s="650"/>
      <c r="UGG194" s="651"/>
      <c r="UGH194" s="326"/>
      <c r="UGI194" s="152"/>
      <c r="UGJ194" s="152"/>
      <c r="UGK194" s="152"/>
      <c r="UGL194" s="152"/>
      <c r="UGM194" s="650"/>
      <c r="UGN194" s="651"/>
      <c r="UGO194" s="326"/>
      <c r="UGP194" s="152"/>
      <c r="UGQ194" s="152"/>
      <c r="UGR194" s="152"/>
      <c r="UGS194" s="152"/>
      <c r="UGT194" s="650"/>
      <c r="UGU194" s="651"/>
      <c r="UGV194" s="326"/>
      <c r="UGW194" s="152"/>
      <c r="UGX194" s="152"/>
      <c r="UGY194" s="152"/>
      <c r="UGZ194" s="152"/>
      <c r="UHA194" s="650"/>
      <c r="UHB194" s="651"/>
      <c r="UHC194" s="326"/>
      <c r="UHD194" s="152"/>
      <c r="UHE194" s="152"/>
      <c r="UHF194" s="152"/>
      <c r="UHG194" s="152"/>
      <c r="UHH194" s="650"/>
      <c r="UHI194" s="651"/>
      <c r="UHJ194" s="326"/>
      <c r="UHK194" s="152"/>
      <c r="UHL194" s="152"/>
      <c r="UHM194" s="152"/>
      <c r="UHN194" s="152"/>
      <c r="UHO194" s="650"/>
      <c r="UHP194" s="651"/>
      <c r="UHQ194" s="326"/>
      <c r="UHR194" s="152"/>
      <c r="UHS194" s="152"/>
      <c r="UHT194" s="152"/>
      <c r="UHU194" s="152"/>
      <c r="UHV194" s="650"/>
      <c r="UHW194" s="651"/>
      <c r="UHX194" s="326"/>
      <c r="UHY194" s="152"/>
      <c r="UHZ194" s="152"/>
      <c r="UIA194" s="152"/>
      <c r="UIB194" s="152"/>
      <c r="UIC194" s="650"/>
      <c r="UID194" s="651"/>
      <c r="UIE194" s="326"/>
      <c r="UIF194" s="152"/>
      <c r="UIG194" s="152"/>
      <c r="UIH194" s="152"/>
      <c r="UII194" s="152"/>
      <c r="UIJ194" s="650"/>
      <c r="UIK194" s="651"/>
      <c r="UIL194" s="326"/>
      <c r="UIM194" s="152"/>
      <c r="UIN194" s="152"/>
      <c r="UIO194" s="152"/>
      <c r="UIP194" s="152"/>
      <c r="UIQ194" s="650"/>
      <c r="UIR194" s="651"/>
      <c r="UIS194" s="326"/>
      <c r="UIT194" s="152"/>
      <c r="UIU194" s="152"/>
      <c r="UIV194" s="152"/>
      <c r="UIW194" s="152"/>
      <c r="UIX194" s="650"/>
      <c r="UIY194" s="651"/>
      <c r="UIZ194" s="326"/>
      <c r="UJA194" s="152"/>
      <c r="UJB194" s="152"/>
      <c r="UJC194" s="152"/>
      <c r="UJD194" s="152"/>
      <c r="UJE194" s="650"/>
      <c r="UJF194" s="651"/>
      <c r="UJG194" s="326"/>
      <c r="UJH194" s="152"/>
      <c r="UJI194" s="152"/>
      <c r="UJJ194" s="152"/>
      <c r="UJK194" s="152"/>
      <c r="UJL194" s="650"/>
      <c r="UJM194" s="651"/>
      <c r="UJN194" s="326"/>
      <c r="UJO194" s="152"/>
      <c r="UJP194" s="152"/>
      <c r="UJQ194" s="152"/>
      <c r="UJR194" s="152"/>
      <c r="UJS194" s="650"/>
      <c r="UJT194" s="651"/>
      <c r="UJU194" s="326"/>
      <c r="UJV194" s="152"/>
      <c r="UJW194" s="152"/>
      <c r="UJX194" s="152"/>
      <c r="UJY194" s="152"/>
      <c r="UJZ194" s="650"/>
      <c r="UKA194" s="651"/>
      <c r="UKB194" s="326"/>
      <c r="UKC194" s="152"/>
      <c r="UKD194" s="152"/>
      <c r="UKE194" s="152"/>
      <c r="UKF194" s="152"/>
      <c r="UKG194" s="650"/>
      <c r="UKH194" s="651"/>
      <c r="UKI194" s="326"/>
      <c r="UKJ194" s="152"/>
      <c r="UKK194" s="152"/>
      <c r="UKL194" s="152"/>
      <c r="UKM194" s="152"/>
      <c r="UKN194" s="650"/>
      <c r="UKO194" s="651"/>
      <c r="UKP194" s="326"/>
      <c r="UKQ194" s="152"/>
      <c r="UKR194" s="152"/>
      <c r="UKS194" s="152"/>
      <c r="UKT194" s="152"/>
      <c r="UKU194" s="650"/>
      <c r="UKV194" s="651"/>
      <c r="UKW194" s="326"/>
      <c r="UKX194" s="152"/>
      <c r="UKY194" s="152"/>
      <c r="UKZ194" s="152"/>
      <c r="ULA194" s="152"/>
      <c r="ULB194" s="650"/>
      <c r="ULC194" s="651"/>
      <c r="ULD194" s="326"/>
      <c r="ULE194" s="152"/>
      <c r="ULF194" s="152"/>
      <c r="ULG194" s="152"/>
      <c r="ULH194" s="152"/>
      <c r="ULI194" s="650"/>
      <c r="ULJ194" s="651"/>
      <c r="ULK194" s="326"/>
      <c r="ULL194" s="152"/>
      <c r="ULM194" s="152"/>
      <c r="ULN194" s="152"/>
      <c r="ULO194" s="152"/>
      <c r="ULP194" s="650"/>
      <c r="ULQ194" s="651"/>
      <c r="ULR194" s="326"/>
      <c r="ULS194" s="152"/>
      <c r="ULT194" s="152"/>
      <c r="ULU194" s="152"/>
      <c r="ULV194" s="152"/>
      <c r="ULW194" s="650"/>
      <c r="ULX194" s="651"/>
      <c r="ULY194" s="326"/>
      <c r="ULZ194" s="152"/>
      <c r="UMA194" s="152"/>
      <c r="UMB194" s="152"/>
      <c r="UMC194" s="152"/>
      <c r="UMD194" s="650"/>
      <c r="UME194" s="651"/>
      <c r="UMF194" s="326"/>
      <c r="UMG194" s="152"/>
      <c r="UMH194" s="152"/>
      <c r="UMI194" s="152"/>
      <c r="UMJ194" s="152"/>
      <c r="UMK194" s="650"/>
      <c r="UML194" s="651"/>
      <c r="UMM194" s="326"/>
      <c r="UMN194" s="152"/>
      <c r="UMO194" s="152"/>
      <c r="UMP194" s="152"/>
      <c r="UMQ194" s="152"/>
      <c r="UMR194" s="650"/>
      <c r="UMS194" s="651"/>
      <c r="UMT194" s="326"/>
      <c r="UMU194" s="152"/>
      <c r="UMV194" s="152"/>
      <c r="UMW194" s="152"/>
      <c r="UMX194" s="152"/>
      <c r="UMY194" s="650"/>
      <c r="UMZ194" s="651"/>
      <c r="UNA194" s="326"/>
      <c r="UNB194" s="152"/>
      <c r="UNC194" s="152"/>
      <c r="UND194" s="152"/>
      <c r="UNE194" s="152"/>
      <c r="UNF194" s="650"/>
      <c r="UNG194" s="651"/>
      <c r="UNH194" s="326"/>
      <c r="UNI194" s="152"/>
      <c r="UNJ194" s="152"/>
      <c r="UNK194" s="152"/>
      <c r="UNL194" s="152"/>
      <c r="UNM194" s="650"/>
      <c r="UNN194" s="651"/>
      <c r="UNO194" s="326"/>
      <c r="UNP194" s="152"/>
      <c r="UNQ194" s="152"/>
      <c r="UNR194" s="152"/>
      <c r="UNS194" s="152"/>
      <c r="UNT194" s="650"/>
      <c r="UNU194" s="651"/>
      <c r="UNV194" s="326"/>
      <c r="UNW194" s="152"/>
      <c r="UNX194" s="152"/>
      <c r="UNY194" s="152"/>
      <c r="UNZ194" s="152"/>
      <c r="UOA194" s="650"/>
      <c r="UOB194" s="651"/>
      <c r="UOC194" s="326"/>
      <c r="UOD194" s="152"/>
      <c r="UOE194" s="152"/>
      <c r="UOF194" s="152"/>
      <c r="UOG194" s="152"/>
      <c r="UOH194" s="650"/>
      <c r="UOI194" s="651"/>
      <c r="UOJ194" s="326"/>
      <c r="UOK194" s="152"/>
      <c r="UOL194" s="152"/>
      <c r="UOM194" s="152"/>
      <c r="UON194" s="152"/>
      <c r="UOO194" s="650"/>
      <c r="UOP194" s="651"/>
      <c r="UOQ194" s="326"/>
      <c r="UOR194" s="152"/>
      <c r="UOS194" s="152"/>
      <c r="UOT194" s="152"/>
      <c r="UOU194" s="152"/>
      <c r="UOV194" s="650"/>
      <c r="UOW194" s="651"/>
      <c r="UOX194" s="326"/>
      <c r="UOY194" s="152"/>
      <c r="UOZ194" s="152"/>
      <c r="UPA194" s="152"/>
      <c r="UPB194" s="152"/>
      <c r="UPC194" s="650"/>
      <c r="UPD194" s="651"/>
      <c r="UPE194" s="326"/>
      <c r="UPF194" s="152"/>
      <c r="UPG194" s="152"/>
      <c r="UPH194" s="152"/>
      <c r="UPI194" s="152"/>
      <c r="UPJ194" s="650"/>
      <c r="UPK194" s="651"/>
      <c r="UPL194" s="326"/>
      <c r="UPM194" s="152"/>
      <c r="UPN194" s="152"/>
      <c r="UPO194" s="152"/>
      <c r="UPP194" s="152"/>
      <c r="UPQ194" s="650"/>
      <c r="UPR194" s="651"/>
      <c r="UPS194" s="326"/>
      <c r="UPT194" s="152"/>
      <c r="UPU194" s="152"/>
      <c r="UPV194" s="152"/>
      <c r="UPW194" s="152"/>
      <c r="UPX194" s="650"/>
      <c r="UPY194" s="651"/>
      <c r="UPZ194" s="326"/>
      <c r="UQA194" s="152"/>
      <c r="UQB194" s="152"/>
      <c r="UQC194" s="152"/>
      <c r="UQD194" s="152"/>
      <c r="UQE194" s="650"/>
      <c r="UQF194" s="651"/>
      <c r="UQG194" s="326"/>
      <c r="UQH194" s="152"/>
      <c r="UQI194" s="152"/>
      <c r="UQJ194" s="152"/>
      <c r="UQK194" s="152"/>
      <c r="UQL194" s="650"/>
      <c r="UQM194" s="651"/>
      <c r="UQN194" s="326"/>
      <c r="UQO194" s="152"/>
      <c r="UQP194" s="152"/>
      <c r="UQQ194" s="152"/>
      <c r="UQR194" s="152"/>
      <c r="UQS194" s="650"/>
      <c r="UQT194" s="651"/>
      <c r="UQU194" s="326"/>
      <c r="UQV194" s="152"/>
      <c r="UQW194" s="152"/>
      <c r="UQX194" s="152"/>
      <c r="UQY194" s="152"/>
      <c r="UQZ194" s="650"/>
      <c r="URA194" s="651"/>
      <c r="URB194" s="326"/>
      <c r="URC194" s="152"/>
      <c r="URD194" s="152"/>
      <c r="URE194" s="152"/>
      <c r="URF194" s="152"/>
      <c r="URG194" s="650"/>
      <c r="URH194" s="651"/>
      <c r="URI194" s="326"/>
      <c r="URJ194" s="152"/>
      <c r="URK194" s="152"/>
      <c r="URL194" s="152"/>
      <c r="URM194" s="152"/>
      <c r="URN194" s="650"/>
      <c r="URO194" s="651"/>
      <c r="URP194" s="326"/>
      <c r="URQ194" s="152"/>
      <c r="URR194" s="152"/>
      <c r="URS194" s="152"/>
      <c r="URT194" s="152"/>
      <c r="URU194" s="650"/>
      <c r="URV194" s="651"/>
      <c r="URW194" s="326"/>
      <c r="URX194" s="152"/>
      <c r="URY194" s="152"/>
      <c r="URZ194" s="152"/>
      <c r="USA194" s="152"/>
      <c r="USB194" s="650"/>
      <c r="USC194" s="651"/>
      <c r="USD194" s="326"/>
      <c r="USE194" s="152"/>
      <c r="USF194" s="152"/>
      <c r="USG194" s="152"/>
      <c r="USH194" s="152"/>
      <c r="USI194" s="650"/>
      <c r="USJ194" s="651"/>
      <c r="USK194" s="326"/>
      <c r="USL194" s="152"/>
      <c r="USM194" s="152"/>
      <c r="USN194" s="152"/>
      <c r="USO194" s="152"/>
      <c r="USP194" s="650"/>
      <c r="USQ194" s="651"/>
      <c r="USR194" s="326"/>
      <c r="USS194" s="152"/>
      <c r="UST194" s="152"/>
      <c r="USU194" s="152"/>
      <c r="USV194" s="152"/>
      <c r="USW194" s="650"/>
      <c r="USX194" s="651"/>
      <c r="USY194" s="326"/>
      <c r="USZ194" s="152"/>
      <c r="UTA194" s="152"/>
      <c r="UTB194" s="152"/>
      <c r="UTC194" s="152"/>
      <c r="UTD194" s="650"/>
      <c r="UTE194" s="651"/>
      <c r="UTF194" s="326"/>
      <c r="UTG194" s="152"/>
      <c r="UTH194" s="152"/>
      <c r="UTI194" s="152"/>
      <c r="UTJ194" s="152"/>
      <c r="UTK194" s="650"/>
      <c r="UTL194" s="651"/>
      <c r="UTM194" s="326"/>
      <c r="UTN194" s="152"/>
      <c r="UTO194" s="152"/>
      <c r="UTP194" s="152"/>
      <c r="UTQ194" s="152"/>
      <c r="UTR194" s="650"/>
      <c r="UTS194" s="651"/>
      <c r="UTT194" s="326"/>
      <c r="UTU194" s="152"/>
      <c r="UTV194" s="152"/>
      <c r="UTW194" s="152"/>
      <c r="UTX194" s="152"/>
      <c r="UTY194" s="650"/>
      <c r="UTZ194" s="651"/>
      <c r="UUA194" s="326"/>
      <c r="UUB194" s="152"/>
      <c r="UUC194" s="152"/>
      <c r="UUD194" s="152"/>
      <c r="UUE194" s="152"/>
      <c r="UUF194" s="650"/>
      <c r="UUG194" s="651"/>
      <c r="UUH194" s="326"/>
      <c r="UUI194" s="152"/>
      <c r="UUJ194" s="152"/>
      <c r="UUK194" s="152"/>
      <c r="UUL194" s="152"/>
      <c r="UUM194" s="650"/>
      <c r="UUN194" s="651"/>
      <c r="UUO194" s="326"/>
      <c r="UUP194" s="152"/>
      <c r="UUQ194" s="152"/>
      <c r="UUR194" s="152"/>
      <c r="UUS194" s="152"/>
      <c r="UUT194" s="650"/>
      <c r="UUU194" s="651"/>
      <c r="UUV194" s="326"/>
      <c r="UUW194" s="152"/>
      <c r="UUX194" s="152"/>
      <c r="UUY194" s="152"/>
      <c r="UUZ194" s="152"/>
      <c r="UVA194" s="650"/>
      <c r="UVB194" s="651"/>
      <c r="UVC194" s="326"/>
      <c r="UVD194" s="152"/>
      <c r="UVE194" s="152"/>
      <c r="UVF194" s="152"/>
      <c r="UVG194" s="152"/>
      <c r="UVH194" s="650"/>
      <c r="UVI194" s="651"/>
      <c r="UVJ194" s="326"/>
      <c r="UVK194" s="152"/>
      <c r="UVL194" s="152"/>
      <c r="UVM194" s="152"/>
      <c r="UVN194" s="152"/>
      <c r="UVO194" s="650"/>
      <c r="UVP194" s="651"/>
      <c r="UVQ194" s="326"/>
      <c r="UVR194" s="152"/>
      <c r="UVS194" s="152"/>
      <c r="UVT194" s="152"/>
      <c r="UVU194" s="152"/>
      <c r="UVV194" s="650"/>
      <c r="UVW194" s="651"/>
      <c r="UVX194" s="326"/>
      <c r="UVY194" s="152"/>
      <c r="UVZ194" s="152"/>
      <c r="UWA194" s="152"/>
      <c r="UWB194" s="152"/>
      <c r="UWC194" s="650"/>
      <c r="UWD194" s="651"/>
      <c r="UWE194" s="326"/>
      <c r="UWF194" s="152"/>
      <c r="UWG194" s="152"/>
      <c r="UWH194" s="152"/>
      <c r="UWI194" s="152"/>
      <c r="UWJ194" s="650"/>
      <c r="UWK194" s="651"/>
      <c r="UWL194" s="326"/>
      <c r="UWM194" s="152"/>
      <c r="UWN194" s="152"/>
      <c r="UWO194" s="152"/>
      <c r="UWP194" s="152"/>
      <c r="UWQ194" s="650"/>
      <c r="UWR194" s="651"/>
      <c r="UWS194" s="326"/>
      <c r="UWT194" s="152"/>
      <c r="UWU194" s="152"/>
      <c r="UWV194" s="152"/>
      <c r="UWW194" s="152"/>
      <c r="UWX194" s="650"/>
      <c r="UWY194" s="651"/>
      <c r="UWZ194" s="326"/>
      <c r="UXA194" s="152"/>
      <c r="UXB194" s="152"/>
      <c r="UXC194" s="152"/>
      <c r="UXD194" s="152"/>
      <c r="UXE194" s="650"/>
      <c r="UXF194" s="651"/>
      <c r="UXG194" s="326"/>
      <c r="UXH194" s="152"/>
      <c r="UXI194" s="152"/>
      <c r="UXJ194" s="152"/>
      <c r="UXK194" s="152"/>
      <c r="UXL194" s="650"/>
      <c r="UXM194" s="651"/>
      <c r="UXN194" s="326"/>
      <c r="UXO194" s="152"/>
      <c r="UXP194" s="152"/>
      <c r="UXQ194" s="152"/>
      <c r="UXR194" s="152"/>
      <c r="UXS194" s="650"/>
      <c r="UXT194" s="651"/>
      <c r="UXU194" s="326"/>
      <c r="UXV194" s="152"/>
      <c r="UXW194" s="152"/>
      <c r="UXX194" s="152"/>
      <c r="UXY194" s="152"/>
      <c r="UXZ194" s="650"/>
      <c r="UYA194" s="651"/>
      <c r="UYB194" s="326"/>
      <c r="UYC194" s="152"/>
      <c r="UYD194" s="152"/>
      <c r="UYE194" s="152"/>
      <c r="UYF194" s="152"/>
      <c r="UYG194" s="650"/>
      <c r="UYH194" s="651"/>
      <c r="UYI194" s="326"/>
      <c r="UYJ194" s="152"/>
      <c r="UYK194" s="152"/>
      <c r="UYL194" s="152"/>
      <c r="UYM194" s="152"/>
      <c r="UYN194" s="650"/>
      <c r="UYO194" s="651"/>
      <c r="UYP194" s="326"/>
      <c r="UYQ194" s="152"/>
      <c r="UYR194" s="152"/>
      <c r="UYS194" s="152"/>
      <c r="UYT194" s="152"/>
      <c r="UYU194" s="650"/>
      <c r="UYV194" s="651"/>
      <c r="UYW194" s="326"/>
      <c r="UYX194" s="152"/>
      <c r="UYY194" s="152"/>
      <c r="UYZ194" s="152"/>
      <c r="UZA194" s="152"/>
      <c r="UZB194" s="650"/>
      <c r="UZC194" s="651"/>
      <c r="UZD194" s="326"/>
      <c r="UZE194" s="152"/>
      <c r="UZF194" s="152"/>
      <c r="UZG194" s="152"/>
      <c r="UZH194" s="152"/>
      <c r="UZI194" s="650"/>
      <c r="UZJ194" s="651"/>
      <c r="UZK194" s="326"/>
      <c r="UZL194" s="152"/>
      <c r="UZM194" s="152"/>
      <c r="UZN194" s="152"/>
      <c r="UZO194" s="152"/>
      <c r="UZP194" s="650"/>
      <c r="UZQ194" s="651"/>
      <c r="UZR194" s="326"/>
      <c r="UZS194" s="152"/>
      <c r="UZT194" s="152"/>
      <c r="UZU194" s="152"/>
      <c r="UZV194" s="152"/>
      <c r="UZW194" s="650"/>
      <c r="UZX194" s="651"/>
      <c r="UZY194" s="326"/>
      <c r="UZZ194" s="152"/>
      <c r="VAA194" s="152"/>
      <c r="VAB194" s="152"/>
      <c r="VAC194" s="152"/>
      <c r="VAD194" s="650"/>
      <c r="VAE194" s="651"/>
      <c r="VAF194" s="326"/>
      <c r="VAG194" s="152"/>
      <c r="VAH194" s="152"/>
      <c r="VAI194" s="152"/>
      <c r="VAJ194" s="152"/>
      <c r="VAK194" s="650"/>
      <c r="VAL194" s="651"/>
      <c r="VAM194" s="326"/>
      <c r="VAN194" s="152"/>
      <c r="VAO194" s="152"/>
      <c r="VAP194" s="152"/>
      <c r="VAQ194" s="152"/>
      <c r="VAR194" s="650"/>
      <c r="VAS194" s="651"/>
      <c r="VAT194" s="326"/>
      <c r="VAU194" s="152"/>
      <c r="VAV194" s="152"/>
      <c r="VAW194" s="152"/>
      <c r="VAX194" s="152"/>
      <c r="VAY194" s="650"/>
      <c r="VAZ194" s="651"/>
      <c r="VBA194" s="326"/>
      <c r="VBB194" s="152"/>
      <c r="VBC194" s="152"/>
      <c r="VBD194" s="152"/>
      <c r="VBE194" s="152"/>
      <c r="VBF194" s="650"/>
      <c r="VBG194" s="651"/>
      <c r="VBH194" s="326"/>
      <c r="VBI194" s="152"/>
      <c r="VBJ194" s="152"/>
      <c r="VBK194" s="152"/>
      <c r="VBL194" s="152"/>
      <c r="VBM194" s="650"/>
      <c r="VBN194" s="651"/>
      <c r="VBO194" s="326"/>
      <c r="VBP194" s="152"/>
      <c r="VBQ194" s="152"/>
      <c r="VBR194" s="152"/>
      <c r="VBS194" s="152"/>
      <c r="VBT194" s="650"/>
      <c r="VBU194" s="651"/>
      <c r="VBV194" s="326"/>
      <c r="VBW194" s="152"/>
      <c r="VBX194" s="152"/>
      <c r="VBY194" s="152"/>
      <c r="VBZ194" s="152"/>
      <c r="VCA194" s="650"/>
      <c r="VCB194" s="651"/>
      <c r="VCC194" s="326"/>
      <c r="VCD194" s="152"/>
      <c r="VCE194" s="152"/>
      <c r="VCF194" s="152"/>
      <c r="VCG194" s="152"/>
      <c r="VCH194" s="650"/>
      <c r="VCI194" s="651"/>
      <c r="VCJ194" s="326"/>
      <c r="VCK194" s="152"/>
      <c r="VCL194" s="152"/>
      <c r="VCM194" s="152"/>
      <c r="VCN194" s="152"/>
      <c r="VCO194" s="650"/>
      <c r="VCP194" s="651"/>
      <c r="VCQ194" s="326"/>
      <c r="VCR194" s="152"/>
      <c r="VCS194" s="152"/>
      <c r="VCT194" s="152"/>
      <c r="VCU194" s="152"/>
      <c r="VCV194" s="650"/>
      <c r="VCW194" s="651"/>
      <c r="VCX194" s="326"/>
      <c r="VCY194" s="152"/>
      <c r="VCZ194" s="152"/>
      <c r="VDA194" s="152"/>
      <c r="VDB194" s="152"/>
      <c r="VDC194" s="650"/>
      <c r="VDD194" s="651"/>
      <c r="VDE194" s="326"/>
      <c r="VDF194" s="152"/>
      <c r="VDG194" s="152"/>
      <c r="VDH194" s="152"/>
      <c r="VDI194" s="152"/>
      <c r="VDJ194" s="650"/>
      <c r="VDK194" s="651"/>
      <c r="VDL194" s="326"/>
      <c r="VDM194" s="152"/>
      <c r="VDN194" s="152"/>
      <c r="VDO194" s="152"/>
      <c r="VDP194" s="152"/>
      <c r="VDQ194" s="650"/>
      <c r="VDR194" s="651"/>
      <c r="VDS194" s="326"/>
      <c r="VDT194" s="152"/>
      <c r="VDU194" s="152"/>
      <c r="VDV194" s="152"/>
      <c r="VDW194" s="152"/>
      <c r="VDX194" s="650"/>
      <c r="VDY194" s="651"/>
      <c r="VDZ194" s="326"/>
      <c r="VEA194" s="152"/>
      <c r="VEB194" s="152"/>
      <c r="VEC194" s="152"/>
      <c r="VED194" s="152"/>
      <c r="VEE194" s="650"/>
      <c r="VEF194" s="651"/>
      <c r="VEG194" s="326"/>
      <c r="VEH194" s="152"/>
      <c r="VEI194" s="152"/>
      <c r="VEJ194" s="152"/>
      <c r="VEK194" s="152"/>
      <c r="VEL194" s="650"/>
      <c r="VEM194" s="651"/>
      <c r="VEN194" s="326"/>
      <c r="VEO194" s="152"/>
      <c r="VEP194" s="152"/>
      <c r="VEQ194" s="152"/>
      <c r="VER194" s="152"/>
      <c r="VES194" s="650"/>
      <c r="VET194" s="651"/>
      <c r="VEU194" s="326"/>
      <c r="VEV194" s="152"/>
      <c r="VEW194" s="152"/>
      <c r="VEX194" s="152"/>
      <c r="VEY194" s="152"/>
      <c r="VEZ194" s="650"/>
      <c r="VFA194" s="651"/>
      <c r="VFB194" s="326"/>
      <c r="VFC194" s="152"/>
      <c r="VFD194" s="152"/>
      <c r="VFE194" s="152"/>
      <c r="VFF194" s="152"/>
      <c r="VFG194" s="650"/>
      <c r="VFH194" s="651"/>
      <c r="VFI194" s="326"/>
      <c r="VFJ194" s="152"/>
      <c r="VFK194" s="152"/>
      <c r="VFL194" s="152"/>
      <c r="VFM194" s="152"/>
      <c r="VFN194" s="650"/>
      <c r="VFO194" s="651"/>
      <c r="VFP194" s="326"/>
      <c r="VFQ194" s="152"/>
      <c r="VFR194" s="152"/>
      <c r="VFS194" s="152"/>
      <c r="VFT194" s="152"/>
      <c r="VFU194" s="650"/>
      <c r="VFV194" s="651"/>
      <c r="VFW194" s="326"/>
      <c r="VFX194" s="152"/>
      <c r="VFY194" s="152"/>
      <c r="VFZ194" s="152"/>
      <c r="VGA194" s="152"/>
      <c r="VGB194" s="650"/>
      <c r="VGC194" s="651"/>
      <c r="VGD194" s="326"/>
      <c r="VGE194" s="152"/>
      <c r="VGF194" s="152"/>
      <c r="VGG194" s="152"/>
      <c r="VGH194" s="152"/>
      <c r="VGI194" s="650"/>
      <c r="VGJ194" s="651"/>
      <c r="VGK194" s="326"/>
      <c r="VGL194" s="152"/>
      <c r="VGM194" s="152"/>
      <c r="VGN194" s="152"/>
      <c r="VGO194" s="152"/>
      <c r="VGP194" s="650"/>
      <c r="VGQ194" s="651"/>
      <c r="VGR194" s="326"/>
      <c r="VGS194" s="152"/>
      <c r="VGT194" s="152"/>
      <c r="VGU194" s="152"/>
      <c r="VGV194" s="152"/>
      <c r="VGW194" s="650"/>
      <c r="VGX194" s="651"/>
      <c r="VGY194" s="326"/>
      <c r="VGZ194" s="152"/>
      <c r="VHA194" s="152"/>
      <c r="VHB194" s="152"/>
      <c r="VHC194" s="152"/>
      <c r="VHD194" s="650"/>
      <c r="VHE194" s="651"/>
      <c r="VHF194" s="326"/>
      <c r="VHG194" s="152"/>
      <c r="VHH194" s="152"/>
      <c r="VHI194" s="152"/>
      <c r="VHJ194" s="152"/>
      <c r="VHK194" s="650"/>
      <c r="VHL194" s="651"/>
      <c r="VHM194" s="326"/>
      <c r="VHN194" s="152"/>
      <c r="VHO194" s="152"/>
      <c r="VHP194" s="152"/>
      <c r="VHQ194" s="152"/>
      <c r="VHR194" s="650"/>
      <c r="VHS194" s="651"/>
      <c r="VHT194" s="326"/>
      <c r="VHU194" s="152"/>
      <c r="VHV194" s="152"/>
      <c r="VHW194" s="152"/>
      <c r="VHX194" s="152"/>
      <c r="VHY194" s="650"/>
      <c r="VHZ194" s="651"/>
      <c r="VIA194" s="326"/>
      <c r="VIB194" s="152"/>
      <c r="VIC194" s="152"/>
      <c r="VID194" s="152"/>
      <c r="VIE194" s="152"/>
      <c r="VIF194" s="650"/>
      <c r="VIG194" s="651"/>
      <c r="VIH194" s="326"/>
      <c r="VII194" s="152"/>
      <c r="VIJ194" s="152"/>
      <c r="VIK194" s="152"/>
      <c r="VIL194" s="152"/>
      <c r="VIM194" s="650"/>
      <c r="VIN194" s="651"/>
      <c r="VIO194" s="326"/>
      <c r="VIP194" s="152"/>
      <c r="VIQ194" s="152"/>
      <c r="VIR194" s="152"/>
      <c r="VIS194" s="152"/>
      <c r="VIT194" s="650"/>
      <c r="VIU194" s="651"/>
      <c r="VIV194" s="326"/>
      <c r="VIW194" s="152"/>
      <c r="VIX194" s="152"/>
      <c r="VIY194" s="152"/>
      <c r="VIZ194" s="152"/>
      <c r="VJA194" s="650"/>
      <c r="VJB194" s="651"/>
      <c r="VJC194" s="326"/>
      <c r="VJD194" s="152"/>
      <c r="VJE194" s="152"/>
      <c r="VJF194" s="152"/>
      <c r="VJG194" s="152"/>
      <c r="VJH194" s="650"/>
      <c r="VJI194" s="651"/>
      <c r="VJJ194" s="326"/>
      <c r="VJK194" s="152"/>
      <c r="VJL194" s="152"/>
      <c r="VJM194" s="152"/>
      <c r="VJN194" s="152"/>
      <c r="VJO194" s="650"/>
      <c r="VJP194" s="651"/>
      <c r="VJQ194" s="326"/>
      <c r="VJR194" s="152"/>
      <c r="VJS194" s="152"/>
      <c r="VJT194" s="152"/>
      <c r="VJU194" s="152"/>
      <c r="VJV194" s="650"/>
      <c r="VJW194" s="651"/>
      <c r="VJX194" s="326"/>
      <c r="VJY194" s="152"/>
      <c r="VJZ194" s="152"/>
      <c r="VKA194" s="152"/>
      <c r="VKB194" s="152"/>
      <c r="VKC194" s="650"/>
      <c r="VKD194" s="651"/>
      <c r="VKE194" s="326"/>
      <c r="VKF194" s="152"/>
      <c r="VKG194" s="152"/>
      <c r="VKH194" s="152"/>
      <c r="VKI194" s="152"/>
      <c r="VKJ194" s="650"/>
      <c r="VKK194" s="651"/>
      <c r="VKL194" s="326"/>
      <c r="VKM194" s="152"/>
      <c r="VKN194" s="152"/>
      <c r="VKO194" s="152"/>
      <c r="VKP194" s="152"/>
      <c r="VKQ194" s="650"/>
      <c r="VKR194" s="651"/>
      <c r="VKS194" s="326"/>
      <c r="VKT194" s="152"/>
      <c r="VKU194" s="152"/>
      <c r="VKV194" s="152"/>
      <c r="VKW194" s="152"/>
      <c r="VKX194" s="650"/>
      <c r="VKY194" s="651"/>
      <c r="VKZ194" s="326"/>
      <c r="VLA194" s="152"/>
      <c r="VLB194" s="152"/>
      <c r="VLC194" s="152"/>
      <c r="VLD194" s="152"/>
      <c r="VLE194" s="650"/>
      <c r="VLF194" s="651"/>
      <c r="VLG194" s="326"/>
      <c r="VLH194" s="152"/>
      <c r="VLI194" s="152"/>
      <c r="VLJ194" s="152"/>
      <c r="VLK194" s="152"/>
      <c r="VLL194" s="650"/>
      <c r="VLM194" s="651"/>
      <c r="VLN194" s="326"/>
      <c r="VLO194" s="152"/>
      <c r="VLP194" s="152"/>
      <c r="VLQ194" s="152"/>
      <c r="VLR194" s="152"/>
      <c r="VLS194" s="650"/>
      <c r="VLT194" s="651"/>
      <c r="VLU194" s="326"/>
      <c r="VLV194" s="152"/>
      <c r="VLW194" s="152"/>
      <c r="VLX194" s="152"/>
      <c r="VLY194" s="152"/>
      <c r="VLZ194" s="650"/>
      <c r="VMA194" s="651"/>
      <c r="VMB194" s="326"/>
      <c r="VMC194" s="152"/>
      <c r="VMD194" s="152"/>
      <c r="VME194" s="152"/>
      <c r="VMF194" s="152"/>
      <c r="VMG194" s="650"/>
      <c r="VMH194" s="651"/>
      <c r="VMI194" s="326"/>
      <c r="VMJ194" s="152"/>
      <c r="VMK194" s="152"/>
      <c r="VML194" s="152"/>
      <c r="VMM194" s="152"/>
      <c r="VMN194" s="650"/>
      <c r="VMO194" s="651"/>
      <c r="VMP194" s="326"/>
      <c r="VMQ194" s="152"/>
      <c r="VMR194" s="152"/>
      <c r="VMS194" s="152"/>
      <c r="VMT194" s="152"/>
      <c r="VMU194" s="650"/>
      <c r="VMV194" s="651"/>
      <c r="VMW194" s="326"/>
      <c r="VMX194" s="152"/>
      <c r="VMY194" s="152"/>
      <c r="VMZ194" s="152"/>
      <c r="VNA194" s="152"/>
      <c r="VNB194" s="650"/>
      <c r="VNC194" s="651"/>
      <c r="VND194" s="326"/>
      <c r="VNE194" s="152"/>
      <c r="VNF194" s="152"/>
      <c r="VNG194" s="152"/>
      <c r="VNH194" s="152"/>
      <c r="VNI194" s="650"/>
      <c r="VNJ194" s="651"/>
      <c r="VNK194" s="326"/>
      <c r="VNL194" s="152"/>
      <c r="VNM194" s="152"/>
      <c r="VNN194" s="152"/>
      <c r="VNO194" s="152"/>
      <c r="VNP194" s="650"/>
      <c r="VNQ194" s="651"/>
      <c r="VNR194" s="326"/>
      <c r="VNS194" s="152"/>
      <c r="VNT194" s="152"/>
      <c r="VNU194" s="152"/>
      <c r="VNV194" s="152"/>
      <c r="VNW194" s="650"/>
      <c r="VNX194" s="651"/>
      <c r="VNY194" s="326"/>
      <c r="VNZ194" s="152"/>
      <c r="VOA194" s="152"/>
      <c r="VOB194" s="152"/>
      <c r="VOC194" s="152"/>
      <c r="VOD194" s="650"/>
      <c r="VOE194" s="651"/>
      <c r="VOF194" s="326"/>
      <c r="VOG194" s="152"/>
      <c r="VOH194" s="152"/>
      <c r="VOI194" s="152"/>
      <c r="VOJ194" s="152"/>
      <c r="VOK194" s="650"/>
      <c r="VOL194" s="651"/>
      <c r="VOM194" s="326"/>
      <c r="VON194" s="152"/>
      <c r="VOO194" s="152"/>
      <c r="VOP194" s="152"/>
      <c r="VOQ194" s="152"/>
      <c r="VOR194" s="650"/>
      <c r="VOS194" s="651"/>
      <c r="VOT194" s="326"/>
      <c r="VOU194" s="152"/>
      <c r="VOV194" s="152"/>
      <c r="VOW194" s="152"/>
      <c r="VOX194" s="152"/>
      <c r="VOY194" s="650"/>
      <c r="VOZ194" s="651"/>
      <c r="VPA194" s="326"/>
      <c r="VPB194" s="152"/>
      <c r="VPC194" s="152"/>
      <c r="VPD194" s="152"/>
      <c r="VPE194" s="152"/>
      <c r="VPF194" s="650"/>
      <c r="VPG194" s="651"/>
      <c r="VPH194" s="326"/>
      <c r="VPI194" s="152"/>
      <c r="VPJ194" s="152"/>
      <c r="VPK194" s="152"/>
      <c r="VPL194" s="152"/>
      <c r="VPM194" s="650"/>
      <c r="VPN194" s="651"/>
      <c r="VPO194" s="326"/>
      <c r="VPP194" s="152"/>
      <c r="VPQ194" s="152"/>
      <c r="VPR194" s="152"/>
      <c r="VPS194" s="152"/>
      <c r="VPT194" s="650"/>
      <c r="VPU194" s="651"/>
      <c r="VPV194" s="326"/>
      <c r="VPW194" s="152"/>
      <c r="VPX194" s="152"/>
      <c r="VPY194" s="152"/>
      <c r="VPZ194" s="152"/>
      <c r="VQA194" s="650"/>
      <c r="VQB194" s="651"/>
      <c r="VQC194" s="326"/>
      <c r="VQD194" s="152"/>
      <c r="VQE194" s="152"/>
      <c r="VQF194" s="152"/>
      <c r="VQG194" s="152"/>
      <c r="VQH194" s="650"/>
      <c r="VQI194" s="651"/>
      <c r="VQJ194" s="326"/>
      <c r="VQK194" s="152"/>
      <c r="VQL194" s="152"/>
      <c r="VQM194" s="152"/>
      <c r="VQN194" s="152"/>
      <c r="VQO194" s="650"/>
      <c r="VQP194" s="651"/>
      <c r="VQQ194" s="326"/>
      <c r="VQR194" s="152"/>
      <c r="VQS194" s="152"/>
      <c r="VQT194" s="152"/>
      <c r="VQU194" s="152"/>
      <c r="VQV194" s="650"/>
      <c r="VQW194" s="651"/>
      <c r="VQX194" s="326"/>
      <c r="VQY194" s="152"/>
      <c r="VQZ194" s="152"/>
      <c r="VRA194" s="152"/>
      <c r="VRB194" s="152"/>
      <c r="VRC194" s="650"/>
      <c r="VRD194" s="651"/>
      <c r="VRE194" s="326"/>
      <c r="VRF194" s="152"/>
      <c r="VRG194" s="152"/>
      <c r="VRH194" s="152"/>
      <c r="VRI194" s="152"/>
      <c r="VRJ194" s="650"/>
      <c r="VRK194" s="651"/>
      <c r="VRL194" s="326"/>
      <c r="VRM194" s="152"/>
      <c r="VRN194" s="152"/>
      <c r="VRO194" s="152"/>
      <c r="VRP194" s="152"/>
      <c r="VRQ194" s="650"/>
      <c r="VRR194" s="651"/>
      <c r="VRS194" s="326"/>
      <c r="VRT194" s="152"/>
      <c r="VRU194" s="152"/>
      <c r="VRV194" s="152"/>
      <c r="VRW194" s="152"/>
      <c r="VRX194" s="650"/>
      <c r="VRY194" s="651"/>
      <c r="VRZ194" s="326"/>
      <c r="VSA194" s="152"/>
      <c r="VSB194" s="152"/>
      <c r="VSC194" s="152"/>
      <c r="VSD194" s="152"/>
      <c r="VSE194" s="650"/>
      <c r="VSF194" s="651"/>
      <c r="VSG194" s="326"/>
      <c r="VSH194" s="152"/>
      <c r="VSI194" s="152"/>
      <c r="VSJ194" s="152"/>
      <c r="VSK194" s="152"/>
      <c r="VSL194" s="650"/>
      <c r="VSM194" s="651"/>
      <c r="VSN194" s="326"/>
      <c r="VSO194" s="152"/>
      <c r="VSP194" s="152"/>
      <c r="VSQ194" s="152"/>
      <c r="VSR194" s="152"/>
      <c r="VSS194" s="650"/>
      <c r="VST194" s="651"/>
      <c r="VSU194" s="326"/>
      <c r="VSV194" s="152"/>
      <c r="VSW194" s="152"/>
      <c r="VSX194" s="152"/>
      <c r="VSY194" s="152"/>
      <c r="VSZ194" s="650"/>
      <c r="VTA194" s="651"/>
      <c r="VTB194" s="326"/>
      <c r="VTC194" s="152"/>
      <c r="VTD194" s="152"/>
      <c r="VTE194" s="152"/>
      <c r="VTF194" s="152"/>
      <c r="VTG194" s="650"/>
      <c r="VTH194" s="651"/>
      <c r="VTI194" s="326"/>
      <c r="VTJ194" s="152"/>
      <c r="VTK194" s="152"/>
      <c r="VTL194" s="152"/>
      <c r="VTM194" s="152"/>
      <c r="VTN194" s="650"/>
      <c r="VTO194" s="651"/>
      <c r="VTP194" s="326"/>
      <c r="VTQ194" s="152"/>
      <c r="VTR194" s="152"/>
      <c r="VTS194" s="152"/>
      <c r="VTT194" s="152"/>
      <c r="VTU194" s="650"/>
      <c r="VTV194" s="651"/>
      <c r="VTW194" s="326"/>
      <c r="VTX194" s="152"/>
      <c r="VTY194" s="152"/>
      <c r="VTZ194" s="152"/>
      <c r="VUA194" s="152"/>
      <c r="VUB194" s="650"/>
      <c r="VUC194" s="651"/>
      <c r="VUD194" s="326"/>
      <c r="VUE194" s="152"/>
      <c r="VUF194" s="152"/>
      <c r="VUG194" s="152"/>
      <c r="VUH194" s="152"/>
      <c r="VUI194" s="650"/>
      <c r="VUJ194" s="651"/>
      <c r="VUK194" s="326"/>
      <c r="VUL194" s="152"/>
      <c r="VUM194" s="152"/>
      <c r="VUN194" s="152"/>
      <c r="VUO194" s="152"/>
      <c r="VUP194" s="650"/>
      <c r="VUQ194" s="651"/>
      <c r="VUR194" s="326"/>
      <c r="VUS194" s="152"/>
      <c r="VUT194" s="152"/>
      <c r="VUU194" s="152"/>
      <c r="VUV194" s="152"/>
      <c r="VUW194" s="650"/>
      <c r="VUX194" s="651"/>
      <c r="VUY194" s="326"/>
      <c r="VUZ194" s="152"/>
      <c r="VVA194" s="152"/>
      <c r="VVB194" s="152"/>
      <c r="VVC194" s="152"/>
      <c r="VVD194" s="650"/>
      <c r="VVE194" s="651"/>
      <c r="VVF194" s="326"/>
      <c r="VVG194" s="152"/>
      <c r="VVH194" s="152"/>
      <c r="VVI194" s="152"/>
      <c r="VVJ194" s="152"/>
      <c r="VVK194" s="650"/>
      <c r="VVL194" s="651"/>
      <c r="VVM194" s="326"/>
      <c r="VVN194" s="152"/>
      <c r="VVO194" s="152"/>
      <c r="VVP194" s="152"/>
      <c r="VVQ194" s="152"/>
      <c r="VVR194" s="650"/>
      <c r="VVS194" s="651"/>
      <c r="VVT194" s="326"/>
      <c r="VVU194" s="152"/>
      <c r="VVV194" s="152"/>
      <c r="VVW194" s="152"/>
      <c r="VVX194" s="152"/>
      <c r="VVY194" s="650"/>
      <c r="VVZ194" s="651"/>
      <c r="VWA194" s="326"/>
      <c r="VWB194" s="152"/>
      <c r="VWC194" s="152"/>
      <c r="VWD194" s="152"/>
      <c r="VWE194" s="152"/>
      <c r="VWF194" s="650"/>
      <c r="VWG194" s="651"/>
      <c r="VWH194" s="326"/>
      <c r="VWI194" s="152"/>
      <c r="VWJ194" s="152"/>
      <c r="VWK194" s="152"/>
      <c r="VWL194" s="152"/>
      <c r="VWM194" s="650"/>
      <c r="VWN194" s="651"/>
      <c r="VWO194" s="326"/>
      <c r="VWP194" s="152"/>
      <c r="VWQ194" s="152"/>
      <c r="VWR194" s="152"/>
      <c r="VWS194" s="152"/>
      <c r="VWT194" s="650"/>
      <c r="VWU194" s="651"/>
      <c r="VWV194" s="326"/>
      <c r="VWW194" s="152"/>
      <c r="VWX194" s="152"/>
      <c r="VWY194" s="152"/>
      <c r="VWZ194" s="152"/>
      <c r="VXA194" s="650"/>
      <c r="VXB194" s="651"/>
      <c r="VXC194" s="326"/>
      <c r="VXD194" s="152"/>
      <c r="VXE194" s="152"/>
      <c r="VXF194" s="152"/>
      <c r="VXG194" s="152"/>
      <c r="VXH194" s="650"/>
      <c r="VXI194" s="651"/>
      <c r="VXJ194" s="326"/>
      <c r="VXK194" s="152"/>
      <c r="VXL194" s="152"/>
      <c r="VXM194" s="152"/>
      <c r="VXN194" s="152"/>
      <c r="VXO194" s="650"/>
      <c r="VXP194" s="651"/>
      <c r="VXQ194" s="326"/>
      <c r="VXR194" s="152"/>
      <c r="VXS194" s="152"/>
      <c r="VXT194" s="152"/>
      <c r="VXU194" s="152"/>
      <c r="VXV194" s="650"/>
      <c r="VXW194" s="651"/>
      <c r="VXX194" s="326"/>
      <c r="VXY194" s="152"/>
      <c r="VXZ194" s="152"/>
      <c r="VYA194" s="152"/>
      <c r="VYB194" s="152"/>
      <c r="VYC194" s="650"/>
      <c r="VYD194" s="651"/>
      <c r="VYE194" s="326"/>
      <c r="VYF194" s="152"/>
      <c r="VYG194" s="152"/>
      <c r="VYH194" s="152"/>
      <c r="VYI194" s="152"/>
      <c r="VYJ194" s="650"/>
      <c r="VYK194" s="651"/>
      <c r="VYL194" s="326"/>
      <c r="VYM194" s="152"/>
      <c r="VYN194" s="152"/>
      <c r="VYO194" s="152"/>
      <c r="VYP194" s="152"/>
      <c r="VYQ194" s="650"/>
      <c r="VYR194" s="651"/>
      <c r="VYS194" s="326"/>
      <c r="VYT194" s="152"/>
      <c r="VYU194" s="152"/>
      <c r="VYV194" s="152"/>
      <c r="VYW194" s="152"/>
      <c r="VYX194" s="650"/>
      <c r="VYY194" s="651"/>
      <c r="VYZ194" s="326"/>
      <c r="VZA194" s="152"/>
      <c r="VZB194" s="152"/>
      <c r="VZC194" s="152"/>
      <c r="VZD194" s="152"/>
      <c r="VZE194" s="650"/>
      <c r="VZF194" s="651"/>
      <c r="VZG194" s="326"/>
      <c r="VZH194" s="152"/>
      <c r="VZI194" s="152"/>
      <c r="VZJ194" s="152"/>
      <c r="VZK194" s="152"/>
      <c r="VZL194" s="650"/>
      <c r="VZM194" s="651"/>
      <c r="VZN194" s="326"/>
      <c r="VZO194" s="152"/>
      <c r="VZP194" s="152"/>
      <c r="VZQ194" s="152"/>
      <c r="VZR194" s="152"/>
      <c r="VZS194" s="650"/>
      <c r="VZT194" s="651"/>
      <c r="VZU194" s="326"/>
      <c r="VZV194" s="152"/>
      <c r="VZW194" s="152"/>
      <c r="VZX194" s="152"/>
      <c r="VZY194" s="152"/>
      <c r="VZZ194" s="650"/>
      <c r="WAA194" s="651"/>
      <c r="WAB194" s="326"/>
      <c r="WAC194" s="152"/>
      <c r="WAD194" s="152"/>
      <c r="WAE194" s="152"/>
      <c r="WAF194" s="152"/>
      <c r="WAG194" s="650"/>
      <c r="WAH194" s="651"/>
      <c r="WAI194" s="326"/>
      <c r="WAJ194" s="152"/>
      <c r="WAK194" s="152"/>
      <c r="WAL194" s="152"/>
      <c r="WAM194" s="152"/>
      <c r="WAN194" s="650"/>
      <c r="WAO194" s="651"/>
      <c r="WAP194" s="326"/>
      <c r="WAQ194" s="152"/>
      <c r="WAR194" s="152"/>
      <c r="WAS194" s="152"/>
      <c r="WAT194" s="152"/>
      <c r="WAU194" s="650"/>
      <c r="WAV194" s="651"/>
      <c r="WAW194" s="326"/>
      <c r="WAX194" s="152"/>
      <c r="WAY194" s="152"/>
      <c r="WAZ194" s="152"/>
      <c r="WBA194" s="152"/>
      <c r="WBB194" s="650"/>
      <c r="WBC194" s="651"/>
      <c r="WBD194" s="326"/>
      <c r="WBE194" s="152"/>
      <c r="WBF194" s="152"/>
      <c r="WBG194" s="152"/>
      <c r="WBH194" s="152"/>
      <c r="WBI194" s="650"/>
      <c r="WBJ194" s="651"/>
      <c r="WBK194" s="326"/>
      <c r="WBL194" s="152"/>
      <c r="WBM194" s="152"/>
      <c r="WBN194" s="152"/>
      <c r="WBO194" s="152"/>
      <c r="WBP194" s="650"/>
      <c r="WBQ194" s="651"/>
      <c r="WBR194" s="326"/>
      <c r="WBS194" s="152"/>
      <c r="WBT194" s="152"/>
      <c r="WBU194" s="152"/>
      <c r="WBV194" s="152"/>
      <c r="WBW194" s="650"/>
      <c r="WBX194" s="651"/>
      <c r="WBY194" s="326"/>
      <c r="WBZ194" s="152"/>
      <c r="WCA194" s="152"/>
      <c r="WCB194" s="152"/>
      <c r="WCC194" s="152"/>
      <c r="WCD194" s="650"/>
      <c r="WCE194" s="651"/>
      <c r="WCF194" s="326"/>
      <c r="WCG194" s="152"/>
      <c r="WCH194" s="152"/>
      <c r="WCI194" s="152"/>
      <c r="WCJ194" s="152"/>
      <c r="WCK194" s="650"/>
      <c r="WCL194" s="651"/>
      <c r="WCM194" s="326"/>
      <c r="WCN194" s="152"/>
      <c r="WCO194" s="152"/>
      <c r="WCP194" s="152"/>
      <c r="WCQ194" s="152"/>
      <c r="WCR194" s="650"/>
      <c r="WCS194" s="651"/>
      <c r="WCT194" s="326"/>
      <c r="WCU194" s="152"/>
      <c r="WCV194" s="152"/>
      <c r="WCW194" s="152"/>
      <c r="WCX194" s="152"/>
      <c r="WCY194" s="650"/>
      <c r="WCZ194" s="651"/>
      <c r="WDA194" s="326"/>
      <c r="WDB194" s="152"/>
      <c r="WDC194" s="152"/>
      <c r="WDD194" s="152"/>
      <c r="WDE194" s="152"/>
      <c r="WDF194" s="650"/>
      <c r="WDG194" s="651"/>
      <c r="WDH194" s="326"/>
      <c r="WDI194" s="152"/>
      <c r="WDJ194" s="152"/>
      <c r="WDK194" s="152"/>
      <c r="WDL194" s="152"/>
      <c r="WDM194" s="650"/>
      <c r="WDN194" s="651"/>
      <c r="WDO194" s="326"/>
      <c r="WDP194" s="152"/>
      <c r="WDQ194" s="152"/>
      <c r="WDR194" s="152"/>
      <c r="WDS194" s="152"/>
      <c r="WDT194" s="650"/>
      <c r="WDU194" s="651"/>
      <c r="WDV194" s="326"/>
      <c r="WDW194" s="152"/>
      <c r="WDX194" s="152"/>
      <c r="WDY194" s="152"/>
      <c r="WDZ194" s="152"/>
      <c r="WEA194" s="650"/>
      <c r="WEB194" s="651"/>
      <c r="WEC194" s="326"/>
      <c r="WED194" s="152"/>
      <c r="WEE194" s="152"/>
      <c r="WEF194" s="152"/>
      <c r="WEG194" s="152"/>
      <c r="WEH194" s="650"/>
      <c r="WEI194" s="651"/>
      <c r="WEJ194" s="326"/>
      <c r="WEK194" s="152"/>
      <c r="WEL194" s="152"/>
      <c r="WEM194" s="152"/>
      <c r="WEN194" s="152"/>
      <c r="WEO194" s="650"/>
      <c r="WEP194" s="651"/>
      <c r="WEQ194" s="326"/>
      <c r="WER194" s="152"/>
      <c r="WES194" s="152"/>
      <c r="WET194" s="152"/>
      <c r="WEU194" s="152"/>
      <c r="WEV194" s="650"/>
      <c r="WEW194" s="651"/>
      <c r="WEX194" s="326"/>
      <c r="WEY194" s="152"/>
      <c r="WEZ194" s="152"/>
      <c r="WFA194" s="152"/>
      <c r="WFB194" s="152"/>
      <c r="WFC194" s="650"/>
      <c r="WFD194" s="651"/>
      <c r="WFE194" s="326"/>
      <c r="WFF194" s="152"/>
      <c r="WFG194" s="152"/>
      <c r="WFH194" s="152"/>
      <c r="WFI194" s="152"/>
      <c r="WFJ194" s="650"/>
      <c r="WFK194" s="651"/>
      <c r="WFL194" s="326"/>
      <c r="WFM194" s="152"/>
      <c r="WFN194" s="152"/>
      <c r="WFO194" s="152"/>
      <c r="WFP194" s="152"/>
      <c r="WFQ194" s="650"/>
      <c r="WFR194" s="651"/>
      <c r="WFS194" s="326"/>
      <c r="WFT194" s="152"/>
      <c r="WFU194" s="152"/>
      <c r="WFV194" s="152"/>
      <c r="WFW194" s="152"/>
      <c r="WFX194" s="650"/>
      <c r="WFY194" s="651"/>
      <c r="WFZ194" s="326"/>
      <c r="WGA194" s="152"/>
      <c r="WGB194" s="152"/>
      <c r="WGC194" s="152"/>
      <c r="WGD194" s="152"/>
      <c r="WGE194" s="650"/>
      <c r="WGF194" s="651"/>
      <c r="WGG194" s="326"/>
      <c r="WGH194" s="152"/>
      <c r="WGI194" s="152"/>
      <c r="WGJ194" s="152"/>
      <c r="WGK194" s="152"/>
      <c r="WGL194" s="650"/>
      <c r="WGM194" s="651"/>
      <c r="WGN194" s="326"/>
      <c r="WGO194" s="152"/>
      <c r="WGP194" s="152"/>
      <c r="WGQ194" s="152"/>
      <c r="WGR194" s="152"/>
      <c r="WGS194" s="650"/>
      <c r="WGT194" s="651"/>
      <c r="WGU194" s="326"/>
      <c r="WGV194" s="152"/>
      <c r="WGW194" s="152"/>
      <c r="WGX194" s="152"/>
      <c r="WGY194" s="152"/>
      <c r="WGZ194" s="650"/>
      <c r="WHA194" s="651"/>
      <c r="WHB194" s="326"/>
      <c r="WHC194" s="152"/>
      <c r="WHD194" s="152"/>
      <c r="WHE194" s="152"/>
      <c r="WHF194" s="152"/>
      <c r="WHG194" s="650"/>
      <c r="WHH194" s="651"/>
      <c r="WHI194" s="326"/>
      <c r="WHJ194" s="152"/>
      <c r="WHK194" s="152"/>
      <c r="WHL194" s="152"/>
      <c r="WHM194" s="152"/>
      <c r="WHN194" s="650"/>
      <c r="WHO194" s="651"/>
      <c r="WHP194" s="326"/>
      <c r="WHQ194" s="152"/>
      <c r="WHR194" s="152"/>
      <c r="WHS194" s="152"/>
      <c r="WHT194" s="152"/>
      <c r="WHU194" s="650"/>
      <c r="WHV194" s="651"/>
      <c r="WHW194" s="326"/>
      <c r="WHX194" s="152"/>
      <c r="WHY194" s="152"/>
      <c r="WHZ194" s="152"/>
      <c r="WIA194" s="152"/>
      <c r="WIB194" s="650"/>
      <c r="WIC194" s="651"/>
      <c r="WID194" s="326"/>
      <c r="WIE194" s="152"/>
      <c r="WIF194" s="152"/>
      <c r="WIG194" s="152"/>
      <c r="WIH194" s="152"/>
      <c r="WII194" s="650"/>
      <c r="WIJ194" s="651"/>
      <c r="WIK194" s="326"/>
      <c r="WIL194" s="152"/>
      <c r="WIM194" s="152"/>
      <c r="WIN194" s="152"/>
      <c r="WIO194" s="152"/>
      <c r="WIP194" s="650"/>
      <c r="WIQ194" s="651"/>
      <c r="WIR194" s="326"/>
      <c r="WIS194" s="152"/>
      <c r="WIT194" s="152"/>
      <c r="WIU194" s="152"/>
      <c r="WIV194" s="152"/>
      <c r="WIW194" s="650"/>
      <c r="WIX194" s="651"/>
      <c r="WIY194" s="326"/>
      <c r="WIZ194" s="152"/>
      <c r="WJA194" s="152"/>
      <c r="WJB194" s="152"/>
      <c r="WJC194" s="152"/>
      <c r="WJD194" s="650"/>
      <c r="WJE194" s="651"/>
      <c r="WJF194" s="326"/>
      <c r="WJG194" s="152"/>
      <c r="WJH194" s="152"/>
      <c r="WJI194" s="152"/>
      <c r="WJJ194" s="152"/>
      <c r="WJK194" s="650"/>
      <c r="WJL194" s="651"/>
      <c r="WJM194" s="326"/>
      <c r="WJN194" s="152"/>
      <c r="WJO194" s="152"/>
      <c r="WJP194" s="152"/>
      <c r="WJQ194" s="152"/>
      <c r="WJR194" s="650"/>
      <c r="WJS194" s="651"/>
      <c r="WJT194" s="326"/>
      <c r="WJU194" s="152"/>
      <c r="WJV194" s="152"/>
      <c r="WJW194" s="152"/>
      <c r="WJX194" s="152"/>
      <c r="WJY194" s="650"/>
      <c r="WJZ194" s="651"/>
      <c r="WKA194" s="326"/>
      <c r="WKB194" s="152"/>
      <c r="WKC194" s="152"/>
      <c r="WKD194" s="152"/>
      <c r="WKE194" s="152"/>
      <c r="WKF194" s="650"/>
      <c r="WKG194" s="651"/>
      <c r="WKH194" s="326"/>
      <c r="WKI194" s="152"/>
      <c r="WKJ194" s="152"/>
      <c r="WKK194" s="152"/>
      <c r="WKL194" s="152"/>
      <c r="WKM194" s="650"/>
      <c r="WKN194" s="651"/>
      <c r="WKO194" s="326"/>
      <c r="WKP194" s="152"/>
      <c r="WKQ194" s="152"/>
      <c r="WKR194" s="152"/>
      <c r="WKS194" s="152"/>
      <c r="WKT194" s="650"/>
      <c r="WKU194" s="651"/>
      <c r="WKV194" s="326"/>
      <c r="WKW194" s="152"/>
      <c r="WKX194" s="152"/>
      <c r="WKY194" s="152"/>
      <c r="WKZ194" s="152"/>
      <c r="WLA194" s="650"/>
      <c r="WLB194" s="651"/>
      <c r="WLC194" s="326"/>
      <c r="WLD194" s="152"/>
      <c r="WLE194" s="152"/>
      <c r="WLF194" s="152"/>
      <c r="WLG194" s="152"/>
      <c r="WLH194" s="650"/>
      <c r="WLI194" s="651"/>
      <c r="WLJ194" s="326"/>
      <c r="WLK194" s="152"/>
      <c r="WLL194" s="152"/>
      <c r="WLM194" s="152"/>
      <c r="WLN194" s="152"/>
      <c r="WLO194" s="650"/>
      <c r="WLP194" s="651"/>
      <c r="WLQ194" s="326"/>
      <c r="WLR194" s="152"/>
      <c r="WLS194" s="152"/>
      <c r="WLT194" s="152"/>
      <c r="WLU194" s="152"/>
      <c r="WLV194" s="650"/>
      <c r="WLW194" s="651"/>
      <c r="WLX194" s="326"/>
      <c r="WLY194" s="152"/>
      <c r="WLZ194" s="152"/>
      <c r="WMA194" s="152"/>
      <c r="WMB194" s="152"/>
      <c r="WMC194" s="650"/>
      <c r="WMD194" s="651"/>
      <c r="WME194" s="326"/>
      <c r="WMF194" s="152"/>
      <c r="WMG194" s="152"/>
      <c r="WMH194" s="152"/>
      <c r="WMI194" s="152"/>
      <c r="WMJ194" s="650"/>
      <c r="WMK194" s="651"/>
      <c r="WML194" s="326"/>
      <c r="WMM194" s="152"/>
      <c r="WMN194" s="152"/>
      <c r="WMO194" s="152"/>
      <c r="WMP194" s="152"/>
      <c r="WMQ194" s="650"/>
      <c r="WMR194" s="651"/>
      <c r="WMS194" s="326"/>
      <c r="WMT194" s="152"/>
      <c r="WMU194" s="152"/>
      <c r="WMV194" s="152"/>
      <c r="WMW194" s="152"/>
      <c r="WMX194" s="650"/>
      <c r="WMY194" s="651"/>
      <c r="WMZ194" s="326"/>
      <c r="WNA194" s="152"/>
      <c r="WNB194" s="152"/>
      <c r="WNC194" s="152"/>
      <c r="WND194" s="152"/>
      <c r="WNE194" s="650"/>
      <c r="WNF194" s="651"/>
      <c r="WNG194" s="326"/>
      <c r="WNH194" s="152"/>
      <c r="WNI194" s="152"/>
      <c r="WNJ194" s="152"/>
      <c r="WNK194" s="152"/>
      <c r="WNL194" s="650"/>
      <c r="WNM194" s="651"/>
      <c r="WNN194" s="326"/>
      <c r="WNO194" s="152"/>
      <c r="WNP194" s="152"/>
      <c r="WNQ194" s="152"/>
      <c r="WNR194" s="152"/>
      <c r="WNS194" s="650"/>
      <c r="WNT194" s="651"/>
      <c r="WNU194" s="326"/>
      <c r="WNV194" s="152"/>
      <c r="WNW194" s="152"/>
      <c r="WNX194" s="152"/>
      <c r="WNY194" s="152"/>
      <c r="WNZ194" s="650"/>
      <c r="WOA194" s="651"/>
      <c r="WOB194" s="326"/>
      <c r="WOC194" s="152"/>
      <c r="WOD194" s="152"/>
      <c r="WOE194" s="152"/>
      <c r="WOF194" s="152"/>
      <c r="WOG194" s="650"/>
      <c r="WOH194" s="651"/>
      <c r="WOI194" s="326"/>
      <c r="WOJ194" s="152"/>
      <c r="WOK194" s="152"/>
      <c r="WOL194" s="152"/>
      <c r="WOM194" s="152"/>
      <c r="WON194" s="650"/>
      <c r="WOO194" s="651"/>
      <c r="WOP194" s="326"/>
      <c r="WOQ194" s="152"/>
      <c r="WOR194" s="152"/>
      <c r="WOS194" s="152"/>
      <c r="WOT194" s="152"/>
      <c r="WOU194" s="650"/>
      <c r="WOV194" s="651"/>
      <c r="WOW194" s="326"/>
      <c r="WOX194" s="152"/>
      <c r="WOY194" s="152"/>
      <c r="WOZ194" s="152"/>
      <c r="WPA194" s="152"/>
      <c r="WPB194" s="650"/>
      <c r="WPC194" s="651"/>
      <c r="WPD194" s="326"/>
      <c r="WPE194" s="152"/>
      <c r="WPF194" s="152"/>
      <c r="WPG194" s="152"/>
      <c r="WPH194" s="152"/>
      <c r="WPI194" s="650"/>
      <c r="WPJ194" s="651"/>
      <c r="WPK194" s="326"/>
      <c r="WPL194" s="152"/>
      <c r="WPM194" s="152"/>
      <c r="WPN194" s="152"/>
      <c r="WPO194" s="152"/>
      <c r="WPP194" s="650"/>
      <c r="WPQ194" s="651"/>
      <c r="WPR194" s="326"/>
      <c r="WPS194" s="152"/>
      <c r="WPT194" s="152"/>
      <c r="WPU194" s="152"/>
      <c r="WPV194" s="152"/>
      <c r="WPW194" s="650"/>
      <c r="WPX194" s="651"/>
      <c r="WPY194" s="326"/>
      <c r="WPZ194" s="152"/>
      <c r="WQA194" s="152"/>
      <c r="WQB194" s="152"/>
      <c r="WQC194" s="152"/>
      <c r="WQD194" s="650"/>
      <c r="WQE194" s="651"/>
      <c r="WQF194" s="326"/>
      <c r="WQG194" s="152"/>
      <c r="WQH194" s="152"/>
      <c r="WQI194" s="152"/>
      <c r="WQJ194" s="152"/>
      <c r="WQK194" s="650"/>
      <c r="WQL194" s="651"/>
      <c r="WQM194" s="326"/>
      <c r="WQN194" s="152"/>
      <c r="WQO194" s="152"/>
      <c r="WQP194" s="152"/>
      <c r="WQQ194" s="152"/>
      <c r="WQR194" s="650"/>
      <c r="WQS194" s="651"/>
      <c r="WQT194" s="326"/>
      <c r="WQU194" s="152"/>
      <c r="WQV194" s="152"/>
      <c r="WQW194" s="152"/>
      <c r="WQX194" s="152"/>
      <c r="WQY194" s="650"/>
      <c r="WQZ194" s="651"/>
      <c r="WRA194" s="326"/>
      <c r="WRB194" s="152"/>
      <c r="WRC194" s="152"/>
      <c r="WRD194" s="152"/>
      <c r="WRE194" s="152"/>
      <c r="WRF194" s="650"/>
      <c r="WRG194" s="651"/>
      <c r="WRH194" s="326"/>
      <c r="WRI194" s="152"/>
      <c r="WRJ194" s="152"/>
      <c r="WRK194" s="152"/>
      <c r="WRL194" s="152"/>
      <c r="WRM194" s="650"/>
      <c r="WRN194" s="651"/>
      <c r="WRO194" s="326"/>
      <c r="WRP194" s="152"/>
      <c r="WRQ194" s="152"/>
      <c r="WRR194" s="152"/>
      <c r="WRS194" s="152"/>
      <c r="WRT194" s="650"/>
      <c r="WRU194" s="651"/>
      <c r="WRV194" s="326"/>
      <c r="WRW194" s="152"/>
      <c r="WRX194" s="152"/>
      <c r="WRY194" s="152"/>
      <c r="WRZ194" s="152"/>
      <c r="WSA194" s="650"/>
      <c r="WSB194" s="651"/>
      <c r="WSC194" s="326"/>
      <c r="WSD194" s="152"/>
      <c r="WSE194" s="152"/>
      <c r="WSF194" s="152"/>
      <c r="WSG194" s="152"/>
      <c r="WSH194" s="650"/>
      <c r="WSI194" s="651"/>
      <c r="WSJ194" s="326"/>
      <c r="WSK194" s="152"/>
      <c r="WSL194" s="152"/>
      <c r="WSM194" s="152"/>
      <c r="WSN194" s="152"/>
      <c r="WSO194" s="650"/>
      <c r="WSP194" s="651"/>
      <c r="WSQ194" s="326"/>
      <c r="WSR194" s="152"/>
      <c r="WSS194" s="152"/>
      <c r="WST194" s="152"/>
      <c r="WSU194" s="152"/>
      <c r="WSV194" s="650"/>
      <c r="WSW194" s="651"/>
      <c r="WSX194" s="326"/>
      <c r="WSY194" s="152"/>
      <c r="WSZ194" s="152"/>
      <c r="WTA194" s="152"/>
      <c r="WTB194" s="152"/>
      <c r="WTC194" s="650"/>
      <c r="WTD194" s="651"/>
      <c r="WTE194" s="326"/>
      <c r="WTF194" s="152"/>
      <c r="WTG194" s="152"/>
      <c r="WTH194" s="152"/>
      <c r="WTI194" s="152"/>
      <c r="WTJ194" s="650"/>
      <c r="WTK194" s="651"/>
      <c r="WTL194" s="326"/>
      <c r="WTM194" s="152"/>
      <c r="WTN194" s="152"/>
      <c r="WTO194" s="152"/>
      <c r="WTP194" s="152"/>
      <c r="WTQ194" s="650"/>
      <c r="WTR194" s="651"/>
      <c r="WTS194" s="326"/>
      <c r="WTT194" s="152"/>
      <c r="WTU194" s="152"/>
      <c r="WTV194" s="152"/>
      <c r="WTW194" s="152"/>
      <c r="WTX194" s="650"/>
      <c r="WTY194" s="651"/>
      <c r="WTZ194" s="326"/>
      <c r="WUA194" s="152"/>
      <c r="WUB194" s="152"/>
      <c r="WUC194" s="152"/>
      <c r="WUD194" s="152"/>
      <c r="WUE194" s="650"/>
      <c r="WUF194" s="651"/>
      <c r="WUG194" s="326"/>
      <c r="WUH194" s="152"/>
      <c r="WUI194" s="152"/>
      <c r="WUJ194" s="152"/>
      <c r="WUK194" s="152"/>
      <c r="WUL194" s="650"/>
      <c r="WUM194" s="651"/>
      <c r="WUN194" s="326"/>
      <c r="WUO194" s="152"/>
      <c r="WUP194" s="152"/>
      <c r="WUQ194" s="152"/>
      <c r="WUR194" s="152"/>
      <c r="WUS194" s="650"/>
      <c r="WUT194" s="651"/>
      <c r="WUU194" s="326"/>
      <c r="WUV194" s="152"/>
      <c r="WUW194" s="152"/>
      <c r="WUX194" s="152"/>
      <c r="WUY194" s="152"/>
      <c r="WUZ194" s="650"/>
      <c r="WVA194" s="651"/>
      <c r="WVB194" s="326"/>
      <c r="WVC194" s="152"/>
      <c r="WVD194" s="152"/>
      <c r="WVE194" s="152"/>
      <c r="WVF194" s="152"/>
      <c r="WVG194" s="650"/>
      <c r="WVH194" s="651"/>
      <c r="WVI194" s="326"/>
      <c r="WVJ194" s="152"/>
      <c r="WVK194" s="152"/>
      <c r="WVL194" s="152"/>
      <c r="WVM194" s="152"/>
      <c r="WVN194" s="650"/>
      <c r="WVO194" s="651"/>
      <c r="WVP194" s="326"/>
      <c r="WVQ194" s="152"/>
      <c r="WVR194" s="152"/>
      <c r="WVS194" s="152"/>
      <c r="WVT194" s="152"/>
      <c r="WVU194" s="650"/>
      <c r="WVV194" s="651"/>
      <c r="WVW194" s="326"/>
      <c r="WVX194" s="152"/>
      <c r="WVY194" s="152"/>
      <c r="WVZ194" s="152"/>
      <c r="WWA194" s="152"/>
      <c r="WWB194" s="650"/>
      <c r="WWC194" s="651"/>
      <c r="WWD194" s="326"/>
      <c r="WWE194" s="152"/>
      <c r="WWF194" s="152"/>
      <c r="WWG194" s="152"/>
      <c r="WWH194" s="152"/>
      <c r="WWI194" s="650"/>
      <c r="WWJ194" s="651"/>
      <c r="WWK194" s="326"/>
      <c r="WWL194" s="152"/>
      <c r="WWM194" s="152"/>
      <c r="WWN194" s="152"/>
      <c r="WWO194" s="152"/>
      <c r="WWP194" s="650"/>
      <c r="WWQ194" s="651"/>
      <c r="WWR194" s="326"/>
      <c r="WWS194" s="152"/>
      <c r="WWT194" s="152"/>
      <c r="WWU194" s="152"/>
      <c r="WWV194" s="152"/>
      <c r="WWW194" s="650"/>
      <c r="WWX194" s="651"/>
      <c r="WWY194" s="326"/>
      <c r="WWZ194" s="152"/>
      <c r="WXA194" s="152"/>
      <c r="WXB194" s="152"/>
      <c r="WXC194" s="152"/>
      <c r="WXD194" s="650"/>
      <c r="WXE194" s="651"/>
      <c r="WXF194" s="326"/>
      <c r="WXG194" s="152"/>
      <c r="WXH194" s="152"/>
      <c r="WXI194" s="152"/>
      <c r="WXJ194" s="152"/>
      <c r="WXK194" s="650"/>
      <c r="WXL194" s="651"/>
      <c r="WXM194" s="326"/>
      <c r="WXN194" s="152"/>
      <c r="WXO194" s="152"/>
      <c r="WXP194" s="152"/>
      <c r="WXQ194" s="152"/>
      <c r="WXR194" s="650"/>
      <c r="WXS194" s="651"/>
      <c r="WXT194" s="326"/>
      <c r="WXU194" s="152"/>
      <c r="WXV194" s="152"/>
      <c r="WXW194" s="152"/>
      <c r="WXX194" s="152"/>
      <c r="WXY194" s="650"/>
      <c r="WXZ194" s="651"/>
      <c r="WYA194" s="326"/>
      <c r="WYB194" s="152"/>
      <c r="WYC194" s="152"/>
      <c r="WYD194" s="152"/>
      <c r="WYE194" s="152"/>
      <c r="WYF194" s="650"/>
      <c r="WYG194" s="651"/>
      <c r="WYH194" s="326"/>
      <c r="WYI194" s="152"/>
      <c r="WYJ194" s="152"/>
      <c r="WYK194" s="152"/>
      <c r="WYL194" s="152"/>
      <c r="WYM194" s="650"/>
      <c r="WYN194" s="651"/>
      <c r="WYO194" s="326"/>
      <c r="WYP194" s="152"/>
      <c r="WYQ194" s="152"/>
      <c r="WYR194" s="152"/>
      <c r="WYS194" s="152"/>
      <c r="WYT194" s="650"/>
      <c r="WYU194" s="651"/>
      <c r="WYV194" s="326"/>
      <c r="WYW194" s="152"/>
      <c r="WYX194" s="152"/>
      <c r="WYY194" s="152"/>
      <c r="WYZ194" s="152"/>
      <c r="WZA194" s="650"/>
      <c r="WZB194" s="651"/>
      <c r="WZC194" s="326"/>
      <c r="WZD194" s="152"/>
      <c r="WZE194" s="152"/>
      <c r="WZF194" s="152"/>
      <c r="WZG194" s="152"/>
      <c r="WZH194" s="650"/>
      <c r="WZI194" s="651"/>
      <c r="WZJ194" s="326"/>
      <c r="WZK194" s="152"/>
      <c r="WZL194" s="152"/>
      <c r="WZM194" s="152"/>
      <c r="WZN194" s="152"/>
      <c r="WZO194" s="650"/>
      <c r="WZP194" s="651"/>
      <c r="WZQ194" s="326"/>
      <c r="WZR194" s="152"/>
      <c r="WZS194" s="152"/>
      <c r="WZT194" s="152"/>
      <c r="WZU194" s="152"/>
      <c r="WZV194" s="650"/>
      <c r="WZW194" s="651"/>
      <c r="WZX194" s="326"/>
      <c r="WZY194" s="152"/>
      <c r="WZZ194" s="152"/>
      <c r="XAA194" s="152"/>
      <c r="XAB194" s="152"/>
      <c r="XAC194" s="650"/>
      <c r="XAD194" s="651"/>
      <c r="XAE194" s="326"/>
      <c r="XAF194" s="152"/>
      <c r="XAG194" s="152"/>
      <c r="XAH194" s="152"/>
      <c r="XAI194" s="152"/>
      <c r="XAJ194" s="650"/>
      <c r="XAK194" s="651"/>
      <c r="XAL194" s="326"/>
      <c r="XAM194" s="152"/>
      <c r="XAN194" s="152"/>
      <c r="XAO194" s="152"/>
      <c r="XAP194" s="152"/>
      <c r="XAQ194" s="650"/>
      <c r="XAR194" s="651"/>
      <c r="XAS194" s="326"/>
      <c r="XAT194" s="152"/>
      <c r="XAU194" s="152"/>
      <c r="XAV194" s="152"/>
      <c r="XAW194" s="152"/>
      <c r="XAX194" s="650"/>
      <c r="XAY194" s="651"/>
      <c r="XAZ194" s="326"/>
      <c r="XBA194" s="152"/>
      <c r="XBB194" s="152"/>
      <c r="XBC194" s="152"/>
      <c r="XBD194" s="152"/>
      <c r="XBE194" s="650"/>
      <c r="XBF194" s="651"/>
      <c r="XBG194" s="326"/>
      <c r="XBH194" s="152"/>
      <c r="XBI194" s="152"/>
      <c r="XBJ194" s="152"/>
      <c r="XBK194" s="152"/>
      <c r="XBL194" s="650"/>
      <c r="XBM194" s="651"/>
      <c r="XBN194" s="326"/>
      <c r="XBO194" s="152"/>
      <c r="XBP194" s="152"/>
      <c r="XBQ194" s="152"/>
      <c r="XBR194" s="152"/>
      <c r="XBS194" s="650"/>
      <c r="XBT194" s="651"/>
      <c r="XBU194" s="326"/>
      <c r="XBV194" s="152"/>
      <c r="XBW194" s="152"/>
      <c r="XBX194" s="152"/>
      <c r="XBY194" s="152"/>
      <c r="XBZ194" s="650"/>
      <c r="XCA194" s="651"/>
      <c r="XCB194" s="326"/>
      <c r="XCC194" s="152"/>
      <c r="XCD194" s="152"/>
      <c r="XCE194" s="152"/>
      <c r="XCF194" s="152"/>
      <c r="XCG194" s="650"/>
      <c r="XCH194" s="651"/>
      <c r="XCI194" s="326"/>
      <c r="XCJ194" s="152"/>
      <c r="XCK194" s="152"/>
      <c r="XCL194" s="152"/>
      <c r="XCM194" s="152"/>
      <c r="XCN194" s="650"/>
      <c r="XCO194" s="651"/>
      <c r="XCP194" s="326"/>
      <c r="XCQ194" s="152"/>
      <c r="XCR194" s="152"/>
      <c r="XCS194" s="152"/>
      <c r="XCT194" s="152"/>
      <c r="XCU194" s="650"/>
      <c r="XCV194" s="651"/>
      <c r="XCW194" s="326"/>
      <c r="XCX194" s="152"/>
      <c r="XCY194" s="152"/>
      <c r="XCZ194" s="152"/>
      <c r="XDA194" s="152"/>
      <c r="XDB194" s="650"/>
      <c r="XDC194" s="651"/>
      <c r="XDD194" s="326"/>
      <c r="XDE194" s="152"/>
      <c r="XDF194" s="152"/>
      <c r="XDG194" s="152"/>
      <c r="XDH194" s="152"/>
      <c r="XDI194" s="650"/>
      <c r="XDJ194" s="651"/>
      <c r="XDK194" s="326"/>
      <c r="XDL194" s="152"/>
      <c r="XDM194" s="152"/>
      <c r="XDN194" s="152"/>
      <c r="XDO194" s="152"/>
      <c r="XDP194" s="650"/>
      <c r="XDQ194" s="651"/>
      <c r="XDR194" s="326"/>
      <c r="XDS194" s="152"/>
      <c r="XDT194" s="152"/>
      <c r="XDU194" s="152"/>
      <c r="XDV194" s="152"/>
      <c r="XDW194" s="650"/>
      <c r="XDX194" s="651"/>
      <c r="XDY194" s="326"/>
      <c r="XDZ194" s="152"/>
      <c r="XEA194" s="152"/>
      <c r="XEB194" s="152"/>
      <c r="XEC194" s="152"/>
      <c r="XED194" s="650"/>
      <c r="XEE194" s="651"/>
      <c r="XEF194" s="326"/>
      <c r="XEG194" s="152"/>
      <c r="XEH194" s="152"/>
      <c r="XEI194" s="152"/>
      <c r="XEJ194" s="152"/>
      <c r="XEK194" s="650"/>
      <c r="XEL194" s="651"/>
      <c r="XEM194" s="326"/>
      <c r="XEN194" s="152"/>
      <c r="XEO194" s="152"/>
      <c r="XEP194" s="152"/>
      <c r="XEQ194" s="152"/>
      <c r="XER194" s="650"/>
      <c r="XES194" s="651"/>
      <c r="XET194" s="326"/>
      <c r="XEU194" s="152"/>
      <c r="XEV194" s="152"/>
      <c r="XEW194" s="152"/>
      <c r="XEX194" s="152"/>
      <c r="XEY194" s="650"/>
      <c r="XEZ194" s="651"/>
      <c r="XFA194" s="326"/>
      <c r="XFB194" s="152"/>
      <c r="XFC194" s="152"/>
      <c r="XFD194" s="152"/>
    </row>
    <row r="195" spans="1:16384" s="164" customFormat="1" ht="15.75" customHeight="1" x14ac:dyDescent="0.25">
      <c r="A195" s="674" t="s">
        <v>421</v>
      </c>
      <c r="B195" s="674"/>
      <c r="C195" s="674"/>
      <c r="D195" s="674"/>
      <c r="E195" s="674"/>
      <c r="F195" s="674"/>
      <c r="G195" s="674"/>
      <c r="H195" s="384"/>
      <c r="I195" s="385"/>
      <c r="J195" s="152"/>
      <c r="K195" s="152"/>
      <c r="L195" s="152"/>
      <c r="M195" s="350"/>
      <c r="N195" s="321"/>
      <c r="O195" s="326"/>
      <c r="P195" s="152"/>
      <c r="Q195" s="152"/>
      <c r="R195" s="152"/>
      <c r="S195" s="152"/>
      <c r="T195" s="350"/>
      <c r="U195" s="321"/>
      <c r="V195" s="326"/>
      <c r="W195" s="152"/>
      <c r="X195" s="152"/>
      <c r="Y195" s="152"/>
      <c r="Z195" s="152"/>
      <c r="AA195" s="350"/>
      <c r="AB195" s="321"/>
      <c r="AC195" s="326"/>
      <c r="AD195" s="152"/>
      <c r="AE195" s="152"/>
      <c r="AF195" s="152"/>
      <c r="AG195" s="152"/>
      <c r="AH195" s="350"/>
      <c r="AI195" s="321"/>
      <c r="AJ195" s="326"/>
      <c r="AK195" s="152"/>
      <c r="AL195" s="152"/>
      <c r="AM195" s="152"/>
      <c r="AN195" s="152"/>
      <c r="AO195" s="350"/>
      <c r="AP195" s="321"/>
      <c r="AQ195" s="326"/>
      <c r="AR195" s="152"/>
      <c r="AS195" s="152"/>
      <c r="AT195" s="152"/>
      <c r="AU195" s="152"/>
      <c r="AV195" s="350"/>
      <c r="AW195" s="321"/>
      <c r="AX195" s="326"/>
      <c r="AY195" s="152"/>
      <c r="AZ195" s="152"/>
      <c r="BA195" s="152"/>
      <c r="BB195" s="152"/>
      <c r="BC195" s="350"/>
      <c r="BD195" s="321"/>
      <c r="BE195" s="326"/>
      <c r="BF195" s="152"/>
      <c r="BG195" s="152"/>
      <c r="BH195" s="152"/>
      <c r="BI195" s="152"/>
      <c r="BJ195" s="350"/>
      <c r="BK195" s="321"/>
      <c r="BL195" s="326"/>
      <c r="BM195" s="152"/>
      <c r="BN195" s="152"/>
      <c r="BO195" s="152"/>
      <c r="BP195" s="152"/>
      <c r="BQ195" s="350"/>
      <c r="BR195" s="321"/>
      <c r="BS195" s="326"/>
      <c r="BT195" s="152"/>
      <c r="BU195" s="152"/>
      <c r="BV195" s="152"/>
      <c r="BW195" s="152"/>
      <c r="BX195" s="350"/>
      <c r="BY195" s="321"/>
      <c r="BZ195" s="326"/>
      <c r="CA195" s="152"/>
      <c r="CB195" s="152"/>
      <c r="CC195" s="152"/>
      <c r="CD195" s="152"/>
      <c r="CE195" s="350"/>
      <c r="CF195" s="321"/>
      <c r="CG195" s="326"/>
      <c r="CH195" s="152"/>
      <c r="CI195" s="152"/>
      <c r="CJ195" s="152"/>
      <c r="CK195" s="152"/>
      <c r="CL195" s="350"/>
      <c r="CM195" s="321"/>
      <c r="CN195" s="326"/>
      <c r="CO195" s="152"/>
      <c r="CP195" s="152"/>
      <c r="CQ195" s="152"/>
      <c r="CR195" s="152"/>
      <c r="CS195" s="350"/>
      <c r="CT195" s="321"/>
      <c r="CU195" s="326"/>
      <c r="CV195" s="152"/>
      <c r="CW195" s="152"/>
      <c r="CX195" s="152"/>
      <c r="CY195" s="152"/>
      <c r="CZ195" s="350"/>
      <c r="DA195" s="321"/>
      <c r="DB195" s="326"/>
      <c r="DC195" s="152"/>
      <c r="DD195" s="152"/>
      <c r="DE195" s="152"/>
      <c r="DF195" s="152"/>
      <c r="DG195" s="350"/>
      <c r="DH195" s="321"/>
      <c r="DI195" s="326"/>
      <c r="DJ195" s="152"/>
      <c r="DK195" s="152"/>
      <c r="DL195" s="152"/>
      <c r="DM195" s="152"/>
      <c r="DN195" s="350"/>
      <c r="DO195" s="321"/>
      <c r="DP195" s="326"/>
      <c r="DQ195" s="152"/>
      <c r="DR195" s="152"/>
      <c r="DS195" s="152"/>
      <c r="DT195" s="152"/>
      <c r="DU195" s="350"/>
      <c r="DV195" s="321"/>
      <c r="DW195" s="326"/>
      <c r="DX195" s="152"/>
      <c r="DY195" s="152"/>
      <c r="DZ195" s="152"/>
      <c r="EA195" s="152"/>
      <c r="EB195" s="350"/>
      <c r="EC195" s="321"/>
      <c r="ED195" s="326"/>
      <c r="EE195" s="152"/>
      <c r="EF195" s="152"/>
      <c r="EG195" s="152"/>
      <c r="EH195" s="152"/>
      <c r="EI195" s="350"/>
      <c r="EJ195" s="321"/>
      <c r="EK195" s="326"/>
      <c r="EL195" s="152"/>
      <c r="EM195" s="152"/>
      <c r="EN195" s="152"/>
      <c r="EO195" s="152"/>
      <c r="EP195" s="350"/>
      <c r="EQ195" s="321"/>
      <c r="ER195" s="326"/>
      <c r="ES195" s="152"/>
      <c r="ET195" s="152"/>
      <c r="EU195" s="152"/>
      <c r="EV195" s="152"/>
      <c r="EW195" s="350"/>
      <c r="EX195" s="321"/>
      <c r="EY195" s="326"/>
      <c r="EZ195" s="152"/>
      <c r="FA195" s="152"/>
      <c r="FB195" s="152"/>
      <c r="FC195" s="152"/>
      <c r="FD195" s="350"/>
      <c r="FE195" s="321"/>
      <c r="FF195" s="326"/>
      <c r="FG195" s="152"/>
      <c r="FH195" s="152"/>
      <c r="FI195" s="152"/>
      <c r="FJ195" s="152"/>
      <c r="FK195" s="350"/>
      <c r="FL195" s="321"/>
      <c r="FM195" s="326"/>
      <c r="FN195" s="152"/>
      <c r="FO195" s="152"/>
      <c r="FP195" s="152"/>
      <c r="FQ195" s="152"/>
      <c r="FR195" s="350"/>
      <c r="FS195" s="321"/>
      <c r="FT195" s="326"/>
      <c r="FU195" s="152"/>
      <c r="FV195" s="152"/>
      <c r="FW195" s="152"/>
      <c r="FX195" s="152"/>
      <c r="FY195" s="350"/>
      <c r="FZ195" s="321"/>
      <c r="GA195" s="326"/>
      <c r="GB195" s="152"/>
      <c r="GC195" s="152"/>
      <c r="GD195" s="152"/>
      <c r="GE195" s="152"/>
      <c r="GF195" s="350"/>
      <c r="GG195" s="321"/>
      <c r="GH195" s="326"/>
      <c r="GI195" s="152"/>
      <c r="GJ195" s="152"/>
      <c r="GK195" s="152"/>
      <c r="GL195" s="152"/>
      <c r="GM195" s="350"/>
      <c r="GN195" s="321"/>
      <c r="GO195" s="326"/>
      <c r="GP195" s="152"/>
      <c r="GQ195" s="152"/>
      <c r="GR195" s="152"/>
      <c r="GS195" s="152"/>
      <c r="GT195" s="350"/>
      <c r="GU195" s="321"/>
      <c r="GV195" s="326"/>
      <c r="GW195" s="152"/>
      <c r="GX195" s="152"/>
      <c r="GY195" s="152"/>
      <c r="GZ195" s="152"/>
      <c r="HA195" s="350"/>
      <c r="HB195" s="321"/>
      <c r="HC195" s="326"/>
      <c r="HD195" s="152"/>
      <c r="HE195" s="152"/>
      <c r="HF195" s="152"/>
      <c r="HG195" s="152"/>
      <c r="HH195" s="350"/>
      <c r="HI195" s="321"/>
      <c r="HJ195" s="326"/>
      <c r="HK195" s="152"/>
      <c r="HL195" s="152"/>
      <c r="HM195" s="152"/>
      <c r="HN195" s="152"/>
      <c r="HO195" s="350"/>
      <c r="HP195" s="321"/>
      <c r="HQ195" s="326"/>
      <c r="HR195" s="152"/>
      <c r="HS195" s="152"/>
      <c r="HT195" s="152"/>
      <c r="HU195" s="152"/>
      <c r="HV195" s="350"/>
      <c r="HW195" s="321"/>
      <c r="HX195" s="326"/>
      <c r="HY195" s="152"/>
      <c r="HZ195" s="152"/>
      <c r="IA195" s="152"/>
      <c r="IB195" s="152"/>
      <c r="IC195" s="350"/>
      <c r="ID195" s="321"/>
      <c r="IE195" s="326"/>
      <c r="IF195" s="152"/>
      <c r="IG195" s="152"/>
      <c r="IH195" s="152"/>
      <c r="II195" s="152"/>
      <c r="IJ195" s="350"/>
      <c r="IK195" s="321"/>
      <c r="IL195" s="326"/>
      <c r="IM195" s="152"/>
      <c r="IN195" s="152"/>
      <c r="IO195" s="152"/>
      <c r="IP195" s="152"/>
      <c r="IQ195" s="350"/>
      <c r="IR195" s="321"/>
      <c r="IS195" s="326"/>
      <c r="IT195" s="152"/>
      <c r="IU195" s="152"/>
      <c r="IV195" s="152"/>
      <c r="IW195" s="152"/>
      <c r="IX195" s="350"/>
      <c r="IY195" s="321"/>
      <c r="IZ195" s="326"/>
      <c r="JA195" s="152"/>
      <c r="JB195" s="152"/>
      <c r="JC195" s="152"/>
      <c r="JD195" s="152"/>
      <c r="JE195" s="350"/>
      <c r="JF195" s="321"/>
      <c r="JG195" s="326"/>
      <c r="JH195" s="152"/>
      <c r="JI195" s="152"/>
      <c r="JJ195" s="152"/>
      <c r="JK195" s="152"/>
      <c r="JL195" s="350"/>
      <c r="JM195" s="321"/>
      <c r="JN195" s="326"/>
      <c r="JO195" s="152"/>
      <c r="JP195" s="152"/>
      <c r="JQ195" s="152"/>
      <c r="JR195" s="152"/>
      <c r="JS195" s="350"/>
      <c r="JT195" s="321"/>
      <c r="JU195" s="326"/>
      <c r="JV195" s="152"/>
      <c r="JW195" s="152"/>
      <c r="JX195" s="152"/>
      <c r="JY195" s="152"/>
      <c r="JZ195" s="350"/>
      <c r="KA195" s="321"/>
      <c r="KB195" s="326"/>
      <c r="KC195" s="152"/>
      <c r="KD195" s="152"/>
      <c r="KE195" s="152"/>
      <c r="KF195" s="152"/>
      <c r="KG195" s="350"/>
      <c r="KH195" s="321"/>
      <c r="KI195" s="326"/>
      <c r="KJ195" s="152"/>
      <c r="KK195" s="152"/>
      <c r="KL195" s="152"/>
      <c r="KM195" s="152"/>
      <c r="KN195" s="350"/>
      <c r="KO195" s="321"/>
      <c r="KP195" s="326"/>
      <c r="KQ195" s="152"/>
      <c r="KR195" s="152"/>
      <c r="KS195" s="152"/>
      <c r="KT195" s="152"/>
      <c r="KU195" s="350"/>
      <c r="KV195" s="321"/>
      <c r="KW195" s="326"/>
      <c r="KX195" s="152"/>
      <c r="KY195" s="152"/>
      <c r="KZ195" s="152"/>
      <c r="LA195" s="152"/>
      <c r="LB195" s="350"/>
      <c r="LC195" s="321"/>
      <c r="LD195" s="326"/>
      <c r="LE195" s="152"/>
      <c r="LF195" s="152"/>
      <c r="LG195" s="152"/>
      <c r="LH195" s="152"/>
      <c r="LI195" s="350"/>
      <c r="LJ195" s="321"/>
      <c r="LK195" s="326"/>
      <c r="LL195" s="152"/>
      <c r="LM195" s="152"/>
      <c r="LN195" s="152"/>
      <c r="LO195" s="152"/>
      <c r="LP195" s="350"/>
      <c r="LQ195" s="321"/>
      <c r="LR195" s="326"/>
      <c r="LS195" s="152"/>
      <c r="LT195" s="152"/>
      <c r="LU195" s="152"/>
      <c r="LV195" s="152"/>
      <c r="LW195" s="350"/>
      <c r="LX195" s="321"/>
      <c r="LY195" s="326"/>
      <c r="LZ195" s="152"/>
      <c r="MA195" s="152"/>
      <c r="MB195" s="152"/>
      <c r="MC195" s="152"/>
      <c r="MD195" s="350"/>
      <c r="ME195" s="321"/>
      <c r="MF195" s="326"/>
      <c r="MG195" s="152"/>
      <c r="MH195" s="152"/>
      <c r="MI195" s="152"/>
      <c r="MJ195" s="152"/>
      <c r="MK195" s="350"/>
      <c r="ML195" s="321"/>
      <c r="MM195" s="326"/>
      <c r="MN195" s="152"/>
      <c r="MO195" s="152"/>
      <c r="MP195" s="152"/>
      <c r="MQ195" s="152"/>
      <c r="MR195" s="350"/>
      <c r="MS195" s="321"/>
      <c r="MT195" s="326"/>
      <c r="MU195" s="152"/>
      <c r="MV195" s="152"/>
      <c r="MW195" s="152"/>
      <c r="MX195" s="152"/>
      <c r="MY195" s="350"/>
      <c r="MZ195" s="321"/>
      <c r="NA195" s="326"/>
      <c r="NB195" s="152"/>
      <c r="NC195" s="152"/>
      <c r="ND195" s="152"/>
      <c r="NE195" s="152"/>
      <c r="NF195" s="350"/>
      <c r="NG195" s="321"/>
      <c r="NH195" s="326"/>
      <c r="NI195" s="152"/>
      <c r="NJ195" s="152"/>
      <c r="NK195" s="152"/>
      <c r="NL195" s="152"/>
      <c r="NM195" s="350"/>
      <c r="NN195" s="321"/>
      <c r="NO195" s="326"/>
      <c r="NP195" s="152"/>
      <c r="NQ195" s="152"/>
      <c r="NR195" s="152"/>
      <c r="NS195" s="152"/>
      <c r="NT195" s="350"/>
      <c r="NU195" s="321"/>
      <c r="NV195" s="326"/>
      <c r="NW195" s="152"/>
      <c r="NX195" s="152"/>
      <c r="NY195" s="152"/>
      <c r="NZ195" s="152"/>
      <c r="OA195" s="350"/>
      <c r="OB195" s="321"/>
      <c r="OC195" s="326"/>
      <c r="OD195" s="152"/>
      <c r="OE195" s="152"/>
      <c r="OF195" s="152"/>
      <c r="OG195" s="152"/>
      <c r="OH195" s="350"/>
      <c r="OI195" s="321"/>
      <c r="OJ195" s="326"/>
      <c r="OK195" s="152"/>
      <c r="OL195" s="152"/>
      <c r="OM195" s="152"/>
      <c r="ON195" s="152"/>
      <c r="OO195" s="350"/>
      <c r="OP195" s="321"/>
      <c r="OQ195" s="326"/>
      <c r="OR195" s="152"/>
      <c r="OS195" s="152"/>
      <c r="OT195" s="152"/>
      <c r="OU195" s="152"/>
      <c r="OV195" s="350"/>
      <c r="OW195" s="321"/>
      <c r="OX195" s="326"/>
      <c r="OY195" s="152"/>
      <c r="OZ195" s="152"/>
      <c r="PA195" s="152"/>
      <c r="PB195" s="152"/>
      <c r="PC195" s="350"/>
      <c r="PD195" s="321"/>
      <c r="PE195" s="326"/>
      <c r="PF195" s="152"/>
      <c r="PG195" s="152"/>
      <c r="PH195" s="152"/>
      <c r="PI195" s="152"/>
      <c r="PJ195" s="350"/>
      <c r="PK195" s="321"/>
      <c r="PL195" s="326"/>
      <c r="PM195" s="152"/>
      <c r="PN195" s="152"/>
      <c r="PO195" s="152"/>
      <c r="PP195" s="152"/>
      <c r="PQ195" s="350"/>
      <c r="PR195" s="321"/>
      <c r="PS195" s="326"/>
      <c r="PT195" s="152"/>
      <c r="PU195" s="152"/>
      <c r="PV195" s="152"/>
      <c r="PW195" s="152"/>
      <c r="PX195" s="350"/>
      <c r="PY195" s="321"/>
      <c r="PZ195" s="326"/>
      <c r="QA195" s="152"/>
      <c r="QB195" s="152"/>
      <c r="QC195" s="152"/>
      <c r="QD195" s="152"/>
      <c r="QE195" s="350"/>
      <c r="QF195" s="321"/>
      <c r="QG195" s="326"/>
      <c r="QH195" s="152"/>
      <c r="QI195" s="152"/>
      <c r="QJ195" s="152"/>
      <c r="QK195" s="152"/>
      <c r="QL195" s="350"/>
      <c r="QM195" s="321"/>
      <c r="QN195" s="326"/>
      <c r="QO195" s="152"/>
      <c r="QP195" s="152"/>
      <c r="QQ195" s="152"/>
      <c r="QR195" s="152"/>
      <c r="QS195" s="350"/>
      <c r="QT195" s="321"/>
      <c r="QU195" s="326"/>
      <c r="QV195" s="152"/>
      <c r="QW195" s="152"/>
      <c r="QX195" s="152"/>
      <c r="QY195" s="152"/>
      <c r="QZ195" s="350"/>
      <c r="RA195" s="321"/>
      <c r="RB195" s="326"/>
      <c r="RC195" s="152"/>
      <c r="RD195" s="152"/>
      <c r="RE195" s="152"/>
      <c r="RF195" s="152"/>
      <c r="RG195" s="350"/>
      <c r="RH195" s="321"/>
      <c r="RI195" s="326"/>
      <c r="RJ195" s="152"/>
      <c r="RK195" s="152"/>
      <c r="RL195" s="152"/>
      <c r="RM195" s="152"/>
      <c r="RN195" s="350"/>
      <c r="RO195" s="321"/>
      <c r="RP195" s="326"/>
      <c r="RQ195" s="152"/>
      <c r="RR195" s="152"/>
      <c r="RS195" s="152"/>
      <c r="RT195" s="152"/>
      <c r="RU195" s="350"/>
      <c r="RV195" s="321"/>
      <c r="RW195" s="326"/>
      <c r="RX195" s="152"/>
      <c r="RY195" s="152"/>
      <c r="RZ195" s="152"/>
      <c r="SA195" s="152"/>
      <c r="SB195" s="350"/>
      <c r="SC195" s="321"/>
      <c r="SD195" s="326"/>
      <c r="SE195" s="152"/>
      <c r="SF195" s="152"/>
      <c r="SG195" s="152"/>
      <c r="SH195" s="152"/>
      <c r="SI195" s="350"/>
      <c r="SJ195" s="321"/>
      <c r="SK195" s="326"/>
      <c r="SL195" s="152"/>
      <c r="SM195" s="152"/>
      <c r="SN195" s="152"/>
      <c r="SO195" s="152"/>
      <c r="SP195" s="350"/>
      <c r="SQ195" s="321"/>
      <c r="SR195" s="326"/>
      <c r="SS195" s="152"/>
      <c r="ST195" s="152"/>
      <c r="SU195" s="152"/>
      <c r="SV195" s="152"/>
      <c r="SW195" s="350"/>
      <c r="SX195" s="321"/>
      <c r="SY195" s="326"/>
      <c r="SZ195" s="152"/>
      <c r="TA195" s="152"/>
      <c r="TB195" s="152"/>
      <c r="TC195" s="152"/>
      <c r="TD195" s="350"/>
      <c r="TE195" s="321"/>
      <c r="TF195" s="326"/>
      <c r="TG195" s="152"/>
      <c r="TH195" s="152"/>
      <c r="TI195" s="152"/>
      <c r="TJ195" s="152"/>
      <c r="TK195" s="350"/>
      <c r="TL195" s="321"/>
      <c r="TM195" s="326"/>
      <c r="TN195" s="152"/>
      <c r="TO195" s="152"/>
      <c r="TP195" s="152"/>
      <c r="TQ195" s="152"/>
      <c r="TR195" s="350"/>
      <c r="TS195" s="321"/>
      <c r="TT195" s="326"/>
      <c r="TU195" s="152"/>
      <c r="TV195" s="152"/>
      <c r="TW195" s="152"/>
      <c r="TX195" s="152"/>
      <c r="TY195" s="350"/>
      <c r="TZ195" s="321"/>
      <c r="UA195" s="326"/>
      <c r="UB195" s="152"/>
      <c r="UC195" s="152"/>
      <c r="UD195" s="152"/>
      <c r="UE195" s="152"/>
      <c r="UF195" s="350"/>
      <c r="UG195" s="321"/>
      <c r="UH195" s="326"/>
      <c r="UI195" s="152"/>
      <c r="UJ195" s="152"/>
      <c r="UK195" s="152"/>
      <c r="UL195" s="152"/>
      <c r="UM195" s="350"/>
      <c r="UN195" s="321"/>
      <c r="UO195" s="326"/>
      <c r="UP195" s="152"/>
      <c r="UQ195" s="152"/>
      <c r="UR195" s="152"/>
      <c r="US195" s="152"/>
      <c r="UT195" s="350"/>
      <c r="UU195" s="321"/>
      <c r="UV195" s="326"/>
      <c r="UW195" s="152"/>
      <c r="UX195" s="152"/>
      <c r="UY195" s="152"/>
      <c r="UZ195" s="152"/>
      <c r="VA195" s="350"/>
      <c r="VB195" s="321"/>
      <c r="VC195" s="326"/>
      <c r="VD195" s="152"/>
      <c r="VE195" s="152"/>
      <c r="VF195" s="152"/>
      <c r="VG195" s="152"/>
      <c r="VH195" s="350"/>
      <c r="VI195" s="321"/>
      <c r="VJ195" s="326"/>
      <c r="VK195" s="152"/>
      <c r="VL195" s="152"/>
      <c r="VM195" s="152"/>
      <c r="VN195" s="152"/>
      <c r="VO195" s="350"/>
      <c r="VP195" s="321"/>
      <c r="VQ195" s="326"/>
      <c r="VR195" s="152"/>
      <c r="VS195" s="152"/>
      <c r="VT195" s="152"/>
      <c r="VU195" s="152"/>
      <c r="VV195" s="350"/>
      <c r="VW195" s="321"/>
      <c r="VX195" s="326"/>
      <c r="VY195" s="152"/>
      <c r="VZ195" s="152"/>
      <c r="WA195" s="152"/>
      <c r="WB195" s="152"/>
      <c r="WC195" s="350"/>
      <c r="WD195" s="321"/>
      <c r="WE195" s="326"/>
      <c r="WF195" s="152"/>
      <c r="WG195" s="152"/>
      <c r="WH195" s="152"/>
      <c r="WI195" s="152"/>
      <c r="WJ195" s="350"/>
      <c r="WK195" s="321"/>
      <c r="WL195" s="326"/>
      <c r="WM195" s="152"/>
      <c r="WN195" s="152"/>
      <c r="WO195" s="152"/>
      <c r="WP195" s="152"/>
      <c r="WQ195" s="350"/>
      <c r="WR195" s="321"/>
      <c r="WS195" s="326"/>
      <c r="WT195" s="152"/>
      <c r="WU195" s="152"/>
      <c r="WV195" s="152"/>
      <c r="WW195" s="152"/>
      <c r="WX195" s="350"/>
      <c r="WY195" s="321"/>
      <c r="WZ195" s="326"/>
      <c r="XA195" s="152"/>
      <c r="XB195" s="152"/>
      <c r="XC195" s="152"/>
      <c r="XD195" s="152"/>
      <c r="XE195" s="350"/>
      <c r="XF195" s="321"/>
      <c r="XG195" s="326"/>
      <c r="XH195" s="152"/>
      <c r="XI195" s="152"/>
      <c r="XJ195" s="152"/>
      <c r="XK195" s="152"/>
      <c r="XL195" s="350"/>
      <c r="XM195" s="321"/>
      <c r="XN195" s="326"/>
      <c r="XO195" s="152"/>
      <c r="XP195" s="152"/>
      <c r="XQ195" s="152"/>
      <c r="XR195" s="152"/>
      <c r="XS195" s="350"/>
      <c r="XT195" s="321"/>
      <c r="XU195" s="326"/>
      <c r="XV195" s="152"/>
      <c r="XW195" s="152"/>
      <c r="XX195" s="152"/>
      <c r="XY195" s="152"/>
      <c r="XZ195" s="350"/>
      <c r="YA195" s="321"/>
      <c r="YB195" s="326"/>
      <c r="YC195" s="152"/>
      <c r="YD195" s="152"/>
      <c r="YE195" s="152"/>
      <c r="YF195" s="152"/>
      <c r="YG195" s="350"/>
      <c r="YH195" s="321"/>
      <c r="YI195" s="326"/>
      <c r="YJ195" s="152"/>
      <c r="YK195" s="152"/>
      <c r="YL195" s="152"/>
      <c r="YM195" s="152"/>
      <c r="YN195" s="350"/>
      <c r="YO195" s="321"/>
      <c r="YP195" s="326"/>
      <c r="YQ195" s="152"/>
      <c r="YR195" s="152"/>
      <c r="YS195" s="152"/>
      <c r="YT195" s="152"/>
      <c r="YU195" s="350"/>
      <c r="YV195" s="321"/>
      <c r="YW195" s="326"/>
      <c r="YX195" s="152"/>
      <c r="YY195" s="152"/>
      <c r="YZ195" s="152"/>
      <c r="ZA195" s="152"/>
      <c r="ZB195" s="350"/>
      <c r="ZC195" s="321"/>
      <c r="ZD195" s="326"/>
      <c r="ZE195" s="152"/>
      <c r="ZF195" s="152"/>
      <c r="ZG195" s="152"/>
      <c r="ZH195" s="152"/>
      <c r="ZI195" s="350"/>
      <c r="ZJ195" s="321"/>
      <c r="ZK195" s="326"/>
      <c r="ZL195" s="152"/>
      <c r="ZM195" s="152"/>
      <c r="ZN195" s="152"/>
      <c r="ZO195" s="152"/>
      <c r="ZP195" s="350"/>
      <c r="ZQ195" s="321"/>
      <c r="ZR195" s="326"/>
      <c r="ZS195" s="152"/>
      <c r="ZT195" s="152"/>
      <c r="ZU195" s="152"/>
      <c r="ZV195" s="152"/>
      <c r="ZW195" s="350"/>
      <c r="ZX195" s="321"/>
      <c r="ZY195" s="326"/>
      <c r="ZZ195" s="152"/>
      <c r="AAA195" s="152"/>
      <c r="AAB195" s="152"/>
      <c r="AAC195" s="152"/>
      <c r="AAD195" s="350"/>
      <c r="AAE195" s="321"/>
      <c r="AAF195" s="326"/>
      <c r="AAG195" s="152"/>
      <c r="AAH195" s="152"/>
      <c r="AAI195" s="152"/>
      <c r="AAJ195" s="152"/>
      <c r="AAK195" s="350"/>
      <c r="AAL195" s="321"/>
      <c r="AAM195" s="326"/>
      <c r="AAN195" s="152"/>
      <c r="AAO195" s="152"/>
      <c r="AAP195" s="152"/>
      <c r="AAQ195" s="152"/>
      <c r="AAR195" s="350"/>
      <c r="AAS195" s="321"/>
      <c r="AAT195" s="326"/>
      <c r="AAU195" s="152"/>
      <c r="AAV195" s="152"/>
      <c r="AAW195" s="152"/>
      <c r="AAX195" s="152"/>
      <c r="AAY195" s="350"/>
      <c r="AAZ195" s="321"/>
      <c r="ABA195" s="326"/>
      <c r="ABB195" s="152"/>
      <c r="ABC195" s="152"/>
      <c r="ABD195" s="152"/>
      <c r="ABE195" s="152"/>
      <c r="ABF195" s="350"/>
      <c r="ABG195" s="321"/>
      <c r="ABH195" s="326"/>
      <c r="ABI195" s="152"/>
      <c r="ABJ195" s="152"/>
      <c r="ABK195" s="152"/>
      <c r="ABL195" s="152"/>
      <c r="ABM195" s="350"/>
      <c r="ABN195" s="321"/>
      <c r="ABO195" s="326"/>
      <c r="ABP195" s="152"/>
      <c r="ABQ195" s="152"/>
      <c r="ABR195" s="152"/>
      <c r="ABS195" s="152"/>
      <c r="ABT195" s="350"/>
      <c r="ABU195" s="321"/>
      <c r="ABV195" s="326"/>
      <c r="ABW195" s="152"/>
      <c r="ABX195" s="152"/>
      <c r="ABY195" s="152"/>
      <c r="ABZ195" s="152"/>
      <c r="ACA195" s="350"/>
      <c r="ACB195" s="321"/>
      <c r="ACC195" s="326"/>
      <c r="ACD195" s="152"/>
      <c r="ACE195" s="152"/>
      <c r="ACF195" s="152"/>
      <c r="ACG195" s="152"/>
      <c r="ACH195" s="350"/>
      <c r="ACI195" s="321"/>
      <c r="ACJ195" s="326"/>
      <c r="ACK195" s="152"/>
      <c r="ACL195" s="152"/>
      <c r="ACM195" s="152"/>
      <c r="ACN195" s="152"/>
      <c r="ACO195" s="350"/>
      <c r="ACP195" s="321"/>
      <c r="ACQ195" s="326"/>
      <c r="ACR195" s="152"/>
      <c r="ACS195" s="152"/>
      <c r="ACT195" s="152"/>
      <c r="ACU195" s="152"/>
      <c r="ACV195" s="350"/>
      <c r="ACW195" s="321"/>
      <c r="ACX195" s="326"/>
      <c r="ACY195" s="152"/>
      <c r="ACZ195" s="152"/>
      <c r="ADA195" s="152"/>
      <c r="ADB195" s="152"/>
      <c r="ADC195" s="350"/>
      <c r="ADD195" s="321"/>
      <c r="ADE195" s="326"/>
      <c r="ADF195" s="152"/>
      <c r="ADG195" s="152"/>
      <c r="ADH195" s="152"/>
      <c r="ADI195" s="152"/>
      <c r="ADJ195" s="350"/>
      <c r="ADK195" s="321"/>
      <c r="ADL195" s="326"/>
      <c r="ADM195" s="152"/>
      <c r="ADN195" s="152"/>
      <c r="ADO195" s="152"/>
      <c r="ADP195" s="152"/>
      <c r="ADQ195" s="350"/>
      <c r="ADR195" s="321"/>
      <c r="ADS195" s="326"/>
      <c r="ADT195" s="152"/>
      <c r="ADU195" s="152"/>
      <c r="ADV195" s="152"/>
      <c r="ADW195" s="152"/>
      <c r="ADX195" s="350"/>
      <c r="ADY195" s="321"/>
      <c r="ADZ195" s="326"/>
      <c r="AEA195" s="152"/>
      <c r="AEB195" s="152"/>
      <c r="AEC195" s="152"/>
      <c r="AED195" s="152"/>
      <c r="AEE195" s="350"/>
      <c r="AEF195" s="321"/>
      <c r="AEG195" s="326"/>
      <c r="AEH195" s="152"/>
      <c r="AEI195" s="152"/>
      <c r="AEJ195" s="152"/>
      <c r="AEK195" s="152"/>
      <c r="AEL195" s="350"/>
      <c r="AEM195" s="321"/>
      <c r="AEN195" s="326"/>
      <c r="AEO195" s="152"/>
      <c r="AEP195" s="152"/>
      <c r="AEQ195" s="152"/>
      <c r="AER195" s="152"/>
      <c r="AES195" s="350"/>
      <c r="AET195" s="321"/>
      <c r="AEU195" s="326"/>
      <c r="AEV195" s="152"/>
      <c r="AEW195" s="152"/>
      <c r="AEX195" s="152"/>
      <c r="AEY195" s="152"/>
      <c r="AEZ195" s="350"/>
      <c r="AFA195" s="321"/>
      <c r="AFB195" s="326"/>
      <c r="AFC195" s="152"/>
      <c r="AFD195" s="152"/>
      <c r="AFE195" s="152"/>
      <c r="AFF195" s="152"/>
      <c r="AFG195" s="350"/>
      <c r="AFH195" s="321"/>
      <c r="AFI195" s="326"/>
      <c r="AFJ195" s="152"/>
      <c r="AFK195" s="152"/>
      <c r="AFL195" s="152"/>
      <c r="AFM195" s="152"/>
      <c r="AFN195" s="350"/>
      <c r="AFO195" s="321"/>
      <c r="AFP195" s="326"/>
      <c r="AFQ195" s="152"/>
      <c r="AFR195" s="152"/>
      <c r="AFS195" s="152"/>
      <c r="AFT195" s="152"/>
      <c r="AFU195" s="350"/>
      <c r="AFV195" s="321"/>
      <c r="AFW195" s="326"/>
      <c r="AFX195" s="152"/>
      <c r="AFY195" s="152"/>
      <c r="AFZ195" s="152"/>
      <c r="AGA195" s="152"/>
      <c r="AGB195" s="350"/>
      <c r="AGC195" s="321"/>
      <c r="AGD195" s="326"/>
      <c r="AGE195" s="152"/>
      <c r="AGF195" s="152"/>
      <c r="AGG195" s="152"/>
      <c r="AGH195" s="152"/>
      <c r="AGI195" s="350"/>
      <c r="AGJ195" s="321"/>
      <c r="AGK195" s="326"/>
      <c r="AGL195" s="152"/>
      <c r="AGM195" s="152"/>
      <c r="AGN195" s="152"/>
      <c r="AGO195" s="152"/>
      <c r="AGP195" s="350"/>
      <c r="AGQ195" s="321"/>
      <c r="AGR195" s="326"/>
      <c r="AGS195" s="152"/>
      <c r="AGT195" s="152"/>
      <c r="AGU195" s="152"/>
      <c r="AGV195" s="152"/>
      <c r="AGW195" s="350"/>
      <c r="AGX195" s="321"/>
      <c r="AGY195" s="326"/>
      <c r="AGZ195" s="152"/>
      <c r="AHA195" s="152"/>
      <c r="AHB195" s="152"/>
      <c r="AHC195" s="152"/>
      <c r="AHD195" s="350"/>
      <c r="AHE195" s="321"/>
      <c r="AHF195" s="326"/>
      <c r="AHG195" s="152"/>
      <c r="AHH195" s="152"/>
      <c r="AHI195" s="152"/>
      <c r="AHJ195" s="152"/>
      <c r="AHK195" s="350"/>
      <c r="AHL195" s="321"/>
      <c r="AHM195" s="326"/>
      <c r="AHN195" s="152"/>
      <c r="AHO195" s="152"/>
      <c r="AHP195" s="152"/>
      <c r="AHQ195" s="152"/>
      <c r="AHR195" s="350"/>
      <c r="AHS195" s="321"/>
      <c r="AHT195" s="326"/>
      <c r="AHU195" s="152"/>
      <c r="AHV195" s="152"/>
      <c r="AHW195" s="152"/>
      <c r="AHX195" s="152"/>
      <c r="AHY195" s="350"/>
      <c r="AHZ195" s="321"/>
      <c r="AIA195" s="326"/>
      <c r="AIB195" s="152"/>
      <c r="AIC195" s="152"/>
      <c r="AID195" s="152"/>
      <c r="AIE195" s="152"/>
      <c r="AIF195" s="350"/>
      <c r="AIG195" s="321"/>
      <c r="AIH195" s="326"/>
      <c r="AII195" s="152"/>
      <c r="AIJ195" s="152"/>
      <c r="AIK195" s="152"/>
      <c r="AIL195" s="152"/>
      <c r="AIM195" s="350"/>
      <c r="AIN195" s="321"/>
      <c r="AIO195" s="326"/>
      <c r="AIP195" s="152"/>
      <c r="AIQ195" s="152"/>
      <c r="AIR195" s="152"/>
      <c r="AIS195" s="152"/>
      <c r="AIT195" s="350"/>
      <c r="AIU195" s="321"/>
      <c r="AIV195" s="326"/>
      <c r="AIW195" s="152"/>
      <c r="AIX195" s="152"/>
      <c r="AIY195" s="152"/>
      <c r="AIZ195" s="152"/>
      <c r="AJA195" s="350"/>
      <c r="AJB195" s="321"/>
      <c r="AJC195" s="326"/>
      <c r="AJD195" s="152"/>
      <c r="AJE195" s="152"/>
      <c r="AJF195" s="152"/>
      <c r="AJG195" s="152"/>
      <c r="AJH195" s="350"/>
      <c r="AJI195" s="321"/>
      <c r="AJJ195" s="326"/>
      <c r="AJK195" s="152"/>
      <c r="AJL195" s="152"/>
      <c r="AJM195" s="152"/>
      <c r="AJN195" s="152"/>
      <c r="AJO195" s="350"/>
      <c r="AJP195" s="321"/>
      <c r="AJQ195" s="326"/>
      <c r="AJR195" s="152"/>
      <c r="AJS195" s="152"/>
      <c r="AJT195" s="152"/>
      <c r="AJU195" s="152"/>
      <c r="AJV195" s="350"/>
      <c r="AJW195" s="321"/>
      <c r="AJX195" s="326"/>
      <c r="AJY195" s="152"/>
      <c r="AJZ195" s="152"/>
      <c r="AKA195" s="152"/>
      <c r="AKB195" s="152"/>
      <c r="AKC195" s="350"/>
      <c r="AKD195" s="321"/>
      <c r="AKE195" s="326"/>
      <c r="AKF195" s="152"/>
      <c r="AKG195" s="152"/>
      <c r="AKH195" s="152"/>
      <c r="AKI195" s="152"/>
      <c r="AKJ195" s="350"/>
      <c r="AKK195" s="321"/>
      <c r="AKL195" s="326"/>
      <c r="AKM195" s="152"/>
      <c r="AKN195" s="152"/>
      <c r="AKO195" s="152"/>
      <c r="AKP195" s="152"/>
      <c r="AKQ195" s="350"/>
      <c r="AKR195" s="321"/>
      <c r="AKS195" s="326"/>
      <c r="AKT195" s="152"/>
      <c r="AKU195" s="152"/>
      <c r="AKV195" s="152"/>
      <c r="AKW195" s="152"/>
      <c r="AKX195" s="350"/>
      <c r="AKY195" s="321"/>
      <c r="AKZ195" s="326"/>
      <c r="ALA195" s="152"/>
      <c r="ALB195" s="152"/>
      <c r="ALC195" s="152"/>
      <c r="ALD195" s="152"/>
      <c r="ALE195" s="350"/>
      <c r="ALF195" s="321"/>
      <c r="ALG195" s="326"/>
      <c r="ALH195" s="152"/>
      <c r="ALI195" s="152"/>
      <c r="ALJ195" s="152"/>
      <c r="ALK195" s="152"/>
      <c r="ALL195" s="350"/>
      <c r="ALM195" s="321"/>
      <c r="ALN195" s="326"/>
      <c r="ALO195" s="152"/>
      <c r="ALP195" s="152"/>
      <c r="ALQ195" s="152"/>
      <c r="ALR195" s="152"/>
      <c r="ALS195" s="350"/>
      <c r="ALT195" s="321"/>
      <c r="ALU195" s="326"/>
      <c r="ALV195" s="152"/>
      <c r="ALW195" s="152"/>
      <c r="ALX195" s="152"/>
      <c r="ALY195" s="152"/>
      <c r="ALZ195" s="350"/>
      <c r="AMA195" s="321"/>
      <c r="AMB195" s="326"/>
      <c r="AMC195" s="152"/>
      <c r="AMD195" s="152"/>
      <c r="AME195" s="152"/>
      <c r="AMF195" s="152"/>
      <c r="AMG195" s="350"/>
      <c r="AMH195" s="321"/>
      <c r="AMI195" s="326"/>
      <c r="AMJ195" s="152"/>
      <c r="AMK195" s="152"/>
      <c r="AML195" s="152"/>
      <c r="AMM195" s="152"/>
      <c r="AMN195" s="350"/>
      <c r="AMO195" s="321"/>
      <c r="AMP195" s="326"/>
      <c r="AMQ195" s="152"/>
      <c r="AMR195" s="152"/>
      <c r="AMS195" s="152"/>
      <c r="AMT195" s="152"/>
      <c r="AMU195" s="350"/>
      <c r="AMV195" s="321"/>
      <c r="AMW195" s="326"/>
      <c r="AMX195" s="152"/>
      <c r="AMY195" s="152"/>
      <c r="AMZ195" s="152"/>
      <c r="ANA195" s="152"/>
      <c r="ANB195" s="350"/>
      <c r="ANC195" s="321"/>
      <c r="AND195" s="326"/>
      <c r="ANE195" s="152"/>
      <c r="ANF195" s="152"/>
      <c r="ANG195" s="152"/>
      <c r="ANH195" s="152"/>
      <c r="ANI195" s="350"/>
      <c r="ANJ195" s="321"/>
      <c r="ANK195" s="326"/>
      <c r="ANL195" s="152"/>
      <c r="ANM195" s="152"/>
      <c r="ANN195" s="152"/>
      <c r="ANO195" s="152"/>
      <c r="ANP195" s="350"/>
      <c r="ANQ195" s="321"/>
      <c r="ANR195" s="326"/>
      <c r="ANS195" s="152"/>
      <c r="ANT195" s="152"/>
      <c r="ANU195" s="152"/>
      <c r="ANV195" s="152"/>
      <c r="ANW195" s="350"/>
      <c r="ANX195" s="321"/>
      <c r="ANY195" s="326"/>
      <c r="ANZ195" s="152"/>
      <c r="AOA195" s="152"/>
      <c r="AOB195" s="152"/>
      <c r="AOC195" s="152"/>
      <c r="AOD195" s="350"/>
      <c r="AOE195" s="321"/>
      <c r="AOF195" s="326"/>
      <c r="AOG195" s="152"/>
      <c r="AOH195" s="152"/>
      <c r="AOI195" s="152"/>
      <c r="AOJ195" s="152"/>
      <c r="AOK195" s="350"/>
      <c r="AOL195" s="321"/>
      <c r="AOM195" s="326"/>
      <c r="AON195" s="152"/>
      <c r="AOO195" s="152"/>
      <c r="AOP195" s="152"/>
      <c r="AOQ195" s="152"/>
      <c r="AOR195" s="350"/>
      <c r="AOS195" s="321"/>
      <c r="AOT195" s="326"/>
      <c r="AOU195" s="152"/>
      <c r="AOV195" s="152"/>
      <c r="AOW195" s="152"/>
      <c r="AOX195" s="152"/>
      <c r="AOY195" s="350"/>
      <c r="AOZ195" s="321"/>
      <c r="APA195" s="326"/>
      <c r="APB195" s="152"/>
      <c r="APC195" s="152"/>
      <c r="APD195" s="152"/>
      <c r="APE195" s="152"/>
      <c r="APF195" s="350"/>
      <c r="APG195" s="321"/>
      <c r="APH195" s="326"/>
      <c r="API195" s="152"/>
      <c r="APJ195" s="152"/>
      <c r="APK195" s="152"/>
      <c r="APL195" s="152"/>
      <c r="APM195" s="350"/>
      <c r="APN195" s="321"/>
      <c r="APO195" s="326"/>
      <c r="APP195" s="152"/>
      <c r="APQ195" s="152"/>
      <c r="APR195" s="152"/>
      <c r="APS195" s="152"/>
      <c r="APT195" s="350"/>
      <c r="APU195" s="321"/>
      <c r="APV195" s="326"/>
      <c r="APW195" s="152"/>
      <c r="APX195" s="152"/>
      <c r="APY195" s="152"/>
      <c r="APZ195" s="152"/>
      <c r="AQA195" s="350"/>
      <c r="AQB195" s="321"/>
      <c r="AQC195" s="326"/>
      <c r="AQD195" s="152"/>
      <c r="AQE195" s="152"/>
      <c r="AQF195" s="152"/>
      <c r="AQG195" s="152"/>
      <c r="AQH195" s="350"/>
      <c r="AQI195" s="321"/>
      <c r="AQJ195" s="326"/>
      <c r="AQK195" s="152"/>
      <c r="AQL195" s="152"/>
      <c r="AQM195" s="152"/>
      <c r="AQN195" s="152"/>
      <c r="AQO195" s="350"/>
      <c r="AQP195" s="321"/>
      <c r="AQQ195" s="326"/>
      <c r="AQR195" s="152"/>
      <c r="AQS195" s="152"/>
      <c r="AQT195" s="152"/>
      <c r="AQU195" s="152"/>
      <c r="AQV195" s="350"/>
      <c r="AQW195" s="321"/>
      <c r="AQX195" s="326"/>
      <c r="AQY195" s="152"/>
      <c r="AQZ195" s="152"/>
      <c r="ARA195" s="152"/>
      <c r="ARB195" s="152"/>
      <c r="ARC195" s="350"/>
      <c r="ARD195" s="321"/>
      <c r="ARE195" s="326"/>
      <c r="ARF195" s="152"/>
      <c r="ARG195" s="152"/>
      <c r="ARH195" s="152"/>
      <c r="ARI195" s="152"/>
      <c r="ARJ195" s="350"/>
      <c r="ARK195" s="321"/>
      <c r="ARL195" s="326"/>
      <c r="ARM195" s="152"/>
      <c r="ARN195" s="152"/>
      <c r="ARO195" s="152"/>
      <c r="ARP195" s="152"/>
      <c r="ARQ195" s="350"/>
      <c r="ARR195" s="321"/>
      <c r="ARS195" s="326"/>
      <c r="ART195" s="152"/>
      <c r="ARU195" s="152"/>
      <c r="ARV195" s="152"/>
      <c r="ARW195" s="152"/>
      <c r="ARX195" s="350"/>
      <c r="ARY195" s="321"/>
      <c r="ARZ195" s="326"/>
      <c r="ASA195" s="152"/>
      <c r="ASB195" s="152"/>
      <c r="ASC195" s="152"/>
      <c r="ASD195" s="152"/>
      <c r="ASE195" s="350"/>
      <c r="ASF195" s="321"/>
      <c r="ASG195" s="326"/>
      <c r="ASH195" s="152"/>
      <c r="ASI195" s="152"/>
      <c r="ASJ195" s="152"/>
      <c r="ASK195" s="152"/>
      <c r="ASL195" s="350"/>
      <c r="ASM195" s="321"/>
      <c r="ASN195" s="326"/>
      <c r="ASO195" s="152"/>
      <c r="ASP195" s="152"/>
      <c r="ASQ195" s="152"/>
      <c r="ASR195" s="152"/>
      <c r="ASS195" s="350"/>
      <c r="AST195" s="321"/>
      <c r="ASU195" s="326"/>
      <c r="ASV195" s="152"/>
      <c r="ASW195" s="152"/>
      <c r="ASX195" s="152"/>
      <c r="ASY195" s="152"/>
      <c r="ASZ195" s="350"/>
      <c r="ATA195" s="321"/>
      <c r="ATB195" s="326"/>
      <c r="ATC195" s="152"/>
      <c r="ATD195" s="152"/>
      <c r="ATE195" s="152"/>
      <c r="ATF195" s="152"/>
      <c r="ATG195" s="350"/>
      <c r="ATH195" s="321"/>
      <c r="ATI195" s="326"/>
      <c r="ATJ195" s="152"/>
      <c r="ATK195" s="152"/>
      <c r="ATL195" s="152"/>
      <c r="ATM195" s="152"/>
      <c r="ATN195" s="350"/>
      <c r="ATO195" s="321"/>
      <c r="ATP195" s="326"/>
      <c r="ATQ195" s="152"/>
      <c r="ATR195" s="152"/>
      <c r="ATS195" s="152"/>
      <c r="ATT195" s="152"/>
      <c r="ATU195" s="350"/>
      <c r="ATV195" s="321"/>
      <c r="ATW195" s="326"/>
      <c r="ATX195" s="152"/>
      <c r="ATY195" s="152"/>
      <c r="ATZ195" s="152"/>
      <c r="AUA195" s="152"/>
      <c r="AUB195" s="350"/>
      <c r="AUC195" s="321"/>
      <c r="AUD195" s="326"/>
      <c r="AUE195" s="152"/>
      <c r="AUF195" s="152"/>
      <c r="AUG195" s="152"/>
      <c r="AUH195" s="152"/>
      <c r="AUI195" s="350"/>
      <c r="AUJ195" s="321"/>
      <c r="AUK195" s="326"/>
      <c r="AUL195" s="152"/>
      <c r="AUM195" s="152"/>
      <c r="AUN195" s="152"/>
      <c r="AUO195" s="152"/>
      <c r="AUP195" s="350"/>
      <c r="AUQ195" s="321"/>
      <c r="AUR195" s="326"/>
      <c r="AUS195" s="152"/>
      <c r="AUT195" s="152"/>
      <c r="AUU195" s="152"/>
      <c r="AUV195" s="152"/>
      <c r="AUW195" s="350"/>
      <c r="AUX195" s="321"/>
      <c r="AUY195" s="326"/>
      <c r="AUZ195" s="152"/>
      <c r="AVA195" s="152"/>
      <c r="AVB195" s="152"/>
      <c r="AVC195" s="152"/>
      <c r="AVD195" s="350"/>
      <c r="AVE195" s="321"/>
      <c r="AVF195" s="326"/>
      <c r="AVG195" s="152"/>
      <c r="AVH195" s="152"/>
      <c r="AVI195" s="152"/>
      <c r="AVJ195" s="152"/>
      <c r="AVK195" s="350"/>
      <c r="AVL195" s="321"/>
      <c r="AVM195" s="326"/>
      <c r="AVN195" s="152"/>
      <c r="AVO195" s="152"/>
      <c r="AVP195" s="152"/>
      <c r="AVQ195" s="152"/>
      <c r="AVR195" s="350"/>
      <c r="AVS195" s="321"/>
      <c r="AVT195" s="326"/>
      <c r="AVU195" s="152"/>
      <c r="AVV195" s="152"/>
      <c r="AVW195" s="152"/>
      <c r="AVX195" s="152"/>
      <c r="AVY195" s="350"/>
      <c r="AVZ195" s="321"/>
      <c r="AWA195" s="326"/>
      <c r="AWB195" s="152"/>
      <c r="AWC195" s="152"/>
      <c r="AWD195" s="152"/>
      <c r="AWE195" s="152"/>
      <c r="AWF195" s="350"/>
      <c r="AWG195" s="321"/>
      <c r="AWH195" s="326"/>
      <c r="AWI195" s="152"/>
      <c r="AWJ195" s="152"/>
      <c r="AWK195" s="152"/>
      <c r="AWL195" s="152"/>
      <c r="AWM195" s="350"/>
      <c r="AWN195" s="321"/>
      <c r="AWO195" s="326"/>
      <c r="AWP195" s="152"/>
      <c r="AWQ195" s="152"/>
      <c r="AWR195" s="152"/>
      <c r="AWS195" s="152"/>
      <c r="AWT195" s="350"/>
      <c r="AWU195" s="321"/>
      <c r="AWV195" s="326"/>
      <c r="AWW195" s="152"/>
      <c r="AWX195" s="152"/>
      <c r="AWY195" s="152"/>
      <c r="AWZ195" s="152"/>
      <c r="AXA195" s="350"/>
      <c r="AXB195" s="321"/>
      <c r="AXC195" s="326"/>
      <c r="AXD195" s="152"/>
      <c r="AXE195" s="152"/>
      <c r="AXF195" s="152"/>
      <c r="AXG195" s="152"/>
      <c r="AXH195" s="350"/>
      <c r="AXI195" s="321"/>
      <c r="AXJ195" s="326"/>
      <c r="AXK195" s="152"/>
      <c r="AXL195" s="152"/>
      <c r="AXM195" s="152"/>
      <c r="AXN195" s="152"/>
      <c r="AXO195" s="350"/>
      <c r="AXP195" s="321"/>
      <c r="AXQ195" s="326"/>
      <c r="AXR195" s="152"/>
      <c r="AXS195" s="152"/>
      <c r="AXT195" s="152"/>
      <c r="AXU195" s="152"/>
      <c r="AXV195" s="350"/>
      <c r="AXW195" s="321"/>
      <c r="AXX195" s="326"/>
      <c r="AXY195" s="152"/>
      <c r="AXZ195" s="152"/>
      <c r="AYA195" s="152"/>
      <c r="AYB195" s="152"/>
      <c r="AYC195" s="350"/>
      <c r="AYD195" s="321"/>
      <c r="AYE195" s="326"/>
      <c r="AYF195" s="152"/>
      <c r="AYG195" s="152"/>
      <c r="AYH195" s="152"/>
      <c r="AYI195" s="152"/>
      <c r="AYJ195" s="350"/>
      <c r="AYK195" s="321"/>
      <c r="AYL195" s="326"/>
      <c r="AYM195" s="152"/>
      <c r="AYN195" s="152"/>
      <c r="AYO195" s="152"/>
      <c r="AYP195" s="152"/>
      <c r="AYQ195" s="350"/>
      <c r="AYR195" s="321"/>
      <c r="AYS195" s="326"/>
      <c r="AYT195" s="152"/>
      <c r="AYU195" s="152"/>
      <c r="AYV195" s="152"/>
      <c r="AYW195" s="152"/>
      <c r="AYX195" s="350"/>
      <c r="AYY195" s="321"/>
      <c r="AYZ195" s="326"/>
      <c r="AZA195" s="152"/>
      <c r="AZB195" s="152"/>
      <c r="AZC195" s="152"/>
      <c r="AZD195" s="152"/>
      <c r="AZE195" s="350"/>
      <c r="AZF195" s="321"/>
      <c r="AZG195" s="326"/>
      <c r="AZH195" s="152"/>
      <c r="AZI195" s="152"/>
      <c r="AZJ195" s="152"/>
      <c r="AZK195" s="152"/>
      <c r="AZL195" s="350"/>
      <c r="AZM195" s="321"/>
      <c r="AZN195" s="326"/>
      <c r="AZO195" s="152"/>
      <c r="AZP195" s="152"/>
      <c r="AZQ195" s="152"/>
      <c r="AZR195" s="152"/>
      <c r="AZS195" s="350"/>
      <c r="AZT195" s="321"/>
      <c r="AZU195" s="326"/>
      <c r="AZV195" s="152"/>
      <c r="AZW195" s="152"/>
      <c r="AZX195" s="152"/>
      <c r="AZY195" s="152"/>
      <c r="AZZ195" s="350"/>
      <c r="BAA195" s="321"/>
      <c r="BAB195" s="326"/>
      <c r="BAC195" s="152"/>
      <c r="BAD195" s="152"/>
      <c r="BAE195" s="152"/>
      <c r="BAF195" s="152"/>
      <c r="BAG195" s="350"/>
      <c r="BAH195" s="321"/>
      <c r="BAI195" s="326"/>
      <c r="BAJ195" s="152"/>
      <c r="BAK195" s="152"/>
      <c r="BAL195" s="152"/>
      <c r="BAM195" s="152"/>
      <c r="BAN195" s="350"/>
      <c r="BAO195" s="321"/>
      <c r="BAP195" s="326"/>
      <c r="BAQ195" s="152"/>
      <c r="BAR195" s="152"/>
      <c r="BAS195" s="152"/>
      <c r="BAT195" s="152"/>
      <c r="BAU195" s="350"/>
      <c r="BAV195" s="321"/>
      <c r="BAW195" s="326"/>
      <c r="BAX195" s="152"/>
      <c r="BAY195" s="152"/>
      <c r="BAZ195" s="152"/>
      <c r="BBA195" s="152"/>
      <c r="BBB195" s="350"/>
      <c r="BBC195" s="321"/>
      <c r="BBD195" s="326"/>
      <c r="BBE195" s="152"/>
      <c r="BBF195" s="152"/>
      <c r="BBG195" s="152"/>
      <c r="BBH195" s="152"/>
      <c r="BBI195" s="350"/>
      <c r="BBJ195" s="321"/>
      <c r="BBK195" s="326"/>
      <c r="BBL195" s="152"/>
      <c r="BBM195" s="152"/>
      <c r="BBN195" s="152"/>
      <c r="BBO195" s="152"/>
      <c r="BBP195" s="350"/>
      <c r="BBQ195" s="321"/>
      <c r="BBR195" s="326"/>
      <c r="BBS195" s="152"/>
      <c r="BBT195" s="152"/>
      <c r="BBU195" s="152"/>
      <c r="BBV195" s="152"/>
      <c r="BBW195" s="350"/>
      <c r="BBX195" s="321"/>
      <c r="BBY195" s="326"/>
      <c r="BBZ195" s="152"/>
      <c r="BCA195" s="152"/>
      <c r="BCB195" s="152"/>
      <c r="BCC195" s="152"/>
      <c r="BCD195" s="350"/>
      <c r="BCE195" s="321"/>
      <c r="BCF195" s="326"/>
      <c r="BCG195" s="152"/>
      <c r="BCH195" s="152"/>
      <c r="BCI195" s="152"/>
      <c r="BCJ195" s="152"/>
      <c r="BCK195" s="350"/>
      <c r="BCL195" s="321"/>
      <c r="BCM195" s="326"/>
      <c r="BCN195" s="152"/>
      <c r="BCO195" s="152"/>
      <c r="BCP195" s="152"/>
      <c r="BCQ195" s="152"/>
      <c r="BCR195" s="350"/>
      <c r="BCS195" s="321"/>
      <c r="BCT195" s="326"/>
      <c r="BCU195" s="152"/>
      <c r="BCV195" s="152"/>
      <c r="BCW195" s="152"/>
      <c r="BCX195" s="152"/>
      <c r="BCY195" s="350"/>
      <c r="BCZ195" s="321"/>
      <c r="BDA195" s="326"/>
      <c r="BDB195" s="152"/>
      <c r="BDC195" s="152"/>
      <c r="BDD195" s="152"/>
      <c r="BDE195" s="152"/>
      <c r="BDF195" s="350"/>
      <c r="BDG195" s="321"/>
      <c r="BDH195" s="326"/>
      <c r="BDI195" s="152"/>
      <c r="BDJ195" s="152"/>
      <c r="BDK195" s="152"/>
      <c r="BDL195" s="152"/>
      <c r="BDM195" s="350"/>
      <c r="BDN195" s="321"/>
      <c r="BDO195" s="326"/>
      <c r="BDP195" s="152"/>
      <c r="BDQ195" s="152"/>
      <c r="BDR195" s="152"/>
      <c r="BDS195" s="152"/>
      <c r="BDT195" s="350"/>
      <c r="BDU195" s="321"/>
      <c r="BDV195" s="326"/>
      <c r="BDW195" s="152"/>
      <c r="BDX195" s="152"/>
      <c r="BDY195" s="152"/>
      <c r="BDZ195" s="152"/>
      <c r="BEA195" s="350"/>
      <c r="BEB195" s="321"/>
      <c r="BEC195" s="326"/>
      <c r="BED195" s="152"/>
      <c r="BEE195" s="152"/>
      <c r="BEF195" s="152"/>
      <c r="BEG195" s="152"/>
      <c r="BEH195" s="350"/>
      <c r="BEI195" s="321"/>
      <c r="BEJ195" s="326"/>
      <c r="BEK195" s="152"/>
      <c r="BEL195" s="152"/>
      <c r="BEM195" s="152"/>
      <c r="BEN195" s="152"/>
      <c r="BEO195" s="350"/>
      <c r="BEP195" s="321"/>
      <c r="BEQ195" s="326"/>
      <c r="BER195" s="152"/>
      <c r="BES195" s="152"/>
      <c r="BET195" s="152"/>
      <c r="BEU195" s="152"/>
      <c r="BEV195" s="350"/>
      <c r="BEW195" s="321"/>
      <c r="BEX195" s="326"/>
      <c r="BEY195" s="152"/>
      <c r="BEZ195" s="152"/>
      <c r="BFA195" s="152"/>
      <c r="BFB195" s="152"/>
      <c r="BFC195" s="350"/>
      <c r="BFD195" s="321"/>
      <c r="BFE195" s="326"/>
      <c r="BFF195" s="152"/>
      <c r="BFG195" s="152"/>
      <c r="BFH195" s="152"/>
      <c r="BFI195" s="152"/>
      <c r="BFJ195" s="350"/>
      <c r="BFK195" s="321"/>
      <c r="BFL195" s="326"/>
      <c r="BFM195" s="152"/>
      <c r="BFN195" s="152"/>
      <c r="BFO195" s="152"/>
      <c r="BFP195" s="152"/>
      <c r="BFQ195" s="350"/>
      <c r="BFR195" s="321"/>
      <c r="BFS195" s="326"/>
      <c r="BFT195" s="152"/>
      <c r="BFU195" s="152"/>
      <c r="BFV195" s="152"/>
      <c r="BFW195" s="152"/>
      <c r="BFX195" s="350"/>
      <c r="BFY195" s="321"/>
      <c r="BFZ195" s="326"/>
      <c r="BGA195" s="152"/>
      <c r="BGB195" s="152"/>
      <c r="BGC195" s="152"/>
      <c r="BGD195" s="152"/>
      <c r="BGE195" s="350"/>
      <c r="BGF195" s="321"/>
      <c r="BGG195" s="326"/>
      <c r="BGH195" s="152"/>
      <c r="BGI195" s="152"/>
      <c r="BGJ195" s="152"/>
      <c r="BGK195" s="152"/>
      <c r="BGL195" s="350"/>
      <c r="BGM195" s="321"/>
      <c r="BGN195" s="326"/>
      <c r="BGO195" s="152"/>
      <c r="BGP195" s="152"/>
      <c r="BGQ195" s="152"/>
      <c r="BGR195" s="152"/>
      <c r="BGS195" s="350"/>
      <c r="BGT195" s="321"/>
      <c r="BGU195" s="326"/>
      <c r="BGV195" s="152"/>
      <c r="BGW195" s="152"/>
      <c r="BGX195" s="152"/>
      <c r="BGY195" s="152"/>
      <c r="BGZ195" s="350"/>
      <c r="BHA195" s="321"/>
      <c r="BHB195" s="326"/>
      <c r="BHC195" s="152"/>
      <c r="BHD195" s="152"/>
      <c r="BHE195" s="152"/>
      <c r="BHF195" s="152"/>
      <c r="BHG195" s="350"/>
      <c r="BHH195" s="321"/>
      <c r="BHI195" s="326"/>
      <c r="BHJ195" s="152"/>
      <c r="BHK195" s="152"/>
      <c r="BHL195" s="152"/>
      <c r="BHM195" s="152"/>
      <c r="BHN195" s="350"/>
      <c r="BHO195" s="321"/>
      <c r="BHP195" s="326"/>
      <c r="BHQ195" s="152"/>
      <c r="BHR195" s="152"/>
      <c r="BHS195" s="152"/>
      <c r="BHT195" s="152"/>
      <c r="BHU195" s="350"/>
      <c r="BHV195" s="321"/>
      <c r="BHW195" s="326"/>
      <c r="BHX195" s="152"/>
      <c r="BHY195" s="152"/>
      <c r="BHZ195" s="152"/>
      <c r="BIA195" s="152"/>
      <c r="BIB195" s="350"/>
      <c r="BIC195" s="321"/>
      <c r="BID195" s="326"/>
      <c r="BIE195" s="152"/>
      <c r="BIF195" s="152"/>
      <c r="BIG195" s="152"/>
      <c r="BIH195" s="152"/>
      <c r="BII195" s="350"/>
      <c r="BIJ195" s="321"/>
      <c r="BIK195" s="326"/>
      <c r="BIL195" s="152"/>
      <c r="BIM195" s="152"/>
      <c r="BIN195" s="152"/>
      <c r="BIO195" s="152"/>
      <c r="BIP195" s="350"/>
      <c r="BIQ195" s="321"/>
      <c r="BIR195" s="326"/>
      <c r="BIS195" s="152"/>
      <c r="BIT195" s="152"/>
      <c r="BIU195" s="152"/>
      <c r="BIV195" s="152"/>
      <c r="BIW195" s="350"/>
      <c r="BIX195" s="321"/>
      <c r="BIY195" s="326"/>
      <c r="BIZ195" s="152"/>
      <c r="BJA195" s="152"/>
      <c r="BJB195" s="152"/>
      <c r="BJC195" s="152"/>
      <c r="BJD195" s="350"/>
      <c r="BJE195" s="321"/>
      <c r="BJF195" s="326"/>
      <c r="BJG195" s="152"/>
      <c r="BJH195" s="152"/>
      <c r="BJI195" s="152"/>
      <c r="BJJ195" s="152"/>
      <c r="BJK195" s="350"/>
      <c r="BJL195" s="321"/>
      <c r="BJM195" s="326"/>
      <c r="BJN195" s="152"/>
      <c r="BJO195" s="152"/>
      <c r="BJP195" s="152"/>
      <c r="BJQ195" s="152"/>
      <c r="BJR195" s="350"/>
      <c r="BJS195" s="321"/>
      <c r="BJT195" s="326"/>
      <c r="BJU195" s="152"/>
      <c r="BJV195" s="152"/>
      <c r="BJW195" s="152"/>
      <c r="BJX195" s="152"/>
      <c r="BJY195" s="350"/>
      <c r="BJZ195" s="321"/>
      <c r="BKA195" s="326"/>
      <c r="BKB195" s="152"/>
      <c r="BKC195" s="152"/>
      <c r="BKD195" s="152"/>
      <c r="BKE195" s="152"/>
      <c r="BKF195" s="350"/>
      <c r="BKG195" s="321"/>
      <c r="BKH195" s="326"/>
      <c r="BKI195" s="152"/>
      <c r="BKJ195" s="152"/>
      <c r="BKK195" s="152"/>
      <c r="BKL195" s="152"/>
      <c r="BKM195" s="350"/>
      <c r="BKN195" s="321"/>
      <c r="BKO195" s="326"/>
      <c r="BKP195" s="152"/>
      <c r="BKQ195" s="152"/>
      <c r="BKR195" s="152"/>
      <c r="BKS195" s="152"/>
      <c r="BKT195" s="350"/>
      <c r="BKU195" s="321"/>
      <c r="BKV195" s="326"/>
      <c r="BKW195" s="152"/>
      <c r="BKX195" s="152"/>
      <c r="BKY195" s="152"/>
      <c r="BKZ195" s="152"/>
      <c r="BLA195" s="350"/>
      <c r="BLB195" s="321"/>
      <c r="BLC195" s="326"/>
      <c r="BLD195" s="152"/>
      <c r="BLE195" s="152"/>
      <c r="BLF195" s="152"/>
      <c r="BLG195" s="152"/>
      <c r="BLH195" s="350"/>
      <c r="BLI195" s="321"/>
      <c r="BLJ195" s="326"/>
      <c r="BLK195" s="152"/>
      <c r="BLL195" s="152"/>
      <c r="BLM195" s="152"/>
      <c r="BLN195" s="152"/>
      <c r="BLO195" s="350"/>
      <c r="BLP195" s="321"/>
      <c r="BLQ195" s="326"/>
      <c r="BLR195" s="152"/>
      <c r="BLS195" s="152"/>
      <c r="BLT195" s="152"/>
      <c r="BLU195" s="152"/>
      <c r="BLV195" s="350"/>
      <c r="BLW195" s="321"/>
      <c r="BLX195" s="326"/>
      <c r="BLY195" s="152"/>
      <c r="BLZ195" s="152"/>
      <c r="BMA195" s="152"/>
      <c r="BMB195" s="152"/>
      <c r="BMC195" s="350"/>
      <c r="BMD195" s="321"/>
      <c r="BME195" s="326"/>
      <c r="BMF195" s="152"/>
      <c r="BMG195" s="152"/>
      <c r="BMH195" s="152"/>
      <c r="BMI195" s="152"/>
      <c r="BMJ195" s="350"/>
      <c r="BMK195" s="321"/>
      <c r="BML195" s="326"/>
      <c r="BMM195" s="152"/>
      <c r="BMN195" s="152"/>
      <c r="BMO195" s="152"/>
      <c r="BMP195" s="152"/>
      <c r="BMQ195" s="350"/>
      <c r="BMR195" s="321"/>
      <c r="BMS195" s="326"/>
      <c r="BMT195" s="152"/>
      <c r="BMU195" s="152"/>
      <c r="BMV195" s="152"/>
      <c r="BMW195" s="152"/>
      <c r="BMX195" s="350"/>
      <c r="BMY195" s="321"/>
      <c r="BMZ195" s="326"/>
      <c r="BNA195" s="152"/>
      <c r="BNB195" s="152"/>
      <c r="BNC195" s="152"/>
      <c r="BND195" s="152"/>
      <c r="BNE195" s="350"/>
      <c r="BNF195" s="321"/>
      <c r="BNG195" s="326"/>
      <c r="BNH195" s="152"/>
      <c r="BNI195" s="152"/>
      <c r="BNJ195" s="152"/>
      <c r="BNK195" s="152"/>
      <c r="BNL195" s="350"/>
      <c r="BNM195" s="321"/>
      <c r="BNN195" s="326"/>
      <c r="BNO195" s="152"/>
      <c r="BNP195" s="152"/>
      <c r="BNQ195" s="152"/>
      <c r="BNR195" s="152"/>
      <c r="BNS195" s="350"/>
      <c r="BNT195" s="321"/>
      <c r="BNU195" s="326"/>
      <c r="BNV195" s="152"/>
      <c r="BNW195" s="152"/>
      <c r="BNX195" s="152"/>
      <c r="BNY195" s="152"/>
      <c r="BNZ195" s="350"/>
      <c r="BOA195" s="321"/>
      <c r="BOB195" s="326"/>
      <c r="BOC195" s="152"/>
      <c r="BOD195" s="152"/>
      <c r="BOE195" s="152"/>
      <c r="BOF195" s="152"/>
      <c r="BOG195" s="350"/>
      <c r="BOH195" s="321"/>
      <c r="BOI195" s="326"/>
      <c r="BOJ195" s="152"/>
      <c r="BOK195" s="152"/>
      <c r="BOL195" s="152"/>
      <c r="BOM195" s="152"/>
      <c r="BON195" s="350"/>
      <c r="BOO195" s="321"/>
      <c r="BOP195" s="326"/>
      <c r="BOQ195" s="152"/>
      <c r="BOR195" s="152"/>
      <c r="BOS195" s="152"/>
      <c r="BOT195" s="152"/>
      <c r="BOU195" s="350"/>
      <c r="BOV195" s="321"/>
      <c r="BOW195" s="326"/>
      <c r="BOX195" s="152"/>
      <c r="BOY195" s="152"/>
      <c r="BOZ195" s="152"/>
      <c r="BPA195" s="152"/>
      <c r="BPB195" s="350"/>
      <c r="BPC195" s="321"/>
      <c r="BPD195" s="326"/>
      <c r="BPE195" s="152"/>
      <c r="BPF195" s="152"/>
      <c r="BPG195" s="152"/>
      <c r="BPH195" s="152"/>
      <c r="BPI195" s="350"/>
      <c r="BPJ195" s="321"/>
      <c r="BPK195" s="326"/>
      <c r="BPL195" s="152"/>
      <c r="BPM195" s="152"/>
      <c r="BPN195" s="152"/>
      <c r="BPO195" s="152"/>
      <c r="BPP195" s="350"/>
      <c r="BPQ195" s="321"/>
      <c r="BPR195" s="326"/>
      <c r="BPS195" s="152"/>
      <c r="BPT195" s="152"/>
      <c r="BPU195" s="152"/>
      <c r="BPV195" s="152"/>
      <c r="BPW195" s="350"/>
      <c r="BPX195" s="321"/>
      <c r="BPY195" s="326"/>
      <c r="BPZ195" s="152"/>
      <c r="BQA195" s="152"/>
      <c r="BQB195" s="152"/>
      <c r="BQC195" s="152"/>
      <c r="BQD195" s="350"/>
      <c r="BQE195" s="321"/>
      <c r="BQF195" s="326"/>
      <c r="BQG195" s="152"/>
      <c r="BQH195" s="152"/>
      <c r="BQI195" s="152"/>
      <c r="BQJ195" s="152"/>
      <c r="BQK195" s="350"/>
      <c r="BQL195" s="321"/>
      <c r="BQM195" s="326"/>
      <c r="BQN195" s="152"/>
      <c r="BQO195" s="152"/>
      <c r="BQP195" s="152"/>
      <c r="BQQ195" s="152"/>
      <c r="BQR195" s="350"/>
      <c r="BQS195" s="321"/>
      <c r="BQT195" s="326"/>
      <c r="BQU195" s="152"/>
      <c r="BQV195" s="152"/>
      <c r="BQW195" s="152"/>
      <c r="BQX195" s="152"/>
      <c r="BQY195" s="350"/>
      <c r="BQZ195" s="321"/>
      <c r="BRA195" s="326"/>
      <c r="BRB195" s="152"/>
      <c r="BRC195" s="152"/>
      <c r="BRD195" s="152"/>
      <c r="BRE195" s="152"/>
      <c r="BRF195" s="350"/>
      <c r="BRG195" s="321"/>
      <c r="BRH195" s="326"/>
      <c r="BRI195" s="152"/>
      <c r="BRJ195" s="152"/>
      <c r="BRK195" s="152"/>
      <c r="BRL195" s="152"/>
      <c r="BRM195" s="350"/>
      <c r="BRN195" s="321"/>
      <c r="BRO195" s="326"/>
      <c r="BRP195" s="152"/>
      <c r="BRQ195" s="152"/>
      <c r="BRR195" s="152"/>
      <c r="BRS195" s="152"/>
      <c r="BRT195" s="350"/>
      <c r="BRU195" s="321"/>
      <c r="BRV195" s="326"/>
      <c r="BRW195" s="152"/>
      <c r="BRX195" s="152"/>
      <c r="BRY195" s="152"/>
      <c r="BRZ195" s="152"/>
      <c r="BSA195" s="350"/>
      <c r="BSB195" s="321"/>
      <c r="BSC195" s="326"/>
      <c r="BSD195" s="152"/>
      <c r="BSE195" s="152"/>
      <c r="BSF195" s="152"/>
      <c r="BSG195" s="152"/>
      <c r="BSH195" s="350"/>
      <c r="BSI195" s="321"/>
      <c r="BSJ195" s="326"/>
      <c r="BSK195" s="152"/>
      <c r="BSL195" s="152"/>
      <c r="BSM195" s="152"/>
      <c r="BSN195" s="152"/>
      <c r="BSO195" s="350"/>
      <c r="BSP195" s="321"/>
      <c r="BSQ195" s="326"/>
      <c r="BSR195" s="152"/>
      <c r="BSS195" s="152"/>
      <c r="BST195" s="152"/>
      <c r="BSU195" s="152"/>
      <c r="BSV195" s="350"/>
      <c r="BSW195" s="321"/>
      <c r="BSX195" s="326"/>
      <c r="BSY195" s="152"/>
      <c r="BSZ195" s="152"/>
      <c r="BTA195" s="152"/>
      <c r="BTB195" s="152"/>
      <c r="BTC195" s="350"/>
      <c r="BTD195" s="321"/>
      <c r="BTE195" s="326"/>
      <c r="BTF195" s="152"/>
      <c r="BTG195" s="152"/>
      <c r="BTH195" s="152"/>
      <c r="BTI195" s="152"/>
      <c r="BTJ195" s="350"/>
      <c r="BTK195" s="321"/>
      <c r="BTL195" s="326"/>
      <c r="BTM195" s="152"/>
      <c r="BTN195" s="152"/>
      <c r="BTO195" s="152"/>
      <c r="BTP195" s="152"/>
      <c r="BTQ195" s="350"/>
      <c r="BTR195" s="321"/>
      <c r="BTS195" s="326"/>
      <c r="BTT195" s="152"/>
      <c r="BTU195" s="152"/>
      <c r="BTV195" s="152"/>
      <c r="BTW195" s="152"/>
      <c r="BTX195" s="350"/>
      <c r="BTY195" s="321"/>
      <c r="BTZ195" s="326"/>
      <c r="BUA195" s="152"/>
      <c r="BUB195" s="152"/>
      <c r="BUC195" s="152"/>
      <c r="BUD195" s="152"/>
      <c r="BUE195" s="350"/>
      <c r="BUF195" s="321"/>
      <c r="BUG195" s="326"/>
      <c r="BUH195" s="152"/>
      <c r="BUI195" s="152"/>
      <c r="BUJ195" s="152"/>
      <c r="BUK195" s="152"/>
      <c r="BUL195" s="350"/>
      <c r="BUM195" s="321"/>
      <c r="BUN195" s="326"/>
      <c r="BUO195" s="152"/>
      <c r="BUP195" s="152"/>
      <c r="BUQ195" s="152"/>
      <c r="BUR195" s="152"/>
      <c r="BUS195" s="350"/>
      <c r="BUT195" s="321"/>
      <c r="BUU195" s="326"/>
      <c r="BUV195" s="152"/>
      <c r="BUW195" s="152"/>
      <c r="BUX195" s="152"/>
      <c r="BUY195" s="152"/>
      <c r="BUZ195" s="350"/>
      <c r="BVA195" s="321"/>
      <c r="BVB195" s="326"/>
      <c r="BVC195" s="152"/>
      <c r="BVD195" s="152"/>
      <c r="BVE195" s="152"/>
      <c r="BVF195" s="152"/>
      <c r="BVG195" s="350"/>
      <c r="BVH195" s="321"/>
      <c r="BVI195" s="326"/>
      <c r="BVJ195" s="152"/>
      <c r="BVK195" s="152"/>
      <c r="BVL195" s="152"/>
      <c r="BVM195" s="152"/>
      <c r="BVN195" s="350"/>
      <c r="BVO195" s="321"/>
      <c r="BVP195" s="326"/>
      <c r="BVQ195" s="152"/>
      <c r="BVR195" s="152"/>
      <c r="BVS195" s="152"/>
      <c r="BVT195" s="152"/>
      <c r="BVU195" s="350"/>
      <c r="BVV195" s="321"/>
      <c r="BVW195" s="326"/>
      <c r="BVX195" s="152"/>
      <c r="BVY195" s="152"/>
      <c r="BVZ195" s="152"/>
      <c r="BWA195" s="152"/>
      <c r="BWB195" s="350"/>
      <c r="BWC195" s="321"/>
      <c r="BWD195" s="326"/>
      <c r="BWE195" s="152"/>
      <c r="BWF195" s="152"/>
      <c r="BWG195" s="152"/>
      <c r="BWH195" s="152"/>
      <c r="BWI195" s="350"/>
      <c r="BWJ195" s="321"/>
      <c r="BWK195" s="326"/>
      <c r="BWL195" s="152"/>
      <c r="BWM195" s="152"/>
      <c r="BWN195" s="152"/>
      <c r="BWO195" s="152"/>
      <c r="BWP195" s="350"/>
      <c r="BWQ195" s="321"/>
      <c r="BWR195" s="326"/>
      <c r="BWS195" s="152"/>
      <c r="BWT195" s="152"/>
      <c r="BWU195" s="152"/>
      <c r="BWV195" s="152"/>
      <c r="BWW195" s="350"/>
      <c r="BWX195" s="321"/>
      <c r="BWY195" s="326"/>
      <c r="BWZ195" s="152"/>
      <c r="BXA195" s="152"/>
      <c r="BXB195" s="152"/>
      <c r="BXC195" s="152"/>
      <c r="BXD195" s="350"/>
      <c r="BXE195" s="321"/>
      <c r="BXF195" s="326"/>
      <c r="BXG195" s="152"/>
      <c r="BXH195" s="152"/>
      <c r="BXI195" s="152"/>
      <c r="BXJ195" s="152"/>
      <c r="BXK195" s="350"/>
      <c r="BXL195" s="321"/>
      <c r="BXM195" s="326"/>
      <c r="BXN195" s="152"/>
      <c r="BXO195" s="152"/>
      <c r="BXP195" s="152"/>
      <c r="BXQ195" s="152"/>
      <c r="BXR195" s="350"/>
      <c r="BXS195" s="321"/>
      <c r="BXT195" s="326"/>
      <c r="BXU195" s="152"/>
      <c r="BXV195" s="152"/>
      <c r="BXW195" s="152"/>
      <c r="BXX195" s="152"/>
      <c r="BXY195" s="350"/>
      <c r="BXZ195" s="321"/>
      <c r="BYA195" s="326"/>
      <c r="BYB195" s="152"/>
      <c r="BYC195" s="152"/>
      <c r="BYD195" s="152"/>
      <c r="BYE195" s="152"/>
      <c r="BYF195" s="350"/>
      <c r="BYG195" s="321"/>
      <c r="BYH195" s="326"/>
      <c r="BYI195" s="152"/>
      <c r="BYJ195" s="152"/>
      <c r="BYK195" s="152"/>
      <c r="BYL195" s="152"/>
      <c r="BYM195" s="350"/>
      <c r="BYN195" s="321"/>
      <c r="BYO195" s="326"/>
      <c r="BYP195" s="152"/>
      <c r="BYQ195" s="152"/>
      <c r="BYR195" s="152"/>
      <c r="BYS195" s="152"/>
      <c r="BYT195" s="350"/>
      <c r="BYU195" s="321"/>
      <c r="BYV195" s="326"/>
      <c r="BYW195" s="152"/>
      <c r="BYX195" s="152"/>
      <c r="BYY195" s="152"/>
      <c r="BYZ195" s="152"/>
      <c r="BZA195" s="350"/>
      <c r="BZB195" s="321"/>
      <c r="BZC195" s="326"/>
      <c r="BZD195" s="152"/>
      <c r="BZE195" s="152"/>
      <c r="BZF195" s="152"/>
      <c r="BZG195" s="152"/>
      <c r="BZH195" s="350"/>
      <c r="BZI195" s="321"/>
      <c r="BZJ195" s="326"/>
      <c r="BZK195" s="152"/>
      <c r="BZL195" s="152"/>
      <c r="BZM195" s="152"/>
      <c r="BZN195" s="152"/>
      <c r="BZO195" s="350"/>
      <c r="BZP195" s="321"/>
      <c r="BZQ195" s="326"/>
      <c r="BZR195" s="152"/>
      <c r="BZS195" s="152"/>
      <c r="BZT195" s="152"/>
      <c r="BZU195" s="152"/>
      <c r="BZV195" s="350"/>
      <c r="BZW195" s="321"/>
      <c r="BZX195" s="326"/>
      <c r="BZY195" s="152"/>
      <c r="BZZ195" s="152"/>
      <c r="CAA195" s="152"/>
      <c r="CAB195" s="152"/>
      <c r="CAC195" s="350"/>
      <c r="CAD195" s="321"/>
      <c r="CAE195" s="326"/>
      <c r="CAF195" s="152"/>
      <c r="CAG195" s="152"/>
      <c r="CAH195" s="152"/>
      <c r="CAI195" s="152"/>
      <c r="CAJ195" s="350"/>
      <c r="CAK195" s="321"/>
      <c r="CAL195" s="326"/>
      <c r="CAM195" s="152"/>
      <c r="CAN195" s="152"/>
      <c r="CAO195" s="152"/>
      <c r="CAP195" s="152"/>
      <c r="CAQ195" s="350"/>
      <c r="CAR195" s="321"/>
      <c r="CAS195" s="326"/>
      <c r="CAT195" s="152"/>
      <c r="CAU195" s="152"/>
      <c r="CAV195" s="152"/>
      <c r="CAW195" s="152"/>
      <c r="CAX195" s="350"/>
      <c r="CAY195" s="321"/>
      <c r="CAZ195" s="326"/>
      <c r="CBA195" s="152"/>
      <c r="CBB195" s="152"/>
      <c r="CBC195" s="152"/>
      <c r="CBD195" s="152"/>
      <c r="CBE195" s="350"/>
      <c r="CBF195" s="321"/>
      <c r="CBG195" s="326"/>
      <c r="CBH195" s="152"/>
      <c r="CBI195" s="152"/>
      <c r="CBJ195" s="152"/>
      <c r="CBK195" s="152"/>
      <c r="CBL195" s="350"/>
      <c r="CBM195" s="321"/>
      <c r="CBN195" s="326"/>
      <c r="CBO195" s="152"/>
      <c r="CBP195" s="152"/>
      <c r="CBQ195" s="152"/>
      <c r="CBR195" s="152"/>
      <c r="CBS195" s="350"/>
      <c r="CBT195" s="321"/>
      <c r="CBU195" s="326"/>
      <c r="CBV195" s="152"/>
      <c r="CBW195" s="152"/>
      <c r="CBX195" s="152"/>
      <c r="CBY195" s="152"/>
      <c r="CBZ195" s="350"/>
      <c r="CCA195" s="321"/>
      <c r="CCB195" s="326"/>
      <c r="CCC195" s="152"/>
      <c r="CCD195" s="152"/>
      <c r="CCE195" s="152"/>
      <c r="CCF195" s="152"/>
      <c r="CCG195" s="350"/>
      <c r="CCH195" s="321"/>
      <c r="CCI195" s="326"/>
      <c r="CCJ195" s="152"/>
      <c r="CCK195" s="152"/>
      <c r="CCL195" s="152"/>
      <c r="CCM195" s="152"/>
      <c r="CCN195" s="350"/>
      <c r="CCO195" s="321"/>
      <c r="CCP195" s="326"/>
      <c r="CCQ195" s="152"/>
      <c r="CCR195" s="152"/>
      <c r="CCS195" s="152"/>
      <c r="CCT195" s="152"/>
      <c r="CCU195" s="350"/>
      <c r="CCV195" s="321"/>
      <c r="CCW195" s="326"/>
      <c r="CCX195" s="152"/>
      <c r="CCY195" s="152"/>
      <c r="CCZ195" s="152"/>
      <c r="CDA195" s="152"/>
      <c r="CDB195" s="350"/>
      <c r="CDC195" s="321"/>
      <c r="CDD195" s="326"/>
      <c r="CDE195" s="152"/>
      <c r="CDF195" s="152"/>
      <c r="CDG195" s="152"/>
      <c r="CDH195" s="152"/>
      <c r="CDI195" s="350"/>
      <c r="CDJ195" s="321"/>
      <c r="CDK195" s="326"/>
      <c r="CDL195" s="152"/>
      <c r="CDM195" s="152"/>
      <c r="CDN195" s="152"/>
      <c r="CDO195" s="152"/>
      <c r="CDP195" s="350"/>
      <c r="CDQ195" s="321"/>
      <c r="CDR195" s="326"/>
      <c r="CDS195" s="152"/>
      <c r="CDT195" s="152"/>
      <c r="CDU195" s="152"/>
      <c r="CDV195" s="152"/>
      <c r="CDW195" s="350"/>
      <c r="CDX195" s="321"/>
      <c r="CDY195" s="326"/>
      <c r="CDZ195" s="152"/>
      <c r="CEA195" s="152"/>
      <c r="CEB195" s="152"/>
      <c r="CEC195" s="152"/>
      <c r="CED195" s="350"/>
      <c r="CEE195" s="321"/>
      <c r="CEF195" s="326"/>
      <c r="CEG195" s="152"/>
      <c r="CEH195" s="152"/>
      <c r="CEI195" s="152"/>
      <c r="CEJ195" s="152"/>
      <c r="CEK195" s="350"/>
      <c r="CEL195" s="321"/>
      <c r="CEM195" s="326"/>
      <c r="CEN195" s="152"/>
      <c r="CEO195" s="152"/>
      <c r="CEP195" s="152"/>
      <c r="CEQ195" s="152"/>
      <c r="CER195" s="350"/>
      <c r="CES195" s="321"/>
      <c r="CET195" s="326"/>
      <c r="CEU195" s="152"/>
      <c r="CEV195" s="152"/>
      <c r="CEW195" s="152"/>
      <c r="CEX195" s="152"/>
      <c r="CEY195" s="350"/>
      <c r="CEZ195" s="321"/>
      <c r="CFA195" s="326"/>
      <c r="CFB195" s="152"/>
      <c r="CFC195" s="152"/>
      <c r="CFD195" s="152"/>
      <c r="CFE195" s="152"/>
      <c r="CFF195" s="350"/>
      <c r="CFG195" s="321"/>
      <c r="CFH195" s="326"/>
      <c r="CFI195" s="152"/>
      <c r="CFJ195" s="152"/>
      <c r="CFK195" s="152"/>
      <c r="CFL195" s="152"/>
      <c r="CFM195" s="350"/>
      <c r="CFN195" s="321"/>
      <c r="CFO195" s="326"/>
      <c r="CFP195" s="152"/>
      <c r="CFQ195" s="152"/>
      <c r="CFR195" s="152"/>
      <c r="CFS195" s="152"/>
      <c r="CFT195" s="350"/>
      <c r="CFU195" s="321"/>
      <c r="CFV195" s="326"/>
      <c r="CFW195" s="152"/>
      <c r="CFX195" s="152"/>
      <c r="CFY195" s="152"/>
      <c r="CFZ195" s="152"/>
      <c r="CGA195" s="350"/>
      <c r="CGB195" s="321"/>
      <c r="CGC195" s="326"/>
      <c r="CGD195" s="152"/>
      <c r="CGE195" s="152"/>
      <c r="CGF195" s="152"/>
      <c r="CGG195" s="152"/>
      <c r="CGH195" s="350"/>
      <c r="CGI195" s="321"/>
      <c r="CGJ195" s="326"/>
      <c r="CGK195" s="152"/>
      <c r="CGL195" s="152"/>
      <c r="CGM195" s="152"/>
      <c r="CGN195" s="152"/>
      <c r="CGO195" s="350"/>
      <c r="CGP195" s="321"/>
      <c r="CGQ195" s="326"/>
      <c r="CGR195" s="152"/>
      <c r="CGS195" s="152"/>
      <c r="CGT195" s="152"/>
      <c r="CGU195" s="152"/>
      <c r="CGV195" s="350"/>
      <c r="CGW195" s="321"/>
      <c r="CGX195" s="326"/>
      <c r="CGY195" s="152"/>
      <c r="CGZ195" s="152"/>
      <c r="CHA195" s="152"/>
      <c r="CHB195" s="152"/>
      <c r="CHC195" s="350"/>
      <c r="CHD195" s="321"/>
      <c r="CHE195" s="326"/>
      <c r="CHF195" s="152"/>
      <c r="CHG195" s="152"/>
      <c r="CHH195" s="152"/>
      <c r="CHI195" s="152"/>
      <c r="CHJ195" s="350"/>
      <c r="CHK195" s="321"/>
      <c r="CHL195" s="326"/>
      <c r="CHM195" s="152"/>
      <c r="CHN195" s="152"/>
      <c r="CHO195" s="152"/>
      <c r="CHP195" s="152"/>
      <c r="CHQ195" s="350"/>
      <c r="CHR195" s="321"/>
      <c r="CHS195" s="326"/>
      <c r="CHT195" s="152"/>
      <c r="CHU195" s="152"/>
      <c r="CHV195" s="152"/>
      <c r="CHW195" s="152"/>
      <c r="CHX195" s="350"/>
      <c r="CHY195" s="321"/>
      <c r="CHZ195" s="326"/>
      <c r="CIA195" s="152"/>
      <c r="CIB195" s="152"/>
      <c r="CIC195" s="152"/>
      <c r="CID195" s="152"/>
      <c r="CIE195" s="350"/>
      <c r="CIF195" s="321"/>
      <c r="CIG195" s="326"/>
      <c r="CIH195" s="152"/>
      <c r="CII195" s="152"/>
      <c r="CIJ195" s="152"/>
      <c r="CIK195" s="152"/>
      <c r="CIL195" s="350"/>
      <c r="CIM195" s="321"/>
      <c r="CIN195" s="326"/>
      <c r="CIO195" s="152"/>
      <c r="CIP195" s="152"/>
      <c r="CIQ195" s="152"/>
      <c r="CIR195" s="152"/>
      <c r="CIS195" s="350"/>
      <c r="CIT195" s="321"/>
      <c r="CIU195" s="326"/>
      <c r="CIV195" s="152"/>
      <c r="CIW195" s="152"/>
      <c r="CIX195" s="152"/>
      <c r="CIY195" s="152"/>
      <c r="CIZ195" s="350"/>
      <c r="CJA195" s="321"/>
      <c r="CJB195" s="326"/>
      <c r="CJC195" s="152"/>
      <c r="CJD195" s="152"/>
      <c r="CJE195" s="152"/>
      <c r="CJF195" s="152"/>
      <c r="CJG195" s="350"/>
      <c r="CJH195" s="321"/>
      <c r="CJI195" s="326"/>
      <c r="CJJ195" s="152"/>
      <c r="CJK195" s="152"/>
      <c r="CJL195" s="152"/>
      <c r="CJM195" s="152"/>
      <c r="CJN195" s="350"/>
      <c r="CJO195" s="321"/>
      <c r="CJP195" s="326"/>
      <c r="CJQ195" s="152"/>
      <c r="CJR195" s="152"/>
      <c r="CJS195" s="152"/>
      <c r="CJT195" s="152"/>
      <c r="CJU195" s="350"/>
      <c r="CJV195" s="321"/>
      <c r="CJW195" s="326"/>
      <c r="CJX195" s="152"/>
      <c r="CJY195" s="152"/>
      <c r="CJZ195" s="152"/>
      <c r="CKA195" s="152"/>
      <c r="CKB195" s="350"/>
      <c r="CKC195" s="321"/>
      <c r="CKD195" s="326"/>
      <c r="CKE195" s="152"/>
      <c r="CKF195" s="152"/>
      <c r="CKG195" s="152"/>
      <c r="CKH195" s="152"/>
      <c r="CKI195" s="350"/>
      <c r="CKJ195" s="321"/>
      <c r="CKK195" s="326"/>
      <c r="CKL195" s="152"/>
      <c r="CKM195" s="152"/>
      <c r="CKN195" s="152"/>
      <c r="CKO195" s="152"/>
      <c r="CKP195" s="350"/>
      <c r="CKQ195" s="321"/>
      <c r="CKR195" s="326"/>
      <c r="CKS195" s="152"/>
      <c r="CKT195" s="152"/>
      <c r="CKU195" s="152"/>
      <c r="CKV195" s="152"/>
      <c r="CKW195" s="350"/>
      <c r="CKX195" s="321"/>
      <c r="CKY195" s="326"/>
      <c r="CKZ195" s="152"/>
      <c r="CLA195" s="152"/>
      <c r="CLB195" s="152"/>
      <c r="CLC195" s="152"/>
      <c r="CLD195" s="350"/>
      <c r="CLE195" s="321"/>
      <c r="CLF195" s="326"/>
      <c r="CLG195" s="152"/>
      <c r="CLH195" s="152"/>
      <c r="CLI195" s="152"/>
      <c r="CLJ195" s="152"/>
      <c r="CLK195" s="350"/>
      <c r="CLL195" s="321"/>
      <c r="CLM195" s="326"/>
      <c r="CLN195" s="152"/>
      <c r="CLO195" s="152"/>
      <c r="CLP195" s="152"/>
      <c r="CLQ195" s="152"/>
      <c r="CLR195" s="350"/>
      <c r="CLS195" s="321"/>
      <c r="CLT195" s="326"/>
      <c r="CLU195" s="152"/>
      <c r="CLV195" s="152"/>
      <c r="CLW195" s="152"/>
      <c r="CLX195" s="152"/>
      <c r="CLY195" s="350"/>
      <c r="CLZ195" s="321"/>
      <c r="CMA195" s="326"/>
      <c r="CMB195" s="152"/>
      <c r="CMC195" s="152"/>
      <c r="CMD195" s="152"/>
      <c r="CME195" s="152"/>
      <c r="CMF195" s="350"/>
      <c r="CMG195" s="321"/>
      <c r="CMH195" s="326"/>
      <c r="CMI195" s="152"/>
      <c r="CMJ195" s="152"/>
      <c r="CMK195" s="152"/>
      <c r="CML195" s="152"/>
      <c r="CMM195" s="350"/>
      <c r="CMN195" s="321"/>
      <c r="CMO195" s="326"/>
      <c r="CMP195" s="152"/>
      <c r="CMQ195" s="152"/>
      <c r="CMR195" s="152"/>
      <c r="CMS195" s="152"/>
      <c r="CMT195" s="350"/>
      <c r="CMU195" s="321"/>
      <c r="CMV195" s="326"/>
      <c r="CMW195" s="152"/>
      <c r="CMX195" s="152"/>
      <c r="CMY195" s="152"/>
      <c r="CMZ195" s="152"/>
      <c r="CNA195" s="350"/>
      <c r="CNB195" s="321"/>
      <c r="CNC195" s="326"/>
      <c r="CND195" s="152"/>
      <c r="CNE195" s="152"/>
      <c r="CNF195" s="152"/>
      <c r="CNG195" s="152"/>
      <c r="CNH195" s="350"/>
      <c r="CNI195" s="321"/>
      <c r="CNJ195" s="326"/>
      <c r="CNK195" s="152"/>
      <c r="CNL195" s="152"/>
      <c r="CNM195" s="152"/>
      <c r="CNN195" s="152"/>
      <c r="CNO195" s="350"/>
      <c r="CNP195" s="321"/>
      <c r="CNQ195" s="326"/>
      <c r="CNR195" s="152"/>
      <c r="CNS195" s="152"/>
      <c r="CNT195" s="152"/>
      <c r="CNU195" s="152"/>
      <c r="CNV195" s="350"/>
      <c r="CNW195" s="321"/>
      <c r="CNX195" s="326"/>
      <c r="CNY195" s="152"/>
      <c r="CNZ195" s="152"/>
      <c r="COA195" s="152"/>
      <c r="COB195" s="152"/>
      <c r="COC195" s="350"/>
      <c r="COD195" s="321"/>
      <c r="COE195" s="326"/>
      <c r="COF195" s="152"/>
      <c r="COG195" s="152"/>
      <c r="COH195" s="152"/>
      <c r="COI195" s="152"/>
      <c r="COJ195" s="350"/>
      <c r="COK195" s="321"/>
      <c r="COL195" s="326"/>
      <c r="COM195" s="152"/>
      <c r="CON195" s="152"/>
      <c r="COO195" s="152"/>
      <c r="COP195" s="152"/>
      <c r="COQ195" s="350"/>
      <c r="COR195" s="321"/>
      <c r="COS195" s="326"/>
      <c r="COT195" s="152"/>
      <c r="COU195" s="152"/>
      <c r="COV195" s="152"/>
      <c r="COW195" s="152"/>
      <c r="COX195" s="350"/>
      <c r="COY195" s="321"/>
      <c r="COZ195" s="326"/>
      <c r="CPA195" s="152"/>
      <c r="CPB195" s="152"/>
      <c r="CPC195" s="152"/>
      <c r="CPD195" s="152"/>
      <c r="CPE195" s="350"/>
      <c r="CPF195" s="321"/>
      <c r="CPG195" s="326"/>
      <c r="CPH195" s="152"/>
      <c r="CPI195" s="152"/>
      <c r="CPJ195" s="152"/>
      <c r="CPK195" s="152"/>
      <c r="CPL195" s="350"/>
      <c r="CPM195" s="321"/>
      <c r="CPN195" s="326"/>
      <c r="CPO195" s="152"/>
      <c r="CPP195" s="152"/>
      <c r="CPQ195" s="152"/>
      <c r="CPR195" s="152"/>
      <c r="CPS195" s="350"/>
      <c r="CPT195" s="321"/>
      <c r="CPU195" s="326"/>
      <c r="CPV195" s="152"/>
      <c r="CPW195" s="152"/>
      <c r="CPX195" s="152"/>
      <c r="CPY195" s="152"/>
      <c r="CPZ195" s="350"/>
      <c r="CQA195" s="321"/>
      <c r="CQB195" s="326"/>
      <c r="CQC195" s="152"/>
      <c r="CQD195" s="152"/>
      <c r="CQE195" s="152"/>
      <c r="CQF195" s="152"/>
      <c r="CQG195" s="350"/>
      <c r="CQH195" s="321"/>
      <c r="CQI195" s="326"/>
      <c r="CQJ195" s="152"/>
      <c r="CQK195" s="152"/>
      <c r="CQL195" s="152"/>
      <c r="CQM195" s="152"/>
      <c r="CQN195" s="350"/>
      <c r="CQO195" s="321"/>
      <c r="CQP195" s="326"/>
      <c r="CQQ195" s="152"/>
      <c r="CQR195" s="152"/>
      <c r="CQS195" s="152"/>
      <c r="CQT195" s="152"/>
      <c r="CQU195" s="350"/>
      <c r="CQV195" s="321"/>
      <c r="CQW195" s="326"/>
      <c r="CQX195" s="152"/>
      <c r="CQY195" s="152"/>
      <c r="CQZ195" s="152"/>
      <c r="CRA195" s="152"/>
      <c r="CRB195" s="350"/>
      <c r="CRC195" s="321"/>
      <c r="CRD195" s="326"/>
      <c r="CRE195" s="152"/>
      <c r="CRF195" s="152"/>
      <c r="CRG195" s="152"/>
      <c r="CRH195" s="152"/>
      <c r="CRI195" s="350"/>
      <c r="CRJ195" s="321"/>
      <c r="CRK195" s="326"/>
      <c r="CRL195" s="152"/>
      <c r="CRM195" s="152"/>
      <c r="CRN195" s="152"/>
      <c r="CRO195" s="152"/>
      <c r="CRP195" s="350"/>
      <c r="CRQ195" s="321"/>
      <c r="CRR195" s="326"/>
      <c r="CRS195" s="152"/>
      <c r="CRT195" s="152"/>
      <c r="CRU195" s="152"/>
      <c r="CRV195" s="152"/>
      <c r="CRW195" s="350"/>
      <c r="CRX195" s="321"/>
      <c r="CRY195" s="326"/>
      <c r="CRZ195" s="152"/>
      <c r="CSA195" s="152"/>
      <c r="CSB195" s="152"/>
      <c r="CSC195" s="152"/>
      <c r="CSD195" s="350"/>
      <c r="CSE195" s="321"/>
      <c r="CSF195" s="326"/>
      <c r="CSG195" s="152"/>
      <c r="CSH195" s="152"/>
      <c r="CSI195" s="152"/>
      <c r="CSJ195" s="152"/>
      <c r="CSK195" s="350"/>
      <c r="CSL195" s="321"/>
      <c r="CSM195" s="326"/>
      <c r="CSN195" s="152"/>
      <c r="CSO195" s="152"/>
      <c r="CSP195" s="152"/>
      <c r="CSQ195" s="152"/>
      <c r="CSR195" s="350"/>
      <c r="CSS195" s="321"/>
      <c r="CST195" s="326"/>
      <c r="CSU195" s="152"/>
      <c r="CSV195" s="152"/>
      <c r="CSW195" s="152"/>
      <c r="CSX195" s="152"/>
      <c r="CSY195" s="350"/>
      <c r="CSZ195" s="321"/>
      <c r="CTA195" s="326"/>
      <c r="CTB195" s="152"/>
      <c r="CTC195" s="152"/>
      <c r="CTD195" s="152"/>
      <c r="CTE195" s="152"/>
      <c r="CTF195" s="350"/>
      <c r="CTG195" s="321"/>
      <c r="CTH195" s="326"/>
      <c r="CTI195" s="152"/>
      <c r="CTJ195" s="152"/>
      <c r="CTK195" s="152"/>
      <c r="CTL195" s="152"/>
      <c r="CTM195" s="350"/>
      <c r="CTN195" s="321"/>
      <c r="CTO195" s="326"/>
      <c r="CTP195" s="152"/>
      <c r="CTQ195" s="152"/>
      <c r="CTR195" s="152"/>
      <c r="CTS195" s="152"/>
      <c r="CTT195" s="350"/>
      <c r="CTU195" s="321"/>
      <c r="CTV195" s="326"/>
      <c r="CTW195" s="152"/>
      <c r="CTX195" s="152"/>
      <c r="CTY195" s="152"/>
      <c r="CTZ195" s="152"/>
      <c r="CUA195" s="350"/>
      <c r="CUB195" s="321"/>
      <c r="CUC195" s="326"/>
      <c r="CUD195" s="152"/>
      <c r="CUE195" s="152"/>
      <c r="CUF195" s="152"/>
      <c r="CUG195" s="152"/>
      <c r="CUH195" s="350"/>
      <c r="CUI195" s="321"/>
      <c r="CUJ195" s="326"/>
      <c r="CUK195" s="152"/>
      <c r="CUL195" s="152"/>
      <c r="CUM195" s="152"/>
      <c r="CUN195" s="152"/>
      <c r="CUO195" s="350"/>
      <c r="CUP195" s="321"/>
      <c r="CUQ195" s="326"/>
      <c r="CUR195" s="152"/>
      <c r="CUS195" s="152"/>
      <c r="CUT195" s="152"/>
      <c r="CUU195" s="152"/>
      <c r="CUV195" s="350"/>
      <c r="CUW195" s="321"/>
      <c r="CUX195" s="326"/>
      <c r="CUY195" s="152"/>
      <c r="CUZ195" s="152"/>
      <c r="CVA195" s="152"/>
      <c r="CVB195" s="152"/>
      <c r="CVC195" s="350"/>
      <c r="CVD195" s="321"/>
      <c r="CVE195" s="326"/>
      <c r="CVF195" s="152"/>
      <c r="CVG195" s="152"/>
      <c r="CVH195" s="152"/>
      <c r="CVI195" s="152"/>
      <c r="CVJ195" s="350"/>
      <c r="CVK195" s="321"/>
      <c r="CVL195" s="326"/>
      <c r="CVM195" s="152"/>
      <c r="CVN195" s="152"/>
      <c r="CVO195" s="152"/>
      <c r="CVP195" s="152"/>
      <c r="CVQ195" s="350"/>
      <c r="CVR195" s="321"/>
      <c r="CVS195" s="326"/>
      <c r="CVT195" s="152"/>
      <c r="CVU195" s="152"/>
      <c r="CVV195" s="152"/>
      <c r="CVW195" s="152"/>
      <c r="CVX195" s="350"/>
      <c r="CVY195" s="321"/>
      <c r="CVZ195" s="326"/>
      <c r="CWA195" s="152"/>
      <c r="CWB195" s="152"/>
      <c r="CWC195" s="152"/>
      <c r="CWD195" s="152"/>
      <c r="CWE195" s="350"/>
      <c r="CWF195" s="321"/>
      <c r="CWG195" s="326"/>
      <c r="CWH195" s="152"/>
      <c r="CWI195" s="152"/>
      <c r="CWJ195" s="152"/>
      <c r="CWK195" s="152"/>
      <c r="CWL195" s="350"/>
      <c r="CWM195" s="321"/>
      <c r="CWN195" s="326"/>
      <c r="CWO195" s="152"/>
      <c r="CWP195" s="152"/>
      <c r="CWQ195" s="152"/>
      <c r="CWR195" s="152"/>
      <c r="CWS195" s="350"/>
      <c r="CWT195" s="321"/>
      <c r="CWU195" s="326"/>
      <c r="CWV195" s="152"/>
      <c r="CWW195" s="152"/>
      <c r="CWX195" s="152"/>
      <c r="CWY195" s="152"/>
      <c r="CWZ195" s="350"/>
      <c r="CXA195" s="321"/>
      <c r="CXB195" s="326"/>
      <c r="CXC195" s="152"/>
      <c r="CXD195" s="152"/>
      <c r="CXE195" s="152"/>
      <c r="CXF195" s="152"/>
      <c r="CXG195" s="350"/>
      <c r="CXH195" s="321"/>
      <c r="CXI195" s="326"/>
      <c r="CXJ195" s="152"/>
      <c r="CXK195" s="152"/>
      <c r="CXL195" s="152"/>
      <c r="CXM195" s="152"/>
      <c r="CXN195" s="350"/>
      <c r="CXO195" s="321"/>
      <c r="CXP195" s="326"/>
      <c r="CXQ195" s="152"/>
      <c r="CXR195" s="152"/>
      <c r="CXS195" s="152"/>
      <c r="CXT195" s="152"/>
      <c r="CXU195" s="350"/>
      <c r="CXV195" s="321"/>
      <c r="CXW195" s="326"/>
      <c r="CXX195" s="152"/>
      <c r="CXY195" s="152"/>
      <c r="CXZ195" s="152"/>
      <c r="CYA195" s="152"/>
      <c r="CYB195" s="350"/>
      <c r="CYC195" s="321"/>
      <c r="CYD195" s="326"/>
      <c r="CYE195" s="152"/>
      <c r="CYF195" s="152"/>
      <c r="CYG195" s="152"/>
      <c r="CYH195" s="152"/>
      <c r="CYI195" s="350"/>
      <c r="CYJ195" s="321"/>
      <c r="CYK195" s="326"/>
      <c r="CYL195" s="152"/>
      <c r="CYM195" s="152"/>
      <c r="CYN195" s="152"/>
      <c r="CYO195" s="152"/>
      <c r="CYP195" s="350"/>
      <c r="CYQ195" s="321"/>
      <c r="CYR195" s="326"/>
      <c r="CYS195" s="152"/>
      <c r="CYT195" s="152"/>
      <c r="CYU195" s="152"/>
      <c r="CYV195" s="152"/>
      <c r="CYW195" s="350"/>
      <c r="CYX195" s="321"/>
      <c r="CYY195" s="326"/>
      <c r="CYZ195" s="152"/>
      <c r="CZA195" s="152"/>
      <c r="CZB195" s="152"/>
      <c r="CZC195" s="152"/>
      <c r="CZD195" s="350"/>
      <c r="CZE195" s="321"/>
      <c r="CZF195" s="326"/>
      <c r="CZG195" s="152"/>
      <c r="CZH195" s="152"/>
      <c r="CZI195" s="152"/>
      <c r="CZJ195" s="152"/>
      <c r="CZK195" s="350"/>
      <c r="CZL195" s="321"/>
      <c r="CZM195" s="326"/>
      <c r="CZN195" s="152"/>
      <c r="CZO195" s="152"/>
      <c r="CZP195" s="152"/>
      <c r="CZQ195" s="152"/>
      <c r="CZR195" s="350"/>
      <c r="CZS195" s="321"/>
      <c r="CZT195" s="326"/>
      <c r="CZU195" s="152"/>
      <c r="CZV195" s="152"/>
      <c r="CZW195" s="152"/>
      <c r="CZX195" s="152"/>
      <c r="CZY195" s="350"/>
      <c r="CZZ195" s="321"/>
      <c r="DAA195" s="326"/>
      <c r="DAB195" s="152"/>
      <c r="DAC195" s="152"/>
      <c r="DAD195" s="152"/>
      <c r="DAE195" s="152"/>
      <c r="DAF195" s="350"/>
      <c r="DAG195" s="321"/>
      <c r="DAH195" s="326"/>
      <c r="DAI195" s="152"/>
      <c r="DAJ195" s="152"/>
      <c r="DAK195" s="152"/>
      <c r="DAL195" s="152"/>
      <c r="DAM195" s="350"/>
      <c r="DAN195" s="321"/>
      <c r="DAO195" s="326"/>
      <c r="DAP195" s="152"/>
      <c r="DAQ195" s="152"/>
      <c r="DAR195" s="152"/>
      <c r="DAS195" s="152"/>
      <c r="DAT195" s="350"/>
      <c r="DAU195" s="321"/>
      <c r="DAV195" s="326"/>
      <c r="DAW195" s="152"/>
      <c r="DAX195" s="152"/>
      <c r="DAY195" s="152"/>
      <c r="DAZ195" s="152"/>
      <c r="DBA195" s="350"/>
      <c r="DBB195" s="321"/>
      <c r="DBC195" s="326"/>
      <c r="DBD195" s="152"/>
      <c r="DBE195" s="152"/>
      <c r="DBF195" s="152"/>
      <c r="DBG195" s="152"/>
      <c r="DBH195" s="350"/>
      <c r="DBI195" s="321"/>
      <c r="DBJ195" s="326"/>
      <c r="DBK195" s="152"/>
      <c r="DBL195" s="152"/>
      <c r="DBM195" s="152"/>
      <c r="DBN195" s="152"/>
      <c r="DBO195" s="350"/>
      <c r="DBP195" s="321"/>
      <c r="DBQ195" s="326"/>
      <c r="DBR195" s="152"/>
      <c r="DBS195" s="152"/>
      <c r="DBT195" s="152"/>
      <c r="DBU195" s="152"/>
      <c r="DBV195" s="350"/>
      <c r="DBW195" s="321"/>
      <c r="DBX195" s="326"/>
      <c r="DBY195" s="152"/>
      <c r="DBZ195" s="152"/>
      <c r="DCA195" s="152"/>
      <c r="DCB195" s="152"/>
      <c r="DCC195" s="350"/>
      <c r="DCD195" s="321"/>
      <c r="DCE195" s="326"/>
      <c r="DCF195" s="152"/>
      <c r="DCG195" s="152"/>
      <c r="DCH195" s="152"/>
      <c r="DCI195" s="152"/>
      <c r="DCJ195" s="350"/>
      <c r="DCK195" s="321"/>
      <c r="DCL195" s="326"/>
      <c r="DCM195" s="152"/>
      <c r="DCN195" s="152"/>
      <c r="DCO195" s="152"/>
      <c r="DCP195" s="152"/>
      <c r="DCQ195" s="350"/>
      <c r="DCR195" s="321"/>
      <c r="DCS195" s="326"/>
      <c r="DCT195" s="152"/>
      <c r="DCU195" s="152"/>
      <c r="DCV195" s="152"/>
      <c r="DCW195" s="152"/>
      <c r="DCX195" s="350"/>
      <c r="DCY195" s="321"/>
      <c r="DCZ195" s="326"/>
      <c r="DDA195" s="152"/>
      <c r="DDB195" s="152"/>
      <c r="DDC195" s="152"/>
      <c r="DDD195" s="152"/>
      <c r="DDE195" s="350"/>
      <c r="DDF195" s="321"/>
      <c r="DDG195" s="326"/>
      <c r="DDH195" s="152"/>
      <c r="DDI195" s="152"/>
      <c r="DDJ195" s="152"/>
      <c r="DDK195" s="152"/>
      <c r="DDL195" s="350"/>
      <c r="DDM195" s="321"/>
      <c r="DDN195" s="326"/>
      <c r="DDO195" s="152"/>
      <c r="DDP195" s="152"/>
      <c r="DDQ195" s="152"/>
      <c r="DDR195" s="152"/>
      <c r="DDS195" s="350"/>
      <c r="DDT195" s="321"/>
      <c r="DDU195" s="326"/>
      <c r="DDV195" s="152"/>
      <c r="DDW195" s="152"/>
      <c r="DDX195" s="152"/>
      <c r="DDY195" s="152"/>
      <c r="DDZ195" s="350"/>
      <c r="DEA195" s="321"/>
      <c r="DEB195" s="326"/>
      <c r="DEC195" s="152"/>
      <c r="DED195" s="152"/>
      <c r="DEE195" s="152"/>
      <c r="DEF195" s="152"/>
      <c r="DEG195" s="350"/>
      <c r="DEH195" s="321"/>
      <c r="DEI195" s="326"/>
      <c r="DEJ195" s="152"/>
      <c r="DEK195" s="152"/>
      <c r="DEL195" s="152"/>
      <c r="DEM195" s="152"/>
      <c r="DEN195" s="350"/>
      <c r="DEO195" s="321"/>
      <c r="DEP195" s="326"/>
      <c r="DEQ195" s="152"/>
      <c r="DER195" s="152"/>
      <c r="DES195" s="152"/>
      <c r="DET195" s="152"/>
      <c r="DEU195" s="350"/>
      <c r="DEV195" s="321"/>
      <c r="DEW195" s="326"/>
      <c r="DEX195" s="152"/>
      <c r="DEY195" s="152"/>
      <c r="DEZ195" s="152"/>
      <c r="DFA195" s="152"/>
      <c r="DFB195" s="350"/>
      <c r="DFC195" s="321"/>
      <c r="DFD195" s="326"/>
      <c r="DFE195" s="152"/>
      <c r="DFF195" s="152"/>
      <c r="DFG195" s="152"/>
      <c r="DFH195" s="152"/>
      <c r="DFI195" s="350"/>
      <c r="DFJ195" s="321"/>
      <c r="DFK195" s="326"/>
      <c r="DFL195" s="152"/>
      <c r="DFM195" s="152"/>
      <c r="DFN195" s="152"/>
      <c r="DFO195" s="152"/>
      <c r="DFP195" s="350"/>
      <c r="DFQ195" s="321"/>
      <c r="DFR195" s="326"/>
      <c r="DFS195" s="152"/>
      <c r="DFT195" s="152"/>
      <c r="DFU195" s="152"/>
      <c r="DFV195" s="152"/>
      <c r="DFW195" s="350"/>
      <c r="DFX195" s="321"/>
      <c r="DFY195" s="326"/>
      <c r="DFZ195" s="152"/>
      <c r="DGA195" s="152"/>
      <c r="DGB195" s="152"/>
      <c r="DGC195" s="152"/>
      <c r="DGD195" s="350"/>
      <c r="DGE195" s="321"/>
      <c r="DGF195" s="326"/>
      <c r="DGG195" s="152"/>
      <c r="DGH195" s="152"/>
      <c r="DGI195" s="152"/>
      <c r="DGJ195" s="152"/>
      <c r="DGK195" s="350"/>
      <c r="DGL195" s="321"/>
      <c r="DGM195" s="326"/>
      <c r="DGN195" s="152"/>
      <c r="DGO195" s="152"/>
      <c r="DGP195" s="152"/>
      <c r="DGQ195" s="152"/>
      <c r="DGR195" s="350"/>
      <c r="DGS195" s="321"/>
      <c r="DGT195" s="326"/>
      <c r="DGU195" s="152"/>
      <c r="DGV195" s="152"/>
      <c r="DGW195" s="152"/>
      <c r="DGX195" s="152"/>
      <c r="DGY195" s="350"/>
      <c r="DGZ195" s="321"/>
      <c r="DHA195" s="326"/>
      <c r="DHB195" s="152"/>
      <c r="DHC195" s="152"/>
      <c r="DHD195" s="152"/>
      <c r="DHE195" s="152"/>
      <c r="DHF195" s="350"/>
      <c r="DHG195" s="321"/>
      <c r="DHH195" s="326"/>
      <c r="DHI195" s="152"/>
      <c r="DHJ195" s="152"/>
      <c r="DHK195" s="152"/>
      <c r="DHL195" s="152"/>
      <c r="DHM195" s="350"/>
      <c r="DHN195" s="321"/>
      <c r="DHO195" s="326"/>
      <c r="DHP195" s="152"/>
      <c r="DHQ195" s="152"/>
      <c r="DHR195" s="152"/>
      <c r="DHS195" s="152"/>
      <c r="DHT195" s="350"/>
      <c r="DHU195" s="321"/>
      <c r="DHV195" s="326"/>
      <c r="DHW195" s="152"/>
      <c r="DHX195" s="152"/>
      <c r="DHY195" s="152"/>
      <c r="DHZ195" s="152"/>
      <c r="DIA195" s="350"/>
      <c r="DIB195" s="321"/>
      <c r="DIC195" s="326"/>
      <c r="DID195" s="152"/>
      <c r="DIE195" s="152"/>
      <c r="DIF195" s="152"/>
      <c r="DIG195" s="152"/>
      <c r="DIH195" s="350"/>
      <c r="DII195" s="321"/>
      <c r="DIJ195" s="326"/>
      <c r="DIK195" s="152"/>
      <c r="DIL195" s="152"/>
      <c r="DIM195" s="152"/>
      <c r="DIN195" s="152"/>
      <c r="DIO195" s="350"/>
      <c r="DIP195" s="321"/>
      <c r="DIQ195" s="326"/>
      <c r="DIR195" s="152"/>
      <c r="DIS195" s="152"/>
      <c r="DIT195" s="152"/>
      <c r="DIU195" s="152"/>
      <c r="DIV195" s="350"/>
      <c r="DIW195" s="321"/>
      <c r="DIX195" s="326"/>
      <c r="DIY195" s="152"/>
      <c r="DIZ195" s="152"/>
      <c r="DJA195" s="152"/>
      <c r="DJB195" s="152"/>
      <c r="DJC195" s="350"/>
      <c r="DJD195" s="321"/>
      <c r="DJE195" s="326"/>
      <c r="DJF195" s="152"/>
      <c r="DJG195" s="152"/>
      <c r="DJH195" s="152"/>
      <c r="DJI195" s="152"/>
      <c r="DJJ195" s="350"/>
      <c r="DJK195" s="321"/>
      <c r="DJL195" s="326"/>
      <c r="DJM195" s="152"/>
      <c r="DJN195" s="152"/>
      <c r="DJO195" s="152"/>
      <c r="DJP195" s="152"/>
      <c r="DJQ195" s="350"/>
      <c r="DJR195" s="321"/>
      <c r="DJS195" s="326"/>
      <c r="DJT195" s="152"/>
      <c r="DJU195" s="152"/>
      <c r="DJV195" s="152"/>
      <c r="DJW195" s="152"/>
      <c r="DJX195" s="350"/>
      <c r="DJY195" s="321"/>
      <c r="DJZ195" s="326"/>
      <c r="DKA195" s="152"/>
      <c r="DKB195" s="152"/>
      <c r="DKC195" s="152"/>
      <c r="DKD195" s="152"/>
      <c r="DKE195" s="350"/>
      <c r="DKF195" s="321"/>
      <c r="DKG195" s="326"/>
      <c r="DKH195" s="152"/>
      <c r="DKI195" s="152"/>
      <c r="DKJ195" s="152"/>
      <c r="DKK195" s="152"/>
      <c r="DKL195" s="350"/>
      <c r="DKM195" s="321"/>
      <c r="DKN195" s="326"/>
      <c r="DKO195" s="152"/>
      <c r="DKP195" s="152"/>
      <c r="DKQ195" s="152"/>
      <c r="DKR195" s="152"/>
      <c r="DKS195" s="350"/>
      <c r="DKT195" s="321"/>
      <c r="DKU195" s="326"/>
      <c r="DKV195" s="152"/>
      <c r="DKW195" s="152"/>
      <c r="DKX195" s="152"/>
      <c r="DKY195" s="152"/>
      <c r="DKZ195" s="350"/>
      <c r="DLA195" s="321"/>
      <c r="DLB195" s="326"/>
      <c r="DLC195" s="152"/>
      <c r="DLD195" s="152"/>
      <c r="DLE195" s="152"/>
      <c r="DLF195" s="152"/>
      <c r="DLG195" s="350"/>
      <c r="DLH195" s="321"/>
      <c r="DLI195" s="326"/>
      <c r="DLJ195" s="152"/>
      <c r="DLK195" s="152"/>
      <c r="DLL195" s="152"/>
      <c r="DLM195" s="152"/>
      <c r="DLN195" s="350"/>
      <c r="DLO195" s="321"/>
      <c r="DLP195" s="326"/>
      <c r="DLQ195" s="152"/>
      <c r="DLR195" s="152"/>
      <c r="DLS195" s="152"/>
      <c r="DLT195" s="152"/>
      <c r="DLU195" s="350"/>
      <c r="DLV195" s="321"/>
      <c r="DLW195" s="326"/>
      <c r="DLX195" s="152"/>
      <c r="DLY195" s="152"/>
      <c r="DLZ195" s="152"/>
      <c r="DMA195" s="152"/>
      <c r="DMB195" s="350"/>
      <c r="DMC195" s="321"/>
      <c r="DMD195" s="326"/>
      <c r="DME195" s="152"/>
      <c r="DMF195" s="152"/>
      <c r="DMG195" s="152"/>
      <c r="DMH195" s="152"/>
      <c r="DMI195" s="350"/>
      <c r="DMJ195" s="321"/>
      <c r="DMK195" s="326"/>
      <c r="DML195" s="152"/>
      <c r="DMM195" s="152"/>
      <c r="DMN195" s="152"/>
      <c r="DMO195" s="152"/>
      <c r="DMP195" s="350"/>
      <c r="DMQ195" s="321"/>
      <c r="DMR195" s="326"/>
      <c r="DMS195" s="152"/>
      <c r="DMT195" s="152"/>
      <c r="DMU195" s="152"/>
      <c r="DMV195" s="152"/>
      <c r="DMW195" s="350"/>
      <c r="DMX195" s="321"/>
      <c r="DMY195" s="326"/>
      <c r="DMZ195" s="152"/>
      <c r="DNA195" s="152"/>
      <c r="DNB195" s="152"/>
      <c r="DNC195" s="152"/>
      <c r="DND195" s="350"/>
      <c r="DNE195" s="321"/>
      <c r="DNF195" s="326"/>
      <c r="DNG195" s="152"/>
      <c r="DNH195" s="152"/>
      <c r="DNI195" s="152"/>
      <c r="DNJ195" s="152"/>
      <c r="DNK195" s="350"/>
      <c r="DNL195" s="321"/>
      <c r="DNM195" s="326"/>
      <c r="DNN195" s="152"/>
      <c r="DNO195" s="152"/>
      <c r="DNP195" s="152"/>
      <c r="DNQ195" s="152"/>
      <c r="DNR195" s="350"/>
      <c r="DNS195" s="321"/>
      <c r="DNT195" s="326"/>
      <c r="DNU195" s="152"/>
      <c r="DNV195" s="152"/>
      <c r="DNW195" s="152"/>
      <c r="DNX195" s="152"/>
      <c r="DNY195" s="350"/>
      <c r="DNZ195" s="321"/>
      <c r="DOA195" s="326"/>
      <c r="DOB195" s="152"/>
      <c r="DOC195" s="152"/>
      <c r="DOD195" s="152"/>
      <c r="DOE195" s="152"/>
      <c r="DOF195" s="350"/>
      <c r="DOG195" s="321"/>
      <c r="DOH195" s="326"/>
      <c r="DOI195" s="152"/>
      <c r="DOJ195" s="152"/>
      <c r="DOK195" s="152"/>
      <c r="DOL195" s="152"/>
      <c r="DOM195" s="350"/>
      <c r="DON195" s="321"/>
      <c r="DOO195" s="326"/>
      <c r="DOP195" s="152"/>
      <c r="DOQ195" s="152"/>
      <c r="DOR195" s="152"/>
      <c r="DOS195" s="152"/>
      <c r="DOT195" s="350"/>
      <c r="DOU195" s="321"/>
      <c r="DOV195" s="326"/>
      <c r="DOW195" s="152"/>
      <c r="DOX195" s="152"/>
      <c r="DOY195" s="152"/>
      <c r="DOZ195" s="152"/>
      <c r="DPA195" s="350"/>
      <c r="DPB195" s="321"/>
      <c r="DPC195" s="326"/>
      <c r="DPD195" s="152"/>
      <c r="DPE195" s="152"/>
      <c r="DPF195" s="152"/>
      <c r="DPG195" s="152"/>
      <c r="DPH195" s="350"/>
      <c r="DPI195" s="321"/>
      <c r="DPJ195" s="326"/>
      <c r="DPK195" s="152"/>
      <c r="DPL195" s="152"/>
      <c r="DPM195" s="152"/>
      <c r="DPN195" s="152"/>
      <c r="DPO195" s="350"/>
      <c r="DPP195" s="321"/>
      <c r="DPQ195" s="326"/>
      <c r="DPR195" s="152"/>
      <c r="DPS195" s="152"/>
      <c r="DPT195" s="152"/>
      <c r="DPU195" s="152"/>
      <c r="DPV195" s="350"/>
      <c r="DPW195" s="321"/>
      <c r="DPX195" s="326"/>
      <c r="DPY195" s="152"/>
      <c r="DPZ195" s="152"/>
      <c r="DQA195" s="152"/>
      <c r="DQB195" s="152"/>
      <c r="DQC195" s="350"/>
      <c r="DQD195" s="321"/>
      <c r="DQE195" s="326"/>
      <c r="DQF195" s="152"/>
      <c r="DQG195" s="152"/>
      <c r="DQH195" s="152"/>
      <c r="DQI195" s="152"/>
      <c r="DQJ195" s="350"/>
      <c r="DQK195" s="321"/>
      <c r="DQL195" s="326"/>
      <c r="DQM195" s="152"/>
      <c r="DQN195" s="152"/>
      <c r="DQO195" s="152"/>
      <c r="DQP195" s="152"/>
      <c r="DQQ195" s="350"/>
      <c r="DQR195" s="321"/>
      <c r="DQS195" s="326"/>
      <c r="DQT195" s="152"/>
      <c r="DQU195" s="152"/>
      <c r="DQV195" s="152"/>
      <c r="DQW195" s="152"/>
      <c r="DQX195" s="350"/>
      <c r="DQY195" s="321"/>
      <c r="DQZ195" s="326"/>
      <c r="DRA195" s="152"/>
      <c r="DRB195" s="152"/>
      <c r="DRC195" s="152"/>
      <c r="DRD195" s="152"/>
      <c r="DRE195" s="350"/>
      <c r="DRF195" s="321"/>
      <c r="DRG195" s="326"/>
      <c r="DRH195" s="152"/>
      <c r="DRI195" s="152"/>
      <c r="DRJ195" s="152"/>
      <c r="DRK195" s="152"/>
      <c r="DRL195" s="350"/>
      <c r="DRM195" s="321"/>
      <c r="DRN195" s="326"/>
      <c r="DRO195" s="152"/>
      <c r="DRP195" s="152"/>
      <c r="DRQ195" s="152"/>
      <c r="DRR195" s="152"/>
      <c r="DRS195" s="350"/>
      <c r="DRT195" s="321"/>
      <c r="DRU195" s="326"/>
      <c r="DRV195" s="152"/>
      <c r="DRW195" s="152"/>
      <c r="DRX195" s="152"/>
      <c r="DRY195" s="152"/>
      <c r="DRZ195" s="350"/>
      <c r="DSA195" s="321"/>
      <c r="DSB195" s="326"/>
      <c r="DSC195" s="152"/>
      <c r="DSD195" s="152"/>
      <c r="DSE195" s="152"/>
      <c r="DSF195" s="152"/>
      <c r="DSG195" s="350"/>
      <c r="DSH195" s="321"/>
      <c r="DSI195" s="326"/>
      <c r="DSJ195" s="152"/>
      <c r="DSK195" s="152"/>
      <c r="DSL195" s="152"/>
      <c r="DSM195" s="152"/>
      <c r="DSN195" s="350"/>
      <c r="DSO195" s="321"/>
      <c r="DSP195" s="326"/>
      <c r="DSQ195" s="152"/>
      <c r="DSR195" s="152"/>
      <c r="DSS195" s="152"/>
      <c r="DST195" s="152"/>
      <c r="DSU195" s="350"/>
      <c r="DSV195" s="321"/>
      <c r="DSW195" s="326"/>
      <c r="DSX195" s="152"/>
      <c r="DSY195" s="152"/>
      <c r="DSZ195" s="152"/>
      <c r="DTA195" s="152"/>
      <c r="DTB195" s="350"/>
      <c r="DTC195" s="321"/>
      <c r="DTD195" s="326"/>
      <c r="DTE195" s="152"/>
      <c r="DTF195" s="152"/>
      <c r="DTG195" s="152"/>
      <c r="DTH195" s="152"/>
      <c r="DTI195" s="350"/>
      <c r="DTJ195" s="321"/>
      <c r="DTK195" s="326"/>
      <c r="DTL195" s="152"/>
      <c r="DTM195" s="152"/>
      <c r="DTN195" s="152"/>
      <c r="DTO195" s="152"/>
      <c r="DTP195" s="350"/>
      <c r="DTQ195" s="321"/>
      <c r="DTR195" s="326"/>
      <c r="DTS195" s="152"/>
      <c r="DTT195" s="152"/>
      <c r="DTU195" s="152"/>
      <c r="DTV195" s="152"/>
      <c r="DTW195" s="350"/>
      <c r="DTX195" s="321"/>
      <c r="DTY195" s="326"/>
      <c r="DTZ195" s="152"/>
      <c r="DUA195" s="152"/>
      <c r="DUB195" s="152"/>
      <c r="DUC195" s="152"/>
      <c r="DUD195" s="350"/>
      <c r="DUE195" s="321"/>
      <c r="DUF195" s="326"/>
      <c r="DUG195" s="152"/>
      <c r="DUH195" s="152"/>
      <c r="DUI195" s="152"/>
      <c r="DUJ195" s="152"/>
      <c r="DUK195" s="350"/>
      <c r="DUL195" s="321"/>
      <c r="DUM195" s="326"/>
      <c r="DUN195" s="152"/>
      <c r="DUO195" s="152"/>
      <c r="DUP195" s="152"/>
      <c r="DUQ195" s="152"/>
      <c r="DUR195" s="350"/>
      <c r="DUS195" s="321"/>
      <c r="DUT195" s="326"/>
      <c r="DUU195" s="152"/>
      <c r="DUV195" s="152"/>
      <c r="DUW195" s="152"/>
      <c r="DUX195" s="152"/>
      <c r="DUY195" s="350"/>
      <c r="DUZ195" s="321"/>
      <c r="DVA195" s="326"/>
      <c r="DVB195" s="152"/>
      <c r="DVC195" s="152"/>
      <c r="DVD195" s="152"/>
      <c r="DVE195" s="152"/>
      <c r="DVF195" s="350"/>
      <c r="DVG195" s="321"/>
      <c r="DVH195" s="326"/>
      <c r="DVI195" s="152"/>
      <c r="DVJ195" s="152"/>
      <c r="DVK195" s="152"/>
      <c r="DVL195" s="152"/>
      <c r="DVM195" s="350"/>
      <c r="DVN195" s="321"/>
      <c r="DVO195" s="326"/>
      <c r="DVP195" s="152"/>
      <c r="DVQ195" s="152"/>
      <c r="DVR195" s="152"/>
      <c r="DVS195" s="152"/>
      <c r="DVT195" s="350"/>
      <c r="DVU195" s="321"/>
      <c r="DVV195" s="326"/>
      <c r="DVW195" s="152"/>
      <c r="DVX195" s="152"/>
      <c r="DVY195" s="152"/>
      <c r="DVZ195" s="152"/>
      <c r="DWA195" s="350"/>
      <c r="DWB195" s="321"/>
      <c r="DWC195" s="326"/>
      <c r="DWD195" s="152"/>
      <c r="DWE195" s="152"/>
      <c r="DWF195" s="152"/>
      <c r="DWG195" s="152"/>
      <c r="DWH195" s="350"/>
      <c r="DWI195" s="321"/>
      <c r="DWJ195" s="326"/>
      <c r="DWK195" s="152"/>
      <c r="DWL195" s="152"/>
      <c r="DWM195" s="152"/>
      <c r="DWN195" s="152"/>
      <c r="DWO195" s="350"/>
      <c r="DWP195" s="321"/>
      <c r="DWQ195" s="326"/>
      <c r="DWR195" s="152"/>
      <c r="DWS195" s="152"/>
      <c r="DWT195" s="152"/>
      <c r="DWU195" s="152"/>
      <c r="DWV195" s="350"/>
      <c r="DWW195" s="321"/>
      <c r="DWX195" s="326"/>
      <c r="DWY195" s="152"/>
      <c r="DWZ195" s="152"/>
      <c r="DXA195" s="152"/>
      <c r="DXB195" s="152"/>
      <c r="DXC195" s="350"/>
      <c r="DXD195" s="321"/>
      <c r="DXE195" s="326"/>
      <c r="DXF195" s="152"/>
      <c r="DXG195" s="152"/>
      <c r="DXH195" s="152"/>
      <c r="DXI195" s="152"/>
      <c r="DXJ195" s="350"/>
      <c r="DXK195" s="321"/>
      <c r="DXL195" s="326"/>
      <c r="DXM195" s="152"/>
      <c r="DXN195" s="152"/>
      <c r="DXO195" s="152"/>
      <c r="DXP195" s="152"/>
      <c r="DXQ195" s="350"/>
      <c r="DXR195" s="321"/>
      <c r="DXS195" s="326"/>
      <c r="DXT195" s="152"/>
      <c r="DXU195" s="152"/>
      <c r="DXV195" s="152"/>
      <c r="DXW195" s="152"/>
      <c r="DXX195" s="350"/>
      <c r="DXY195" s="321"/>
      <c r="DXZ195" s="326"/>
      <c r="DYA195" s="152"/>
      <c r="DYB195" s="152"/>
      <c r="DYC195" s="152"/>
      <c r="DYD195" s="152"/>
      <c r="DYE195" s="350"/>
      <c r="DYF195" s="321"/>
      <c r="DYG195" s="326"/>
      <c r="DYH195" s="152"/>
      <c r="DYI195" s="152"/>
      <c r="DYJ195" s="152"/>
      <c r="DYK195" s="152"/>
      <c r="DYL195" s="350"/>
      <c r="DYM195" s="321"/>
      <c r="DYN195" s="326"/>
      <c r="DYO195" s="152"/>
      <c r="DYP195" s="152"/>
      <c r="DYQ195" s="152"/>
      <c r="DYR195" s="152"/>
      <c r="DYS195" s="350"/>
      <c r="DYT195" s="321"/>
      <c r="DYU195" s="326"/>
      <c r="DYV195" s="152"/>
      <c r="DYW195" s="152"/>
      <c r="DYX195" s="152"/>
      <c r="DYY195" s="152"/>
      <c r="DYZ195" s="350"/>
      <c r="DZA195" s="321"/>
      <c r="DZB195" s="326"/>
      <c r="DZC195" s="152"/>
      <c r="DZD195" s="152"/>
      <c r="DZE195" s="152"/>
      <c r="DZF195" s="152"/>
      <c r="DZG195" s="350"/>
      <c r="DZH195" s="321"/>
      <c r="DZI195" s="326"/>
      <c r="DZJ195" s="152"/>
      <c r="DZK195" s="152"/>
      <c r="DZL195" s="152"/>
      <c r="DZM195" s="152"/>
      <c r="DZN195" s="350"/>
      <c r="DZO195" s="321"/>
      <c r="DZP195" s="326"/>
      <c r="DZQ195" s="152"/>
      <c r="DZR195" s="152"/>
      <c r="DZS195" s="152"/>
      <c r="DZT195" s="152"/>
      <c r="DZU195" s="350"/>
      <c r="DZV195" s="321"/>
      <c r="DZW195" s="326"/>
      <c r="DZX195" s="152"/>
      <c r="DZY195" s="152"/>
      <c r="DZZ195" s="152"/>
      <c r="EAA195" s="152"/>
      <c r="EAB195" s="350"/>
      <c r="EAC195" s="321"/>
      <c r="EAD195" s="326"/>
      <c r="EAE195" s="152"/>
      <c r="EAF195" s="152"/>
      <c r="EAG195" s="152"/>
      <c r="EAH195" s="152"/>
      <c r="EAI195" s="350"/>
      <c r="EAJ195" s="321"/>
      <c r="EAK195" s="326"/>
      <c r="EAL195" s="152"/>
      <c r="EAM195" s="152"/>
      <c r="EAN195" s="152"/>
      <c r="EAO195" s="152"/>
      <c r="EAP195" s="350"/>
      <c r="EAQ195" s="321"/>
      <c r="EAR195" s="326"/>
      <c r="EAS195" s="152"/>
      <c r="EAT195" s="152"/>
      <c r="EAU195" s="152"/>
      <c r="EAV195" s="152"/>
      <c r="EAW195" s="350"/>
      <c r="EAX195" s="321"/>
      <c r="EAY195" s="326"/>
      <c r="EAZ195" s="152"/>
      <c r="EBA195" s="152"/>
      <c r="EBB195" s="152"/>
      <c r="EBC195" s="152"/>
      <c r="EBD195" s="350"/>
      <c r="EBE195" s="321"/>
      <c r="EBF195" s="326"/>
      <c r="EBG195" s="152"/>
      <c r="EBH195" s="152"/>
      <c r="EBI195" s="152"/>
      <c r="EBJ195" s="152"/>
      <c r="EBK195" s="350"/>
      <c r="EBL195" s="321"/>
      <c r="EBM195" s="326"/>
      <c r="EBN195" s="152"/>
      <c r="EBO195" s="152"/>
      <c r="EBP195" s="152"/>
      <c r="EBQ195" s="152"/>
      <c r="EBR195" s="350"/>
      <c r="EBS195" s="321"/>
      <c r="EBT195" s="326"/>
      <c r="EBU195" s="152"/>
      <c r="EBV195" s="152"/>
      <c r="EBW195" s="152"/>
      <c r="EBX195" s="152"/>
      <c r="EBY195" s="350"/>
      <c r="EBZ195" s="321"/>
      <c r="ECA195" s="326"/>
      <c r="ECB195" s="152"/>
      <c r="ECC195" s="152"/>
      <c r="ECD195" s="152"/>
      <c r="ECE195" s="152"/>
      <c r="ECF195" s="350"/>
      <c r="ECG195" s="321"/>
      <c r="ECH195" s="326"/>
      <c r="ECI195" s="152"/>
      <c r="ECJ195" s="152"/>
      <c r="ECK195" s="152"/>
      <c r="ECL195" s="152"/>
      <c r="ECM195" s="350"/>
      <c r="ECN195" s="321"/>
      <c r="ECO195" s="326"/>
      <c r="ECP195" s="152"/>
      <c r="ECQ195" s="152"/>
      <c r="ECR195" s="152"/>
      <c r="ECS195" s="152"/>
      <c r="ECT195" s="350"/>
      <c r="ECU195" s="321"/>
      <c r="ECV195" s="326"/>
      <c r="ECW195" s="152"/>
      <c r="ECX195" s="152"/>
      <c r="ECY195" s="152"/>
      <c r="ECZ195" s="152"/>
      <c r="EDA195" s="350"/>
      <c r="EDB195" s="321"/>
      <c r="EDC195" s="326"/>
      <c r="EDD195" s="152"/>
      <c r="EDE195" s="152"/>
      <c r="EDF195" s="152"/>
      <c r="EDG195" s="152"/>
      <c r="EDH195" s="350"/>
      <c r="EDI195" s="321"/>
      <c r="EDJ195" s="326"/>
      <c r="EDK195" s="152"/>
      <c r="EDL195" s="152"/>
      <c r="EDM195" s="152"/>
      <c r="EDN195" s="152"/>
      <c r="EDO195" s="350"/>
      <c r="EDP195" s="321"/>
      <c r="EDQ195" s="326"/>
      <c r="EDR195" s="152"/>
      <c r="EDS195" s="152"/>
      <c r="EDT195" s="152"/>
      <c r="EDU195" s="152"/>
      <c r="EDV195" s="350"/>
      <c r="EDW195" s="321"/>
      <c r="EDX195" s="326"/>
      <c r="EDY195" s="152"/>
      <c r="EDZ195" s="152"/>
      <c r="EEA195" s="152"/>
      <c r="EEB195" s="152"/>
      <c r="EEC195" s="350"/>
      <c r="EED195" s="321"/>
      <c r="EEE195" s="326"/>
      <c r="EEF195" s="152"/>
      <c r="EEG195" s="152"/>
      <c r="EEH195" s="152"/>
      <c r="EEI195" s="152"/>
      <c r="EEJ195" s="350"/>
      <c r="EEK195" s="321"/>
      <c r="EEL195" s="326"/>
      <c r="EEM195" s="152"/>
      <c r="EEN195" s="152"/>
      <c r="EEO195" s="152"/>
      <c r="EEP195" s="152"/>
      <c r="EEQ195" s="350"/>
      <c r="EER195" s="321"/>
      <c r="EES195" s="326"/>
      <c r="EET195" s="152"/>
      <c r="EEU195" s="152"/>
      <c r="EEV195" s="152"/>
      <c r="EEW195" s="152"/>
      <c r="EEX195" s="350"/>
      <c r="EEY195" s="321"/>
      <c r="EEZ195" s="326"/>
      <c r="EFA195" s="152"/>
      <c r="EFB195" s="152"/>
      <c r="EFC195" s="152"/>
      <c r="EFD195" s="152"/>
      <c r="EFE195" s="350"/>
      <c r="EFF195" s="321"/>
      <c r="EFG195" s="326"/>
      <c r="EFH195" s="152"/>
      <c r="EFI195" s="152"/>
      <c r="EFJ195" s="152"/>
      <c r="EFK195" s="152"/>
      <c r="EFL195" s="350"/>
      <c r="EFM195" s="321"/>
      <c r="EFN195" s="326"/>
      <c r="EFO195" s="152"/>
      <c r="EFP195" s="152"/>
      <c r="EFQ195" s="152"/>
      <c r="EFR195" s="152"/>
      <c r="EFS195" s="350"/>
      <c r="EFT195" s="321"/>
      <c r="EFU195" s="326"/>
      <c r="EFV195" s="152"/>
      <c r="EFW195" s="152"/>
      <c r="EFX195" s="152"/>
      <c r="EFY195" s="152"/>
      <c r="EFZ195" s="350"/>
      <c r="EGA195" s="321"/>
      <c r="EGB195" s="326"/>
      <c r="EGC195" s="152"/>
      <c r="EGD195" s="152"/>
      <c r="EGE195" s="152"/>
      <c r="EGF195" s="152"/>
      <c r="EGG195" s="350"/>
      <c r="EGH195" s="321"/>
      <c r="EGI195" s="326"/>
      <c r="EGJ195" s="152"/>
      <c r="EGK195" s="152"/>
      <c r="EGL195" s="152"/>
      <c r="EGM195" s="152"/>
      <c r="EGN195" s="350"/>
      <c r="EGO195" s="321"/>
      <c r="EGP195" s="326"/>
      <c r="EGQ195" s="152"/>
      <c r="EGR195" s="152"/>
      <c r="EGS195" s="152"/>
      <c r="EGT195" s="152"/>
      <c r="EGU195" s="350"/>
      <c r="EGV195" s="321"/>
      <c r="EGW195" s="326"/>
      <c r="EGX195" s="152"/>
      <c r="EGY195" s="152"/>
      <c r="EGZ195" s="152"/>
      <c r="EHA195" s="152"/>
      <c r="EHB195" s="350"/>
      <c r="EHC195" s="321"/>
      <c r="EHD195" s="326"/>
      <c r="EHE195" s="152"/>
      <c r="EHF195" s="152"/>
      <c r="EHG195" s="152"/>
      <c r="EHH195" s="152"/>
      <c r="EHI195" s="350"/>
      <c r="EHJ195" s="321"/>
      <c r="EHK195" s="326"/>
      <c r="EHL195" s="152"/>
      <c r="EHM195" s="152"/>
      <c r="EHN195" s="152"/>
      <c r="EHO195" s="152"/>
      <c r="EHP195" s="350"/>
      <c r="EHQ195" s="321"/>
      <c r="EHR195" s="326"/>
      <c r="EHS195" s="152"/>
      <c r="EHT195" s="152"/>
      <c r="EHU195" s="152"/>
      <c r="EHV195" s="152"/>
      <c r="EHW195" s="350"/>
      <c r="EHX195" s="321"/>
      <c r="EHY195" s="326"/>
      <c r="EHZ195" s="152"/>
      <c r="EIA195" s="152"/>
      <c r="EIB195" s="152"/>
      <c r="EIC195" s="152"/>
      <c r="EID195" s="350"/>
      <c r="EIE195" s="321"/>
      <c r="EIF195" s="326"/>
      <c r="EIG195" s="152"/>
      <c r="EIH195" s="152"/>
      <c r="EII195" s="152"/>
      <c r="EIJ195" s="152"/>
      <c r="EIK195" s="350"/>
      <c r="EIL195" s="321"/>
      <c r="EIM195" s="326"/>
      <c r="EIN195" s="152"/>
      <c r="EIO195" s="152"/>
      <c r="EIP195" s="152"/>
      <c r="EIQ195" s="152"/>
      <c r="EIR195" s="350"/>
      <c r="EIS195" s="321"/>
      <c r="EIT195" s="326"/>
      <c r="EIU195" s="152"/>
      <c r="EIV195" s="152"/>
      <c r="EIW195" s="152"/>
      <c r="EIX195" s="152"/>
      <c r="EIY195" s="350"/>
      <c r="EIZ195" s="321"/>
      <c r="EJA195" s="326"/>
      <c r="EJB195" s="152"/>
      <c r="EJC195" s="152"/>
      <c r="EJD195" s="152"/>
      <c r="EJE195" s="152"/>
      <c r="EJF195" s="350"/>
      <c r="EJG195" s="321"/>
      <c r="EJH195" s="326"/>
      <c r="EJI195" s="152"/>
      <c r="EJJ195" s="152"/>
      <c r="EJK195" s="152"/>
      <c r="EJL195" s="152"/>
      <c r="EJM195" s="350"/>
      <c r="EJN195" s="321"/>
      <c r="EJO195" s="326"/>
      <c r="EJP195" s="152"/>
      <c r="EJQ195" s="152"/>
      <c r="EJR195" s="152"/>
      <c r="EJS195" s="152"/>
      <c r="EJT195" s="350"/>
      <c r="EJU195" s="321"/>
      <c r="EJV195" s="326"/>
      <c r="EJW195" s="152"/>
      <c r="EJX195" s="152"/>
      <c r="EJY195" s="152"/>
      <c r="EJZ195" s="152"/>
      <c r="EKA195" s="350"/>
      <c r="EKB195" s="321"/>
      <c r="EKC195" s="326"/>
      <c r="EKD195" s="152"/>
      <c r="EKE195" s="152"/>
      <c r="EKF195" s="152"/>
      <c r="EKG195" s="152"/>
      <c r="EKH195" s="350"/>
      <c r="EKI195" s="321"/>
      <c r="EKJ195" s="326"/>
      <c r="EKK195" s="152"/>
      <c r="EKL195" s="152"/>
      <c r="EKM195" s="152"/>
      <c r="EKN195" s="152"/>
      <c r="EKO195" s="350"/>
      <c r="EKP195" s="321"/>
      <c r="EKQ195" s="326"/>
      <c r="EKR195" s="152"/>
      <c r="EKS195" s="152"/>
      <c r="EKT195" s="152"/>
      <c r="EKU195" s="152"/>
      <c r="EKV195" s="350"/>
      <c r="EKW195" s="321"/>
      <c r="EKX195" s="326"/>
      <c r="EKY195" s="152"/>
      <c r="EKZ195" s="152"/>
      <c r="ELA195" s="152"/>
      <c r="ELB195" s="152"/>
      <c r="ELC195" s="350"/>
      <c r="ELD195" s="321"/>
      <c r="ELE195" s="326"/>
      <c r="ELF195" s="152"/>
      <c r="ELG195" s="152"/>
      <c r="ELH195" s="152"/>
      <c r="ELI195" s="152"/>
      <c r="ELJ195" s="350"/>
      <c r="ELK195" s="321"/>
      <c r="ELL195" s="326"/>
      <c r="ELM195" s="152"/>
      <c r="ELN195" s="152"/>
      <c r="ELO195" s="152"/>
      <c r="ELP195" s="152"/>
      <c r="ELQ195" s="350"/>
      <c r="ELR195" s="321"/>
      <c r="ELS195" s="326"/>
      <c r="ELT195" s="152"/>
      <c r="ELU195" s="152"/>
      <c r="ELV195" s="152"/>
      <c r="ELW195" s="152"/>
      <c r="ELX195" s="350"/>
      <c r="ELY195" s="321"/>
      <c r="ELZ195" s="326"/>
      <c r="EMA195" s="152"/>
      <c r="EMB195" s="152"/>
      <c r="EMC195" s="152"/>
      <c r="EMD195" s="152"/>
      <c r="EME195" s="350"/>
      <c r="EMF195" s="321"/>
      <c r="EMG195" s="326"/>
      <c r="EMH195" s="152"/>
      <c r="EMI195" s="152"/>
      <c r="EMJ195" s="152"/>
      <c r="EMK195" s="152"/>
      <c r="EML195" s="350"/>
      <c r="EMM195" s="321"/>
      <c r="EMN195" s="326"/>
      <c r="EMO195" s="152"/>
      <c r="EMP195" s="152"/>
      <c r="EMQ195" s="152"/>
      <c r="EMR195" s="152"/>
      <c r="EMS195" s="350"/>
      <c r="EMT195" s="321"/>
      <c r="EMU195" s="326"/>
      <c r="EMV195" s="152"/>
      <c r="EMW195" s="152"/>
      <c r="EMX195" s="152"/>
      <c r="EMY195" s="152"/>
      <c r="EMZ195" s="350"/>
      <c r="ENA195" s="321"/>
      <c r="ENB195" s="326"/>
      <c r="ENC195" s="152"/>
      <c r="END195" s="152"/>
      <c r="ENE195" s="152"/>
      <c r="ENF195" s="152"/>
      <c r="ENG195" s="350"/>
      <c r="ENH195" s="321"/>
      <c r="ENI195" s="326"/>
      <c r="ENJ195" s="152"/>
      <c r="ENK195" s="152"/>
      <c r="ENL195" s="152"/>
      <c r="ENM195" s="152"/>
      <c r="ENN195" s="350"/>
      <c r="ENO195" s="321"/>
      <c r="ENP195" s="326"/>
      <c r="ENQ195" s="152"/>
      <c r="ENR195" s="152"/>
      <c r="ENS195" s="152"/>
      <c r="ENT195" s="152"/>
      <c r="ENU195" s="350"/>
      <c r="ENV195" s="321"/>
      <c r="ENW195" s="326"/>
      <c r="ENX195" s="152"/>
      <c r="ENY195" s="152"/>
      <c r="ENZ195" s="152"/>
      <c r="EOA195" s="152"/>
      <c r="EOB195" s="350"/>
      <c r="EOC195" s="321"/>
      <c r="EOD195" s="326"/>
      <c r="EOE195" s="152"/>
      <c r="EOF195" s="152"/>
      <c r="EOG195" s="152"/>
      <c r="EOH195" s="152"/>
      <c r="EOI195" s="350"/>
      <c r="EOJ195" s="321"/>
      <c r="EOK195" s="326"/>
      <c r="EOL195" s="152"/>
      <c r="EOM195" s="152"/>
      <c r="EON195" s="152"/>
      <c r="EOO195" s="152"/>
      <c r="EOP195" s="350"/>
      <c r="EOQ195" s="321"/>
      <c r="EOR195" s="326"/>
      <c r="EOS195" s="152"/>
      <c r="EOT195" s="152"/>
      <c r="EOU195" s="152"/>
      <c r="EOV195" s="152"/>
      <c r="EOW195" s="350"/>
      <c r="EOX195" s="321"/>
      <c r="EOY195" s="326"/>
      <c r="EOZ195" s="152"/>
      <c r="EPA195" s="152"/>
      <c r="EPB195" s="152"/>
      <c r="EPC195" s="152"/>
      <c r="EPD195" s="350"/>
      <c r="EPE195" s="321"/>
      <c r="EPF195" s="326"/>
      <c r="EPG195" s="152"/>
      <c r="EPH195" s="152"/>
      <c r="EPI195" s="152"/>
      <c r="EPJ195" s="152"/>
      <c r="EPK195" s="350"/>
      <c r="EPL195" s="321"/>
      <c r="EPM195" s="326"/>
      <c r="EPN195" s="152"/>
      <c r="EPO195" s="152"/>
      <c r="EPP195" s="152"/>
      <c r="EPQ195" s="152"/>
      <c r="EPR195" s="350"/>
      <c r="EPS195" s="321"/>
      <c r="EPT195" s="326"/>
      <c r="EPU195" s="152"/>
      <c r="EPV195" s="152"/>
      <c r="EPW195" s="152"/>
      <c r="EPX195" s="152"/>
      <c r="EPY195" s="350"/>
      <c r="EPZ195" s="321"/>
      <c r="EQA195" s="326"/>
      <c r="EQB195" s="152"/>
      <c r="EQC195" s="152"/>
      <c r="EQD195" s="152"/>
      <c r="EQE195" s="152"/>
      <c r="EQF195" s="350"/>
      <c r="EQG195" s="321"/>
      <c r="EQH195" s="326"/>
      <c r="EQI195" s="152"/>
      <c r="EQJ195" s="152"/>
      <c r="EQK195" s="152"/>
      <c r="EQL195" s="152"/>
      <c r="EQM195" s="350"/>
      <c r="EQN195" s="321"/>
      <c r="EQO195" s="326"/>
      <c r="EQP195" s="152"/>
      <c r="EQQ195" s="152"/>
      <c r="EQR195" s="152"/>
      <c r="EQS195" s="152"/>
      <c r="EQT195" s="350"/>
      <c r="EQU195" s="321"/>
      <c r="EQV195" s="326"/>
      <c r="EQW195" s="152"/>
      <c r="EQX195" s="152"/>
      <c r="EQY195" s="152"/>
      <c r="EQZ195" s="152"/>
      <c r="ERA195" s="350"/>
      <c r="ERB195" s="321"/>
      <c r="ERC195" s="326"/>
      <c r="ERD195" s="152"/>
      <c r="ERE195" s="152"/>
      <c r="ERF195" s="152"/>
      <c r="ERG195" s="152"/>
      <c r="ERH195" s="350"/>
      <c r="ERI195" s="321"/>
      <c r="ERJ195" s="326"/>
      <c r="ERK195" s="152"/>
      <c r="ERL195" s="152"/>
      <c r="ERM195" s="152"/>
      <c r="ERN195" s="152"/>
      <c r="ERO195" s="350"/>
      <c r="ERP195" s="321"/>
      <c r="ERQ195" s="326"/>
      <c r="ERR195" s="152"/>
      <c r="ERS195" s="152"/>
      <c r="ERT195" s="152"/>
      <c r="ERU195" s="152"/>
      <c r="ERV195" s="350"/>
      <c r="ERW195" s="321"/>
      <c r="ERX195" s="326"/>
      <c r="ERY195" s="152"/>
      <c r="ERZ195" s="152"/>
      <c r="ESA195" s="152"/>
      <c r="ESB195" s="152"/>
      <c r="ESC195" s="350"/>
      <c r="ESD195" s="321"/>
      <c r="ESE195" s="326"/>
      <c r="ESF195" s="152"/>
      <c r="ESG195" s="152"/>
      <c r="ESH195" s="152"/>
      <c r="ESI195" s="152"/>
      <c r="ESJ195" s="350"/>
      <c r="ESK195" s="321"/>
      <c r="ESL195" s="326"/>
      <c r="ESM195" s="152"/>
      <c r="ESN195" s="152"/>
      <c r="ESO195" s="152"/>
      <c r="ESP195" s="152"/>
      <c r="ESQ195" s="350"/>
      <c r="ESR195" s="321"/>
      <c r="ESS195" s="326"/>
      <c r="EST195" s="152"/>
      <c r="ESU195" s="152"/>
      <c r="ESV195" s="152"/>
      <c r="ESW195" s="152"/>
      <c r="ESX195" s="350"/>
      <c r="ESY195" s="321"/>
      <c r="ESZ195" s="326"/>
      <c r="ETA195" s="152"/>
      <c r="ETB195" s="152"/>
      <c r="ETC195" s="152"/>
      <c r="ETD195" s="152"/>
      <c r="ETE195" s="350"/>
      <c r="ETF195" s="321"/>
      <c r="ETG195" s="326"/>
      <c r="ETH195" s="152"/>
      <c r="ETI195" s="152"/>
      <c r="ETJ195" s="152"/>
      <c r="ETK195" s="152"/>
      <c r="ETL195" s="350"/>
      <c r="ETM195" s="321"/>
      <c r="ETN195" s="326"/>
      <c r="ETO195" s="152"/>
      <c r="ETP195" s="152"/>
      <c r="ETQ195" s="152"/>
      <c r="ETR195" s="152"/>
      <c r="ETS195" s="350"/>
      <c r="ETT195" s="321"/>
      <c r="ETU195" s="326"/>
      <c r="ETV195" s="152"/>
      <c r="ETW195" s="152"/>
      <c r="ETX195" s="152"/>
      <c r="ETY195" s="152"/>
      <c r="ETZ195" s="350"/>
      <c r="EUA195" s="321"/>
      <c r="EUB195" s="326"/>
      <c r="EUC195" s="152"/>
      <c r="EUD195" s="152"/>
      <c r="EUE195" s="152"/>
      <c r="EUF195" s="152"/>
      <c r="EUG195" s="350"/>
      <c r="EUH195" s="321"/>
      <c r="EUI195" s="326"/>
      <c r="EUJ195" s="152"/>
      <c r="EUK195" s="152"/>
      <c r="EUL195" s="152"/>
      <c r="EUM195" s="152"/>
      <c r="EUN195" s="350"/>
      <c r="EUO195" s="321"/>
      <c r="EUP195" s="326"/>
      <c r="EUQ195" s="152"/>
      <c r="EUR195" s="152"/>
      <c r="EUS195" s="152"/>
      <c r="EUT195" s="152"/>
      <c r="EUU195" s="350"/>
      <c r="EUV195" s="321"/>
      <c r="EUW195" s="326"/>
      <c r="EUX195" s="152"/>
      <c r="EUY195" s="152"/>
      <c r="EUZ195" s="152"/>
      <c r="EVA195" s="152"/>
      <c r="EVB195" s="350"/>
      <c r="EVC195" s="321"/>
      <c r="EVD195" s="326"/>
      <c r="EVE195" s="152"/>
      <c r="EVF195" s="152"/>
      <c r="EVG195" s="152"/>
      <c r="EVH195" s="152"/>
      <c r="EVI195" s="350"/>
      <c r="EVJ195" s="321"/>
      <c r="EVK195" s="326"/>
      <c r="EVL195" s="152"/>
      <c r="EVM195" s="152"/>
      <c r="EVN195" s="152"/>
      <c r="EVO195" s="152"/>
      <c r="EVP195" s="350"/>
      <c r="EVQ195" s="321"/>
      <c r="EVR195" s="326"/>
      <c r="EVS195" s="152"/>
      <c r="EVT195" s="152"/>
      <c r="EVU195" s="152"/>
      <c r="EVV195" s="152"/>
      <c r="EVW195" s="350"/>
      <c r="EVX195" s="321"/>
      <c r="EVY195" s="326"/>
      <c r="EVZ195" s="152"/>
      <c r="EWA195" s="152"/>
      <c r="EWB195" s="152"/>
      <c r="EWC195" s="152"/>
      <c r="EWD195" s="350"/>
      <c r="EWE195" s="321"/>
      <c r="EWF195" s="326"/>
      <c r="EWG195" s="152"/>
      <c r="EWH195" s="152"/>
      <c r="EWI195" s="152"/>
      <c r="EWJ195" s="152"/>
      <c r="EWK195" s="350"/>
      <c r="EWL195" s="321"/>
      <c r="EWM195" s="326"/>
      <c r="EWN195" s="152"/>
      <c r="EWO195" s="152"/>
      <c r="EWP195" s="152"/>
      <c r="EWQ195" s="152"/>
      <c r="EWR195" s="350"/>
      <c r="EWS195" s="321"/>
      <c r="EWT195" s="326"/>
      <c r="EWU195" s="152"/>
      <c r="EWV195" s="152"/>
      <c r="EWW195" s="152"/>
      <c r="EWX195" s="152"/>
      <c r="EWY195" s="350"/>
      <c r="EWZ195" s="321"/>
      <c r="EXA195" s="326"/>
      <c r="EXB195" s="152"/>
      <c r="EXC195" s="152"/>
      <c r="EXD195" s="152"/>
      <c r="EXE195" s="152"/>
      <c r="EXF195" s="350"/>
      <c r="EXG195" s="321"/>
      <c r="EXH195" s="326"/>
      <c r="EXI195" s="152"/>
      <c r="EXJ195" s="152"/>
      <c r="EXK195" s="152"/>
      <c r="EXL195" s="152"/>
      <c r="EXM195" s="350"/>
      <c r="EXN195" s="321"/>
      <c r="EXO195" s="326"/>
      <c r="EXP195" s="152"/>
      <c r="EXQ195" s="152"/>
      <c r="EXR195" s="152"/>
      <c r="EXS195" s="152"/>
      <c r="EXT195" s="350"/>
      <c r="EXU195" s="321"/>
      <c r="EXV195" s="326"/>
      <c r="EXW195" s="152"/>
      <c r="EXX195" s="152"/>
      <c r="EXY195" s="152"/>
      <c r="EXZ195" s="152"/>
      <c r="EYA195" s="350"/>
      <c r="EYB195" s="321"/>
      <c r="EYC195" s="326"/>
      <c r="EYD195" s="152"/>
      <c r="EYE195" s="152"/>
      <c r="EYF195" s="152"/>
      <c r="EYG195" s="152"/>
      <c r="EYH195" s="350"/>
      <c r="EYI195" s="321"/>
      <c r="EYJ195" s="326"/>
      <c r="EYK195" s="152"/>
      <c r="EYL195" s="152"/>
      <c r="EYM195" s="152"/>
      <c r="EYN195" s="152"/>
      <c r="EYO195" s="350"/>
      <c r="EYP195" s="321"/>
      <c r="EYQ195" s="326"/>
      <c r="EYR195" s="152"/>
      <c r="EYS195" s="152"/>
      <c r="EYT195" s="152"/>
      <c r="EYU195" s="152"/>
      <c r="EYV195" s="350"/>
      <c r="EYW195" s="321"/>
      <c r="EYX195" s="326"/>
      <c r="EYY195" s="152"/>
      <c r="EYZ195" s="152"/>
      <c r="EZA195" s="152"/>
      <c r="EZB195" s="152"/>
      <c r="EZC195" s="350"/>
      <c r="EZD195" s="321"/>
      <c r="EZE195" s="326"/>
      <c r="EZF195" s="152"/>
      <c r="EZG195" s="152"/>
      <c r="EZH195" s="152"/>
      <c r="EZI195" s="152"/>
      <c r="EZJ195" s="350"/>
      <c r="EZK195" s="321"/>
      <c r="EZL195" s="326"/>
      <c r="EZM195" s="152"/>
      <c r="EZN195" s="152"/>
      <c r="EZO195" s="152"/>
      <c r="EZP195" s="152"/>
      <c r="EZQ195" s="350"/>
      <c r="EZR195" s="321"/>
      <c r="EZS195" s="326"/>
      <c r="EZT195" s="152"/>
      <c r="EZU195" s="152"/>
      <c r="EZV195" s="152"/>
      <c r="EZW195" s="152"/>
      <c r="EZX195" s="350"/>
      <c r="EZY195" s="321"/>
      <c r="EZZ195" s="326"/>
      <c r="FAA195" s="152"/>
      <c r="FAB195" s="152"/>
      <c r="FAC195" s="152"/>
      <c r="FAD195" s="152"/>
      <c r="FAE195" s="350"/>
      <c r="FAF195" s="321"/>
      <c r="FAG195" s="326"/>
      <c r="FAH195" s="152"/>
      <c r="FAI195" s="152"/>
      <c r="FAJ195" s="152"/>
      <c r="FAK195" s="152"/>
      <c r="FAL195" s="350"/>
      <c r="FAM195" s="321"/>
      <c r="FAN195" s="326"/>
      <c r="FAO195" s="152"/>
      <c r="FAP195" s="152"/>
      <c r="FAQ195" s="152"/>
      <c r="FAR195" s="152"/>
      <c r="FAS195" s="350"/>
      <c r="FAT195" s="321"/>
      <c r="FAU195" s="326"/>
      <c r="FAV195" s="152"/>
      <c r="FAW195" s="152"/>
      <c r="FAX195" s="152"/>
      <c r="FAY195" s="152"/>
      <c r="FAZ195" s="350"/>
      <c r="FBA195" s="321"/>
      <c r="FBB195" s="326"/>
      <c r="FBC195" s="152"/>
      <c r="FBD195" s="152"/>
      <c r="FBE195" s="152"/>
      <c r="FBF195" s="152"/>
      <c r="FBG195" s="350"/>
      <c r="FBH195" s="321"/>
      <c r="FBI195" s="326"/>
      <c r="FBJ195" s="152"/>
      <c r="FBK195" s="152"/>
      <c r="FBL195" s="152"/>
      <c r="FBM195" s="152"/>
      <c r="FBN195" s="350"/>
      <c r="FBO195" s="321"/>
      <c r="FBP195" s="326"/>
      <c r="FBQ195" s="152"/>
      <c r="FBR195" s="152"/>
      <c r="FBS195" s="152"/>
      <c r="FBT195" s="152"/>
      <c r="FBU195" s="350"/>
      <c r="FBV195" s="321"/>
      <c r="FBW195" s="326"/>
      <c r="FBX195" s="152"/>
      <c r="FBY195" s="152"/>
      <c r="FBZ195" s="152"/>
      <c r="FCA195" s="152"/>
      <c r="FCB195" s="350"/>
      <c r="FCC195" s="321"/>
      <c r="FCD195" s="326"/>
      <c r="FCE195" s="152"/>
      <c r="FCF195" s="152"/>
      <c r="FCG195" s="152"/>
      <c r="FCH195" s="152"/>
      <c r="FCI195" s="350"/>
      <c r="FCJ195" s="321"/>
      <c r="FCK195" s="326"/>
      <c r="FCL195" s="152"/>
      <c r="FCM195" s="152"/>
      <c r="FCN195" s="152"/>
      <c r="FCO195" s="152"/>
      <c r="FCP195" s="350"/>
      <c r="FCQ195" s="321"/>
      <c r="FCR195" s="326"/>
      <c r="FCS195" s="152"/>
      <c r="FCT195" s="152"/>
      <c r="FCU195" s="152"/>
      <c r="FCV195" s="152"/>
      <c r="FCW195" s="350"/>
      <c r="FCX195" s="321"/>
      <c r="FCY195" s="326"/>
      <c r="FCZ195" s="152"/>
      <c r="FDA195" s="152"/>
      <c r="FDB195" s="152"/>
      <c r="FDC195" s="152"/>
      <c r="FDD195" s="350"/>
      <c r="FDE195" s="321"/>
      <c r="FDF195" s="326"/>
      <c r="FDG195" s="152"/>
      <c r="FDH195" s="152"/>
      <c r="FDI195" s="152"/>
      <c r="FDJ195" s="152"/>
      <c r="FDK195" s="350"/>
      <c r="FDL195" s="321"/>
      <c r="FDM195" s="326"/>
      <c r="FDN195" s="152"/>
      <c r="FDO195" s="152"/>
      <c r="FDP195" s="152"/>
      <c r="FDQ195" s="152"/>
      <c r="FDR195" s="350"/>
      <c r="FDS195" s="321"/>
      <c r="FDT195" s="326"/>
      <c r="FDU195" s="152"/>
      <c r="FDV195" s="152"/>
      <c r="FDW195" s="152"/>
      <c r="FDX195" s="152"/>
      <c r="FDY195" s="350"/>
      <c r="FDZ195" s="321"/>
      <c r="FEA195" s="326"/>
      <c r="FEB195" s="152"/>
      <c r="FEC195" s="152"/>
      <c r="FED195" s="152"/>
      <c r="FEE195" s="152"/>
      <c r="FEF195" s="350"/>
      <c r="FEG195" s="321"/>
      <c r="FEH195" s="326"/>
      <c r="FEI195" s="152"/>
      <c r="FEJ195" s="152"/>
      <c r="FEK195" s="152"/>
      <c r="FEL195" s="152"/>
      <c r="FEM195" s="350"/>
      <c r="FEN195" s="321"/>
      <c r="FEO195" s="326"/>
      <c r="FEP195" s="152"/>
      <c r="FEQ195" s="152"/>
      <c r="FER195" s="152"/>
      <c r="FES195" s="152"/>
      <c r="FET195" s="350"/>
      <c r="FEU195" s="321"/>
      <c r="FEV195" s="326"/>
      <c r="FEW195" s="152"/>
      <c r="FEX195" s="152"/>
      <c r="FEY195" s="152"/>
      <c r="FEZ195" s="152"/>
      <c r="FFA195" s="350"/>
      <c r="FFB195" s="321"/>
      <c r="FFC195" s="326"/>
      <c r="FFD195" s="152"/>
      <c r="FFE195" s="152"/>
      <c r="FFF195" s="152"/>
      <c r="FFG195" s="152"/>
      <c r="FFH195" s="350"/>
      <c r="FFI195" s="321"/>
      <c r="FFJ195" s="326"/>
      <c r="FFK195" s="152"/>
      <c r="FFL195" s="152"/>
      <c r="FFM195" s="152"/>
      <c r="FFN195" s="152"/>
      <c r="FFO195" s="350"/>
      <c r="FFP195" s="321"/>
      <c r="FFQ195" s="326"/>
      <c r="FFR195" s="152"/>
      <c r="FFS195" s="152"/>
      <c r="FFT195" s="152"/>
      <c r="FFU195" s="152"/>
      <c r="FFV195" s="350"/>
      <c r="FFW195" s="321"/>
      <c r="FFX195" s="326"/>
      <c r="FFY195" s="152"/>
      <c r="FFZ195" s="152"/>
      <c r="FGA195" s="152"/>
      <c r="FGB195" s="152"/>
      <c r="FGC195" s="350"/>
      <c r="FGD195" s="321"/>
      <c r="FGE195" s="326"/>
      <c r="FGF195" s="152"/>
      <c r="FGG195" s="152"/>
      <c r="FGH195" s="152"/>
      <c r="FGI195" s="152"/>
      <c r="FGJ195" s="350"/>
      <c r="FGK195" s="321"/>
      <c r="FGL195" s="326"/>
      <c r="FGM195" s="152"/>
      <c r="FGN195" s="152"/>
      <c r="FGO195" s="152"/>
      <c r="FGP195" s="152"/>
      <c r="FGQ195" s="350"/>
      <c r="FGR195" s="321"/>
      <c r="FGS195" s="326"/>
      <c r="FGT195" s="152"/>
      <c r="FGU195" s="152"/>
      <c r="FGV195" s="152"/>
      <c r="FGW195" s="152"/>
      <c r="FGX195" s="350"/>
      <c r="FGY195" s="321"/>
      <c r="FGZ195" s="326"/>
      <c r="FHA195" s="152"/>
      <c r="FHB195" s="152"/>
      <c r="FHC195" s="152"/>
      <c r="FHD195" s="152"/>
      <c r="FHE195" s="350"/>
      <c r="FHF195" s="321"/>
      <c r="FHG195" s="326"/>
      <c r="FHH195" s="152"/>
      <c r="FHI195" s="152"/>
      <c r="FHJ195" s="152"/>
      <c r="FHK195" s="152"/>
      <c r="FHL195" s="350"/>
      <c r="FHM195" s="321"/>
      <c r="FHN195" s="326"/>
      <c r="FHO195" s="152"/>
      <c r="FHP195" s="152"/>
      <c r="FHQ195" s="152"/>
      <c r="FHR195" s="152"/>
      <c r="FHS195" s="350"/>
      <c r="FHT195" s="321"/>
      <c r="FHU195" s="326"/>
      <c r="FHV195" s="152"/>
      <c r="FHW195" s="152"/>
      <c r="FHX195" s="152"/>
      <c r="FHY195" s="152"/>
      <c r="FHZ195" s="350"/>
      <c r="FIA195" s="321"/>
      <c r="FIB195" s="326"/>
      <c r="FIC195" s="152"/>
      <c r="FID195" s="152"/>
      <c r="FIE195" s="152"/>
      <c r="FIF195" s="152"/>
      <c r="FIG195" s="350"/>
      <c r="FIH195" s="321"/>
      <c r="FII195" s="326"/>
      <c r="FIJ195" s="152"/>
      <c r="FIK195" s="152"/>
      <c r="FIL195" s="152"/>
      <c r="FIM195" s="152"/>
      <c r="FIN195" s="350"/>
      <c r="FIO195" s="321"/>
      <c r="FIP195" s="326"/>
      <c r="FIQ195" s="152"/>
      <c r="FIR195" s="152"/>
      <c r="FIS195" s="152"/>
      <c r="FIT195" s="152"/>
      <c r="FIU195" s="350"/>
      <c r="FIV195" s="321"/>
      <c r="FIW195" s="326"/>
      <c r="FIX195" s="152"/>
      <c r="FIY195" s="152"/>
      <c r="FIZ195" s="152"/>
      <c r="FJA195" s="152"/>
      <c r="FJB195" s="350"/>
      <c r="FJC195" s="321"/>
      <c r="FJD195" s="326"/>
      <c r="FJE195" s="152"/>
      <c r="FJF195" s="152"/>
      <c r="FJG195" s="152"/>
      <c r="FJH195" s="152"/>
      <c r="FJI195" s="350"/>
      <c r="FJJ195" s="321"/>
      <c r="FJK195" s="326"/>
      <c r="FJL195" s="152"/>
      <c r="FJM195" s="152"/>
      <c r="FJN195" s="152"/>
      <c r="FJO195" s="152"/>
      <c r="FJP195" s="350"/>
      <c r="FJQ195" s="321"/>
      <c r="FJR195" s="326"/>
      <c r="FJS195" s="152"/>
      <c r="FJT195" s="152"/>
      <c r="FJU195" s="152"/>
      <c r="FJV195" s="152"/>
      <c r="FJW195" s="350"/>
      <c r="FJX195" s="321"/>
      <c r="FJY195" s="326"/>
      <c r="FJZ195" s="152"/>
      <c r="FKA195" s="152"/>
      <c r="FKB195" s="152"/>
      <c r="FKC195" s="152"/>
      <c r="FKD195" s="350"/>
      <c r="FKE195" s="321"/>
      <c r="FKF195" s="326"/>
      <c r="FKG195" s="152"/>
      <c r="FKH195" s="152"/>
      <c r="FKI195" s="152"/>
      <c r="FKJ195" s="152"/>
      <c r="FKK195" s="350"/>
      <c r="FKL195" s="321"/>
      <c r="FKM195" s="326"/>
      <c r="FKN195" s="152"/>
      <c r="FKO195" s="152"/>
      <c r="FKP195" s="152"/>
      <c r="FKQ195" s="152"/>
      <c r="FKR195" s="350"/>
      <c r="FKS195" s="321"/>
      <c r="FKT195" s="326"/>
      <c r="FKU195" s="152"/>
      <c r="FKV195" s="152"/>
      <c r="FKW195" s="152"/>
      <c r="FKX195" s="152"/>
      <c r="FKY195" s="350"/>
      <c r="FKZ195" s="321"/>
      <c r="FLA195" s="326"/>
      <c r="FLB195" s="152"/>
      <c r="FLC195" s="152"/>
      <c r="FLD195" s="152"/>
      <c r="FLE195" s="152"/>
      <c r="FLF195" s="350"/>
      <c r="FLG195" s="321"/>
      <c r="FLH195" s="326"/>
      <c r="FLI195" s="152"/>
      <c r="FLJ195" s="152"/>
      <c r="FLK195" s="152"/>
      <c r="FLL195" s="152"/>
      <c r="FLM195" s="350"/>
      <c r="FLN195" s="321"/>
      <c r="FLO195" s="326"/>
      <c r="FLP195" s="152"/>
      <c r="FLQ195" s="152"/>
      <c r="FLR195" s="152"/>
      <c r="FLS195" s="152"/>
      <c r="FLT195" s="350"/>
      <c r="FLU195" s="321"/>
      <c r="FLV195" s="326"/>
      <c r="FLW195" s="152"/>
      <c r="FLX195" s="152"/>
      <c r="FLY195" s="152"/>
      <c r="FLZ195" s="152"/>
      <c r="FMA195" s="350"/>
      <c r="FMB195" s="321"/>
      <c r="FMC195" s="326"/>
      <c r="FMD195" s="152"/>
      <c r="FME195" s="152"/>
      <c r="FMF195" s="152"/>
      <c r="FMG195" s="152"/>
      <c r="FMH195" s="350"/>
      <c r="FMI195" s="321"/>
      <c r="FMJ195" s="326"/>
      <c r="FMK195" s="152"/>
      <c r="FML195" s="152"/>
      <c r="FMM195" s="152"/>
      <c r="FMN195" s="152"/>
      <c r="FMO195" s="350"/>
      <c r="FMP195" s="321"/>
      <c r="FMQ195" s="326"/>
      <c r="FMR195" s="152"/>
      <c r="FMS195" s="152"/>
      <c r="FMT195" s="152"/>
      <c r="FMU195" s="152"/>
      <c r="FMV195" s="350"/>
      <c r="FMW195" s="321"/>
      <c r="FMX195" s="326"/>
      <c r="FMY195" s="152"/>
      <c r="FMZ195" s="152"/>
      <c r="FNA195" s="152"/>
      <c r="FNB195" s="152"/>
      <c r="FNC195" s="350"/>
      <c r="FND195" s="321"/>
      <c r="FNE195" s="326"/>
      <c r="FNF195" s="152"/>
      <c r="FNG195" s="152"/>
      <c r="FNH195" s="152"/>
      <c r="FNI195" s="152"/>
      <c r="FNJ195" s="350"/>
      <c r="FNK195" s="321"/>
      <c r="FNL195" s="326"/>
      <c r="FNM195" s="152"/>
      <c r="FNN195" s="152"/>
      <c r="FNO195" s="152"/>
      <c r="FNP195" s="152"/>
      <c r="FNQ195" s="350"/>
      <c r="FNR195" s="321"/>
      <c r="FNS195" s="326"/>
      <c r="FNT195" s="152"/>
      <c r="FNU195" s="152"/>
      <c r="FNV195" s="152"/>
      <c r="FNW195" s="152"/>
      <c r="FNX195" s="350"/>
      <c r="FNY195" s="321"/>
      <c r="FNZ195" s="326"/>
      <c r="FOA195" s="152"/>
      <c r="FOB195" s="152"/>
      <c r="FOC195" s="152"/>
      <c r="FOD195" s="152"/>
      <c r="FOE195" s="350"/>
      <c r="FOF195" s="321"/>
      <c r="FOG195" s="326"/>
      <c r="FOH195" s="152"/>
      <c r="FOI195" s="152"/>
      <c r="FOJ195" s="152"/>
      <c r="FOK195" s="152"/>
      <c r="FOL195" s="350"/>
      <c r="FOM195" s="321"/>
      <c r="FON195" s="326"/>
      <c r="FOO195" s="152"/>
      <c r="FOP195" s="152"/>
      <c r="FOQ195" s="152"/>
      <c r="FOR195" s="152"/>
      <c r="FOS195" s="350"/>
      <c r="FOT195" s="321"/>
      <c r="FOU195" s="326"/>
      <c r="FOV195" s="152"/>
      <c r="FOW195" s="152"/>
      <c r="FOX195" s="152"/>
      <c r="FOY195" s="152"/>
      <c r="FOZ195" s="350"/>
      <c r="FPA195" s="321"/>
      <c r="FPB195" s="326"/>
      <c r="FPC195" s="152"/>
      <c r="FPD195" s="152"/>
      <c r="FPE195" s="152"/>
      <c r="FPF195" s="152"/>
      <c r="FPG195" s="350"/>
      <c r="FPH195" s="321"/>
      <c r="FPI195" s="326"/>
      <c r="FPJ195" s="152"/>
      <c r="FPK195" s="152"/>
      <c r="FPL195" s="152"/>
      <c r="FPM195" s="152"/>
      <c r="FPN195" s="350"/>
      <c r="FPO195" s="321"/>
      <c r="FPP195" s="326"/>
      <c r="FPQ195" s="152"/>
      <c r="FPR195" s="152"/>
      <c r="FPS195" s="152"/>
      <c r="FPT195" s="152"/>
      <c r="FPU195" s="350"/>
      <c r="FPV195" s="321"/>
      <c r="FPW195" s="326"/>
      <c r="FPX195" s="152"/>
      <c r="FPY195" s="152"/>
      <c r="FPZ195" s="152"/>
      <c r="FQA195" s="152"/>
      <c r="FQB195" s="350"/>
      <c r="FQC195" s="321"/>
      <c r="FQD195" s="326"/>
      <c r="FQE195" s="152"/>
      <c r="FQF195" s="152"/>
      <c r="FQG195" s="152"/>
      <c r="FQH195" s="152"/>
      <c r="FQI195" s="350"/>
      <c r="FQJ195" s="321"/>
      <c r="FQK195" s="326"/>
      <c r="FQL195" s="152"/>
      <c r="FQM195" s="152"/>
      <c r="FQN195" s="152"/>
      <c r="FQO195" s="152"/>
      <c r="FQP195" s="350"/>
      <c r="FQQ195" s="321"/>
      <c r="FQR195" s="326"/>
      <c r="FQS195" s="152"/>
      <c r="FQT195" s="152"/>
      <c r="FQU195" s="152"/>
      <c r="FQV195" s="152"/>
      <c r="FQW195" s="350"/>
      <c r="FQX195" s="321"/>
      <c r="FQY195" s="326"/>
      <c r="FQZ195" s="152"/>
      <c r="FRA195" s="152"/>
      <c r="FRB195" s="152"/>
      <c r="FRC195" s="152"/>
      <c r="FRD195" s="350"/>
      <c r="FRE195" s="321"/>
      <c r="FRF195" s="326"/>
      <c r="FRG195" s="152"/>
      <c r="FRH195" s="152"/>
      <c r="FRI195" s="152"/>
      <c r="FRJ195" s="152"/>
      <c r="FRK195" s="350"/>
      <c r="FRL195" s="321"/>
      <c r="FRM195" s="326"/>
      <c r="FRN195" s="152"/>
      <c r="FRO195" s="152"/>
      <c r="FRP195" s="152"/>
      <c r="FRQ195" s="152"/>
      <c r="FRR195" s="350"/>
      <c r="FRS195" s="321"/>
      <c r="FRT195" s="326"/>
      <c r="FRU195" s="152"/>
      <c r="FRV195" s="152"/>
      <c r="FRW195" s="152"/>
      <c r="FRX195" s="152"/>
      <c r="FRY195" s="350"/>
      <c r="FRZ195" s="321"/>
      <c r="FSA195" s="326"/>
      <c r="FSB195" s="152"/>
      <c r="FSC195" s="152"/>
      <c r="FSD195" s="152"/>
      <c r="FSE195" s="152"/>
      <c r="FSF195" s="350"/>
      <c r="FSG195" s="321"/>
      <c r="FSH195" s="326"/>
      <c r="FSI195" s="152"/>
      <c r="FSJ195" s="152"/>
      <c r="FSK195" s="152"/>
      <c r="FSL195" s="152"/>
      <c r="FSM195" s="350"/>
      <c r="FSN195" s="321"/>
      <c r="FSO195" s="326"/>
      <c r="FSP195" s="152"/>
      <c r="FSQ195" s="152"/>
      <c r="FSR195" s="152"/>
      <c r="FSS195" s="152"/>
      <c r="FST195" s="350"/>
      <c r="FSU195" s="321"/>
      <c r="FSV195" s="326"/>
      <c r="FSW195" s="152"/>
      <c r="FSX195" s="152"/>
      <c r="FSY195" s="152"/>
      <c r="FSZ195" s="152"/>
      <c r="FTA195" s="350"/>
      <c r="FTB195" s="321"/>
      <c r="FTC195" s="326"/>
      <c r="FTD195" s="152"/>
      <c r="FTE195" s="152"/>
      <c r="FTF195" s="152"/>
      <c r="FTG195" s="152"/>
      <c r="FTH195" s="350"/>
      <c r="FTI195" s="321"/>
      <c r="FTJ195" s="326"/>
      <c r="FTK195" s="152"/>
      <c r="FTL195" s="152"/>
      <c r="FTM195" s="152"/>
      <c r="FTN195" s="152"/>
      <c r="FTO195" s="350"/>
      <c r="FTP195" s="321"/>
      <c r="FTQ195" s="326"/>
      <c r="FTR195" s="152"/>
      <c r="FTS195" s="152"/>
      <c r="FTT195" s="152"/>
      <c r="FTU195" s="152"/>
      <c r="FTV195" s="350"/>
      <c r="FTW195" s="321"/>
      <c r="FTX195" s="326"/>
      <c r="FTY195" s="152"/>
      <c r="FTZ195" s="152"/>
      <c r="FUA195" s="152"/>
      <c r="FUB195" s="152"/>
      <c r="FUC195" s="350"/>
      <c r="FUD195" s="321"/>
      <c r="FUE195" s="326"/>
      <c r="FUF195" s="152"/>
      <c r="FUG195" s="152"/>
      <c r="FUH195" s="152"/>
      <c r="FUI195" s="152"/>
      <c r="FUJ195" s="350"/>
      <c r="FUK195" s="321"/>
      <c r="FUL195" s="326"/>
      <c r="FUM195" s="152"/>
      <c r="FUN195" s="152"/>
      <c r="FUO195" s="152"/>
      <c r="FUP195" s="152"/>
      <c r="FUQ195" s="350"/>
      <c r="FUR195" s="321"/>
      <c r="FUS195" s="326"/>
      <c r="FUT195" s="152"/>
      <c r="FUU195" s="152"/>
      <c r="FUV195" s="152"/>
      <c r="FUW195" s="152"/>
      <c r="FUX195" s="350"/>
      <c r="FUY195" s="321"/>
      <c r="FUZ195" s="326"/>
      <c r="FVA195" s="152"/>
      <c r="FVB195" s="152"/>
      <c r="FVC195" s="152"/>
      <c r="FVD195" s="152"/>
      <c r="FVE195" s="350"/>
      <c r="FVF195" s="321"/>
      <c r="FVG195" s="326"/>
      <c r="FVH195" s="152"/>
      <c r="FVI195" s="152"/>
      <c r="FVJ195" s="152"/>
      <c r="FVK195" s="152"/>
      <c r="FVL195" s="350"/>
      <c r="FVM195" s="321"/>
      <c r="FVN195" s="326"/>
      <c r="FVO195" s="152"/>
      <c r="FVP195" s="152"/>
      <c r="FVQ195" s="152"/>
      <c r="FVR195" s="152"/>
      <c r="FVS195" s="350"/>
      <c r="FVT195" s="321"/>
      <c r="FVU195" s="326"/>
      <c r="FVV195" s="152"/>
      <c r="FVW195" s="152"/>
      <c r="FVX195" s="152"/>
      <c r="FVY195" s="152"/>
      <c r="FVZ195" s="350"/>
      <c r="FWA195" s="321"/>
      <c r="FWB195" s="326"/>
      <c r="FWC195" s="152"/>
      <c r="FWD195" s="152"/>
      <c r="FWE195" s="152"/>
      <c r="FWF195" s="152"/>
      <c r="FWG195" s="350"/>
      <c r="FWH195" s="321"/>
      <c r="FWI195" s="326"/>
      <c r="FWJ195" s="152"/>
      <c r="FWK195" s="152"/>
      <c r="FWL195" s="152"/>
      <c r="FWM195" s="152"/>
      <c r="FWN195" s="350"/>
      <c r="FWO195" s="321"/>
      <c r="FWP195" s="326"/>
      <c r="FWQ195" s="152"/>
      <c r="FWR195" s="152"/>
      <c r="FWS195" s="152"/>
      <c r="FWT195" s="152"/>
      <c r="FWU195" s="350"/>
      <c r="FWV195" s="321"/>
      <c r="FWW195" s="326"/>
      <c r="FWX195" s="152"/>
      <c r="FWY195" s="152"/>
      <c r="FWZ195" s="152"/>
      <c r="FXA195" s="152"/>
      <c r="FXB195" s="350"/>
      <c r="FXC195" s="321"/>
      <c r="FXD195" s="326"/>
      <c r="FXE195" s="152"/>
      <c r="FXF195" s="152"/>
      <c r="FXG195" s="152"/>
      <c r="FXH195" s="152"/>
      <c r="FXI195" s="350"/>
      <c r="FXJ195" s="321"/>
      <c r="FXK195" s="326"/>
      <c r="FXL195" s="152"/>
      <c r="FXM195" s="152"/>
      <c r="FXN195" s="152"/>
      <c r="FXO195" s="152"/>
      <c r="FXP195" s="350"/>
      <c r="FXQ195" s="321"/>
      <c r="FXR195" s="326"/>
      <c r="FXS195" s="152"/>
      <c r="FXT195" s="152"/>
      <c r="FXU195" s="152"/>
      <c r="FXV195" s="152"/>
      <c r="FXW195" s="350"/>
      <c r="FXX195" s="321"/>
      <c r="FXY195" s="326"/>
      <c r="FXZ195" s="152"/>
      <c r="FYA195" s="152"/>
      <c r="FYB195" s="152"/>
      <c r="FYC195" s="152"/>
      <c r="FYD195" s="350"/>
      <c r="FYE195" s="321"/>
      <c r="FYF195" s="326"/>
      <c r="FYG195" s="152"/>
      <c r="FYH195" s="152"/>
      <c r="FYI195" s="152"/>
      <c r="FYJ195" s="152"/>
      <c r="FYK195" s="350"/>
      <c r="FYL195" s="321"/>
      <c r="FYM195" s="326"/>
      <c r="FYN195" s="152"/>
      <c r="FYO195" s="152"/>
      <c r="FYP195" s="152"/>
      <c r="FYQ195" s="152"/>
      <c r="FYR195" s="350"/>
      <c r="FYS195" s="321"/>
      <c r="FYT195" s="326"/>
      <c r="FYU195" s="152"/>
      <c r="FYV195" s="152"/>
      <c r="FYW195" s="152"/>
      <c r="FYX195" s="152"/>
      <c r="FYY195" s="350"/>
      <c r="FYZ195" s="321"/>
      <c r="FZA195" s="326"/>
      <c r="FZB195" s="152"/>
      <c r="FZC195" s="152"/>
      <c r="FZD195" s="152"/>
      <c r="FZE195" s="152"/>
      <c r="FZF195" s="350"/>
      <c r="FZG195" s="321"/>
      <c r="FZH195" s="326"/>
      <c r="FZI195" s="152"/>
      <c r="FZJ195" s="152"/>
      <c r="FZK195" s="152"/>
      <c r="FZL195" s="152"/>
      <c r="FZM195" s="350"/>
      <c r="FZN195" s="321"/>
      <c r="FZO195" s="326"/>
      <c r="FZP195" s="152"/>
      <c r="FZQ195" s="152"/>
      <c r="FZR195" s="152"/>
      <c r="FZS195" s="152"/>
      <c r="FZT195" s="350"/>
      <c r="FZU195" s="321"/>
      <c r="FZV195" s="326"/>
      <c r="FZW195" s="152"/>
      <c r="FZX195" s="152"/>
      <c r="FZY195" s="152"/>
      <c r="FZZ195" s="152"/>
      <c r="GAA195" s="350"/>
      <c r="GAB195" s="321"/>
      <c r="GAC195" s="326"/>
      <c r="GAD195" s="152"/>
      <c r="GAE195" s="152"/>
      <c r="GAF195" s="152"/>
      <c r="GAG195" s="152"/>
      <c r="GAH195" s="350"/>
      <c r="GAI195" s="321"/>
      <c r="GAJ195" s="326"/>
      <c r="GAK195" s="152"/>
      <c r="GAL195" s="152"/>
      <c r="GAM195" s="152"/>
      <c r="GAN195" s="152"/>
      <c r="GAO195" s="350"/>
      <c r="GAP195" s="321"/>
      <c r="GAQ195" s="326"/>
      <c r="GAR195" s="152"/>
      <c r="GAS195" s="152"/>
      <c r="GAT195" s="152"/>
      <c r="GAU195" s="152"/>
      <c r="GAV195" s="350"/>
      <c r="GAW195" s="321"/>
      <c r="GAX195" s="326"/>
      <c r="GAY195" s="152"/>
      <c r="GAZ195" s="152"/>
      <c r="GBA195" s="152"/>
      <c r="GBB195" s="152"/>
      <c r="GBC195" s="350"/>
      <c r="GBD195" s="321"/>
      <c r="GBE195" s="326"/>
      <c r="GBF195" s="152"/>
      <c r="GBG195" s="152"/>
      <c r="GBH195" s="152"/>
      <c r="GBI195" s="152"/>
      <c r="GBJ195" s="350"/>
      <c r="GBK195" s="321"/>
      <c r="GBL195" s="326"/>
      <c r="GBM195" s="152"/>
      <c r="GBN195" s="152"/>
      <c r="GBO195" s="152"/>
      <c r="GBP195" s="152"/>
      <c r="GBQ195" s="350"/>
      <c r="GBR195" s="321"/>
      <c r="GBS195" s="326"/>
      <c r="GBT195" s="152"/>
      <c r="GBU195" s="152"/>
      <c r="GBV195" s="152"/>
      <c r="GBW195" s="152"/>
      <c r="GBX195" s="350"/>
      <c r="GBY195" s="321"/>
      <c r="GBZ195" s="326"/>
      <c r="GCA195" s="152"/>
      <c r="GCB195" s="152"/>
      <c r="GCC195" s="152"/>
      <c r="GCD195" s="152"/>
      <c r="GCE195" s="350"/>
      <c r="GCF195" s="321"/>
      <c r="GCG195" s="326"/>
      <c r="GCH195" s="152"/>
      <c r="GCI195" s="152"/>
      <c r="GCJ195" s="152"/>
      <c r="GCK195" s="152"/>
      <c r="GCL195" s="350"/>
      <c r="GCM195" s="321"/>
      <c r="GCN195" s="326"/>
      <c r="GCO195" s="152"/>
      <c r="GCP195" s="152"/>
      <c r="GCQ195" s="152"/>
      <c r="GCR195" s="152"/>
      <c r="GCS195" s="350"/>
      <c r="GCT195" s="321"/>
      <c r="GCU195" s="326"/>
      <c r="GCV195" s="152"/>
      <c r="GCW195" s="152"/>
      <c r="GCX195" s="152"/>
      <c r="GCY195" s="152"/>
      <c r="GCZ195" s="350"/>
      <c r="GDA195" s="321"/>
      <c r="GDB195" s="326"/>
      <c r="GDC195" s="152"/>
      <c r="GDD195" s="152"/>
      <c r="GDE195" s="152"/>
      <c r="GDF195" s="152"/>
      <c r="GDG195" s="350"/>
      <c r="GDH195" s="321"/>
      <c r="GDI195" s="326"/>
      <c r="GDJ195" s="152"/>
      <c r="GDK195" s="152"/>
      <c r="GDL195" s="152"/>
      <c r="GDM195" s="152"/>
      <c r="GDN195" s="350"/>
      <c r="GDO195" s="321"/>
      <c r="GDP195" s="326"/>
      <c r="GDQ195" s="152"/>
      <c r="GDR195" s="152"/>
      <c r="GDS195" s="152"/>
      <c r="GDT195" s="152"/>
      <c r="GDU195" s="350"/>
      <c r="GDV195" s="321"/>
      <c r="GDW195" s="326"/>
      <c r="GDX195" s="152"/>
      <c r="GDY195" s="152"/>
      <c r="GDZ195" s="152"/>
      <c r="GEA195" s="152"/>
      <c r="GEB195" s="350"/>
      <c r="GEC195" s="321"/>
      <c r="GED195" s="326"/>
      <c r="GEE195" s="152"/>
      <c r="GEF195" s="152"/>
      <c r="GEG195" s="152"/>
      <c r="GEH195" s="152"/>
      <c r="GEI195" s="350"/>
      <c r="GEJ195" s="321"/>
      <c r="GEK195" s="326"/>
      <c r="GEL195" s="152"/>
      <c r="GEM195" s="152"/>
      <c r="GEN195" s="152"/>
      <c r="GEO195" s="152"/>
      <c r="GEP195" s="350"/>
      <c r="GEQ195" s="321"/>
      <c r="GER195" s="326"/>
      <c r="GES195" s="152"/>
      <c r="GET195" s="152"/>
      <c r="GEU195" s="152"/>
      <c r="GEV195" s="152"/>
      <c r="GEW195" s="350"/>
      <c r="GEX195" s="321"/>
      <c r="GEY195" s="326"/>
      <c r="GEZ195" s="152"/>
      <c r="GFA195" s="152"/>
      <c r="GFB195" s="152"/>
      <c r="GFC195" s="152"/>
      <c r="GFD195" s="350"/>
      <c r="GFE195" s="321"/>
      <c r="GFF195" s="326"/>
      <c r="GFG195" s="152"/>
      <c r="GFH195" s="152"/>
      <c r="GFI195" s="152"/>
      <c r="GFJ195" s="152"/>
      <c r="GFK195" s="350"/>
      <c r="GFL195" s="321"/>
      <c r="GFM195" s="326"/>
      <c r="GFN195" s="152"/>
      <c r="GFO195" s="152"/>
      <c r="GFP195" s="152"/>
      <c r="GFQ195" s="152"/>
      <c r="GFR195" s="350"/>
      <c r="GFS195" s="321"/>
      <c r="GFT195" s="326"/>
      <c r="GFU195" s="152"/>
      <c r="GFV195" s="152"/>
      <c r="GFW195" s="152"/>
      <c r="GFX195" s="152"/>
      <c r="GFY195" s="350"/>
      <c r="GFZ195" s="321"/>
      <c r="GGA195" s="326"/>
      <c r="GGB195" s="152"/>
      <c r="GGC195" s="152"/>
      <c r="GGD195" s="152"/>
      <c r="GGE195" s="152"/>
      <c r="GGF195" s="350"/>
      <c r="GGG195" s="321"/>
      <c r="GGH195" s="326"/>
      <c r="GGI195" s="152"/>
      <c r="GGJ195" s="152"/>
      <c r="GGK195" s="152"/>
      <c r="GGL195" s="152"/>
      <c r="GGM195" s="350"/>
      <c r="GGN195" s="321"/>
      <c r="GGO195" s="326"/>
      <c r="GGP195" s="152"/>
      <c r="GGQ195" s="152"/>
      <c r="GGR195" s="152"/>
      <c r="GGS195" s="152"/>
      <c r="GGT195" s="350"/>
      <c r="GGU195" s="321"/>
      <c r="GGV195" s="326"/>
      <c r="GGW195" s="152"/>
      <c r="GGX195" s="152"/>
      <c r="GGY195" s="152"/>
      <c r="GGZ195" s="152"/>
      <c r="GHA195" s="350"/>
      <c r="GHB195" s="321"/>
      <c r="GHC195" s="326"/>
      <c r="GHD195" s="152"/>
      <c r="GHE195" s="152"/>
      <c r="GHF195" s="152"/>
      <c r="GHG195" s="152"/>
      <c r="GHH195" s="350"/>
      <c r="GHI195" s="321"/>
      <c r="GHJ195" s="326"/>
      <c r="GHK195" s="152"/>
      <c r="GHL195" s="152"/>
      <c r="GHM195" s="152"/>
      <c r="GHN195" s="152"/>
      <c r="GHO195" s="350"/>
      <c r="GHP195" s="321"/>
      <c r="GHQ195" s="326"/>
      <c r="GHR195" s="152"/>
      <c r="GHS195" s="152"/>
      <c r="GHT195" s="152"/>
      <c r="GHU195" s="152"/>
      <c r="GHV195" s="350"/>
      <c r="GHW195" s="321"/>
      <c r="GHX195" s="326"/>
      <c r="GHY195" s="152"/>
      <c r="GHZ195" s="152"/>
      <c r="GIA195" s="152"/>
      <c r="GIB195" s="152"/>
      <c r="GIC195" s="350"/>
      <c r="GID195" s="321"/>
      <c r="GIE195" s="326"/>
      <c r="GIF195" s="152"/>
      <c r="GIG195" s="152"/>
      <c r="GIH195" s="152"/>
      <c r="GII195" s="152"/>
      <c r="GIJ195" s="350"/>
      <c r="GIK195" s="321"/>
      <c r="GIL195" s="326"/>
      <c r="GIM195" s="152"/>
      <c r="GIN195" s="152"/>
      <c r="GIO195" s="152"/>
      <c r="GIP195" s="152"/>
      <c r="GIQ195" s="350"/>
      <c r="GIR195" s="321"/>
      <c r="GIS195" s="326"/>
      <c r="GIT195" s="152"/>
      <c r="GIU195" s="152"/>
      <c r="GIV195" s="152"/>
      <c r="GIW195" s="152"/>
      <c r="GIX195" s="350"/>
      <c r="GIY195" s="321"/>
      <c r="GIZ195" s="326"/>
      <c r="GJA195" s="152"/>
      <c r="GJB195" s="152"/>
      <c r="GJC195" s="152"/>
      <c r="GJD195" s="152"/>
      <c r="GJE195" s="350"/>
      <c r="GJF195" s="321"/>
      <c r="GJG195" s="326"/>
      <c r="GJH195" s="152"/>
      <c r="GJI195" s="152"/>
      <c r="GJJ195" s="152"/>
      <c r="GJK195" s="152"/>
      <c r="GJL195" s="350"/>
      <c r="GJM195" s="321"/>
      <c r="GJN195" s="326"/>
      <c r="GJO195" s="152"/>
      <c r="GJP195" s="152"/>
      <c r="GJQ195" s="152"/>
      <c r="GJR195" s="152"/>
      <c r="GJS195" s="350"/>
      <c r="GJT195" s="321"/>
      <c r="GJU195" s="326"/>
      <c r="GJV195" s="152"/>
      <c r="GJW195" s="152"/>
      <c r="GJX195" s="152"/>
      <c r="GJY195" s="152"/>
      <c r="GJZ195" s="350"/>
      <c r="GKA195" s="321"/>
      <c r="GKB195" s="326"/>
      <c r="GKC195" s="152"/>
      <c r="GKD195" s="152"/>
      <c r="GKE195" s="152"/>
      <c r="GKF195" s="152"/>
      <c r="GKG195" s="350"/>
      <c r="GKH195" s="321"/>
      <c r="GKI195" s="326"/>
      <c r="GKJ195" s="152"/>
      <c r="GKK195" s="152"/>
      <c r="GKL195" s="152"/>
      <c r="GKM195" s="152"/>
      <c r="GKN195" s="350"/>
      <c r="GKO195" s="321"/>
      <c r="GKP195" s="326"/>
      <c r="GKQ195" s="152"/>
      <c r="GKR195" s="152"/>
      <c r="GKS195" s="152"/>
      <c r="GKT195" s="152"/>
      <c r="GKU195" s="350"/>
      <c r="GKV195" s="321"/>
      <c r="GKW195" s="326"/>
      <c r="GKX195" s="152"/>
      <c r="GKY195" s="152"/>
      <c r="GKZ195" s="152"/>
      <c r="GLA195" s="152"/>
      <c r="GLB195" s="350"/>
      <c r="GLC195" s="321"/>
      <c r="GLD195" s="326"/>
      <c r="GLE195" s="152"/>
      <c r="GLF195" s="152"/>
      <c r="GLG195" s="152"/>
      <c r="GLH195" s="152"/>
      <c r="GLI195" s="350"/>
      <c r="GLJ195" s="321"/>
      <c r="GLK195" s="326"/>
      <c r="GLL195" s="152"/>
      <c r="GLM195" s="152"/>
      <c r="GLN195" s="152"/>
      <c r="GLO195" s="152"/>
      <c r="GLP195" s="350"/>
      <c r="GLQ195" s="321"/>
      <c r="GLR195" s="326"/>
      <c r="GLS195" s="152"/>
      <c r="GLT195" s="152"/>
      <c r="GLU195" s="152"/>
      <c r="GLV195" s="152"/>
      <c r="GLW195" s="350"/>
      <c r="GLX195" s="321"/>
      <c r="GLY195" s="326"/>
      <c r="GLZ195" s="152"/>
      <c r="GMA195" s="152"/>
      <c r="GMB195" s="152"/>
      <c r="GMC195" s="152"/>
      <c r="GMD195" s="350"/>
      <c r="GME195" s="321"/>
      <c r="GMF195" s="326"/>
      <c r="GMG195" s="152"/>
      <c r="GMH195" s="152"/>
      <c r="GMI195" s="152"/>
      <c r="GMJ195" s="152"/>
      <c r="GMK195" s="350"/>
      <c r="GML195" s="321"/>
      <c r="GMM195" s="326"/>
      <c r="GMN195" s="152"/>
      <c r="GMO195" s="152"/>
      <c r="GMP195" s="152"/>
      <c r="GMQ195" s="152"/>
      <c r="GMR195" s="350"/>
      <c r="GMS195" s="321"/>
      <c r="GMT195" s="326"/>
      <c r="GMU195" s="152"/>
      <c r="GMV195" s="152"/>
      <c r="GMW195" s="152"/>
      <c r="GMX195" s="152"/>
      <c r="GMY195" s="350"/>
      <c r="GMZ195" s="321"/>
      <c r="GNA195" s="326"/>
      <c r="GNB195" s="152"/>
      <c r="GNC195" s="152"/>
      <c r="GND195" s="152"/>
      <c r="GNE195" s="152"/>
      <c r="GNF195" s="350"/>
      <c r="GNG195" s="321"/>
      <c r="GNH195" s="326"/>
      <c r="GNI195" s="152"/>
      <c r="GNJ195" s="152"/>
      <c r="GNK195" s="152"/>
      <c r="GNL195" s="152"/>
      <c r="GNM195" s="350"/>
      <c r="GNN195" s="321"/>
      <c r="GNO195" s="326"/>
      <c r="GNP195" s="152"/>
      <c r="GNQ195" s="152"/>
      <c r="GNR195" s="152"/>
      <c r="GNS195" s="152"/>
      <c r="GNT195" s="350"/>
      <c r="GNU195" s="321"/>
      <c r="GNV195" s="326"/>
      <c r="GNW195" s="152"/>
      <c r="GNX195" s="152"/>
      <c r="GNY195" s="152"/>
      <c r="GNZ195" s="152"/>
      <c r="GOA195" s="350"/>
      <c r="GOB195" s="321"/>
      <c r="GOC195" s="326"/>
      <c r="GOD195" s="152"/>
      <c r="GOE195" s="152"/>
      <c r="GOF195" s="152"/>
      <c r="GOG195" s="152"/>
      <c r="GOH195" s="350"/>
      <c r="GOI195" s="321"/>
      <c r="GOJ195" s="326"/>
      <c r="GOK195" s="152"/>
      <c r="GOL195" s="152"/>
      <c r="GOM195" s="152"/>
      <c r="GON195" s="152"/>
      <c r="GOO195" s="350"/>
      <c r="GOP195" s="321"/>
      <c r="GOQ195" s="326"/>
      <c r="GOR195" s="152"/>
      <c r="GOS195" s="152"/>
      <c r="GOT195" s="152"/>
      <c r="GOU195" s="152"/>
      <c r="GOV195" s="350"/>
      <c r="GOW195" s="321"/>
      <c r="GOX195" s="326"/>
      <c r="GOY195" s="152"/>
      <c r="GOZ195" s="152"/>
      <c r="GPA195" s="152"/>
      <c r="GPB195" s="152"/>
      <c r="GPC195" s="350"/>
      <c r="GPD195" s="321"/>
      <c r="GPE195" s="326"/>
      <c r="GPF195" s="152"/>
      <c r="GPG195" s="152"/>
      <c r="GPH195" s="152"/>
      <c r="GPI195" s="152"/>
      <c r="GPJ195" s="350"/>
      <c r="GPK195" s="321"/>
      <c r="GPL195" s="326"/>
      <c r="GPM195" s="152"/>
      <c r="GPN195" s="152"/>
      <c r="GPO195" s="152"/>
      <c r="GPP195" s="152"/>
      <c r="GPQ195" s="350"/>
      <c r="GPR195" s="321"/>
      <c r="GPS195" s="326"/>
      <c r="GPT195" s="152"/>
      <c r="GPU195" s="152"/>
      <c r="GPV195" s="152"/>
      <c r="GPW195" s="152"/>
      <c r="GPX195" s="350"/>
      <c r="GPY195" s="321"/>
      <c r="GPZ195" s="326"/>
      <c r="GQA195" s="152"/>
      <c r="GQB195" s="152"/>
      <c r="GQC195" s="152"/>
      <c r="GQD195" s="152"/>
      <c r="GQE195" s="350"/>
      <c r="GQF195" s="321"/>
      <c r="GQG195" s="326"/>
      <c r="GQH195" s="152"/>
      <c r="GQI195" s="152"/>
      <c r="GQJ195" s="152"/>
      <c r="GQK195" s="152"/>
      <c r="GQL195" s="350"/>
      <c r="GQM195" s="321"/>
      <c r="GQN195" s="326"/>
      <c r="GQO195" s="152"/>
      <c r="GQP195" s="152"/>
      <c r="GQQ195" s="152"/>
      <c r="GQR195" s="152"/>
      <c r="GQS195" s="350"/>
      <c r="GQT195" s="321"/>
      <c r="GQU195" s="326"/>
      <c r="GQV195" s="152"/>
      <c r="GQW195" s="152"/>
      <c r="GQX195" s="152"/>
      <c r="GQY195" s="152"/>
      <c r="GQZ195" s="350"/>
      <c r="GRA195" s="321"/>
      <c r="GRB195" s="326"/>
      <c r="GRC195" s="152"/>
      <c r="GRD195" s="152"/>
      <c r="GRE195" s="152"/>
      <c r="GRF195" s="152"/>
      <c r="GRG195" s="350"/>
      <c r="GRH195" s="321"/>
      <c r="GRI195" s="326"/>
      <c r="GRJ195" s="152"/>
      <c r="GRK195" s="152"/>
      <c r="GRL195" s="152"/>
      <c r="GRM195" s="152"/>
      <c r="GRN195" s="350"/>
      <c r="GRO195" s="321"/>
      <c r="GRP195" s="326"/>
      <c r="GRQ195" s="152"/>
      <c r="GRR195" s="152"/>
      <c r="GRS195" s="152"/>
      <c r="GRT195" s="152"/>
      <c r="GRU195" s="350"/>
      <c r="GRV195" s="321"/>
      <c r="GRW195" s="326"/>
      <c r="GRX195" s="152"/>
      <c r="GRY195" s="152"/>
      <c r="GRZ195" s="152"/>
      <c r="GSA195" s="152"/>
      <c r="GSB195" s="350"/>
      <c r="GSC195" s="321"/>
      <c r="GSD195" s="326"/>
      <c r="GSE195" s="152"/>
      <c r="GSF195" s="152"/>
      <c r="GSG195" s="152"/>
      <c r="GSH195" s="152"/>
      <c r="GSI195" s="350"/>
      <c r="GSJ195" s="321"/>
      <c r="GSK195" s="326"/>
      <c r="GSL195" s="152"/>
      <c r="GSM195" s="152"/>
      <c r="GSN195" s="152"/>
      <c r="GSO195" s="152"/>
      <c r="GSP195" s="350"/>
      <c r="GSQ195" s="321"/>
      <c r="GSR195" s="326"/>
      <c r="GSS195" s="152"/>
      <c r="GST195" s="152"/>
      <c r="GSU195" s="152"/>
      <c r="GSV195" s="152"/>
      <c r="GSW195" s="350"/>
      <c r="GSX195" s="321"/>
      <c r="GSY195" s="326"/>
      <c r="GSZ195" s="152"/>
      <c r="GTA195" s="152"/>
      <c r="GTB195" s="152"/>
      <c r="GTC195" s="152"/>
      <c r="GTD195" s="350"/>
      <c r="GTE195" s="321"/>
      <c r="GTF195" s="326"/>
      <c r="GTG195" s="152"/>
      <c r="GTH195" s="152"/>
      <c r="GTI195" s="152"/>
      <c r="GTJ195" s="152"/>
      <c r="GTK195" s="350"/>
      <c r="GTL195" s="321"/>
      <c r="GTM195" s="326"/>
      <c r="GTN195" s="152"/>
      <c r="GTO195" s="152"/>
      <c r="GTP195" s="152"/>
      <c r="GTQ195" s="152"/>
      <c r="GTR195" s="350"/>
      <c r="GTS195" s="321"/>
      <c r="GTT195" s="326"/>
      <c r="GTU195" s="152"/>
      <c r="GTV195" s="152"/>
      <c r="GTW195" s="152"/>
      <c r="GTX195" s="152"/>
      <c r="GTY195" s="350"/>
      <c r="GTZ195" s="321"/>
      <c r="GUA195" s="326"/>
      <c r="GUB195" s="152"/>
      <c r="GUC195" s="152"/>
      <c r="GUD195" s="152"/>
      <c r="GUE195" s="152"/>
      <c r="GUF195" s="350"/>
      <c r="GUG195" s="321"/>
      <c r="GUH195" s="326"/>
      <c r="GUI195" s="152"/>
      <c r="GUJ195" s="152"/>
      <c r="GUK195" s="152"/>
      <c r="GUL195" s="152"/>
      <c r="GUM195" s="350"/>
      <c r="GUN195" s="321"/>
      <c r="GUO195" s="326"/>
      <c r="GUP195" s="152"/>
      <c r="GUQ195" s="152"/>
      <c r="GUR195" s="152"/>
      <c r="GUS195" s="152"/>
      <c r="GUT195" s="350"/>
      <c r="GUU195" s="321"/>
      <c r="GUV195" s="326"/>
      <c r="GUW195" s="152"/>
      <c r="GUX195" s="152"/>
      <c r="GUY195" s="152"/>
      <c r="GUZ195" s="152"/>
      <c r="GVA195" s="350"/>
      <c r="GVB195" s="321"/>
      <c r="GVC195" s="326"/>
      <c r="GVD195" s="152"/>
      <c r="GVE195" s="152"/>
      <c r="GVF195" s="152"/>
      <c r="GVG195" s="152"/>
      <c r="GVH195" s="350"/>
      <c r="GVI195" s="321"/>
      <c r="GVJ195" s="326"/>
      <c r="GVK195" s="152"/>
      <c r="GVL195" s="152"/>
      <c r="GVM195" s="152"/>
      <c r="GVN195" s="152"/>
      <c r="GVO195" s="350"/>
      <c r="GVP195" s="321"/>
      <c r="GVQ195" s="326"/>
      <c r="GVR195" s="152"/>
      <c r="GVS195" s="152"/>
      <c r="GVT195" s="152"/>
      <c r="GVU195" s="152"/>
      <c r="GVV195" s="350"/>
      <c r="GVW195" s="321"/>
      <c r="GVX195" s="326"/>
      <c r="GVY195" s="152"/>
      <c r="GVZ195" s="152"/>
      <c r="GWA195" s="152"/>
      <c r="GWB195" s="152"/>
      <c r="GWC195" s="350"/>
      <c r="GWD195" s="321"/>
      <c r="GWE195" s="326"/>
      <c r="GWF195" s="152"/>
      <c r="GWG195" s="152"/>
      <c r="GWH195" s="152"/>
      <c r="GWI195" s="152"/>
      <c r="GWJ195" s="350"/>
      <c r="GWK195" s="321"/>
      <c r="GWL195" s="326"/>
      <c r="GWM195" s="152"/>
      <c r="GWN195" s="152"/>
      <c r="GWO195" s="152"/>
      <c r="GWP195" s="152"/>
      <c r="GWQ195" s="350"/>
      <c r="GWR195" s="321"/>
      <c r="GWS195" s="326"/>
      <c r="GWT195" s="152"/>
      <c r="GWU195" s="152"/>
      <c r="GWV195" s="152"/>
      <c r="GWW195" s="152"/>
      <c r="GWX195" s="350"/>
      <c r="GWY195" s="321"/>
      <c r="GWZ195" s="326"/>
      <c r="GXA195" s="152"/>
      <c r="GXB195" s="152"/>
      <c r="GXC195" s="152"/>
      <c r="GXD195" s="152"/>
      <c r="GXE195" s="350"/>
      <c r="GXF195" s="321"/>
      <c r="GXG195" s="326"/>
      <c r="GXH195" s="152"/>
      <c r="GXI195" s="152"/>
      <c r="GXJ195" s="152"/>
      <c r="GXK195" s="152"/>
      <c r="GXL195" s="350"/>
      <c r="GXM195" s="321"/>
      <c r="GXN195" s="326"/>
      <c r="GXO195" s="152"/>
      <c r="GXP195" s="152"/>
      <c r="GXQ195" s="152"/>
      <c r="GXR195" s="152"/>
      <c r="GXS195" s="350"/>
      <c r="GXT195" s="321"/>
      <c r="GXU195" s="326"/>
      <c r="GXV195" s="152"/>
      <c r="GXW195" s="152"/>
      <c r="GXX195" s="152"/>
      <c r="GXY195" s="152"/>
      <c r="GXZ195" s="350"/>
      <c r="GYA195" s="321"/>
      <c r="GYB195" s="326"/>
      <c r="GYC195" s="152"/>
      <c r="GYD195" s="152"/>
      <c r="GYE195" s="152"/>
      <c r="GYF195" s="152"/>
      <c r="GYG195" s="350"/>
      <c r="GYH195" s="321"/>
      <c r="GYI195" s="326"/>
      <c r="GYJ195" s="152"/>
      <c r="GYK195" s="152"/>
      <c r="GYL195" s="152"/>
      <c r="GYM195" s="152"/>
      <c r="GYN195" s="350"/>
      <c r="GYO195" s="321"/>
      <c r="GYP195" s="326"/>
      <c r="GYQ195" s="152"/>
      <c r="GYR195" s="152"/>
      <c r="GYS195" s="152"/>
      <c r="GYT195" s="152"/>
      <c r="GYU195" s="350"/>
      <c r="GYV195" s="321"/>
      <c r="GYW195" s="326"/>
      <c r="GYX195" s="152"/>
      <c r="GYY195" s="152"/>
      <c r="GYZ195" s="152"/>
      <c r="GZA195" s="152"/>
      <c r="GZB195" s="350"/>
      <c r="GZC195" s="321"/>
      <c r="GZD195" s="326"/>
      <c r="GZE195" s="152"/>
      <c r="GZF195" s="152"/>
      <c r="GZG195" s="152"/>
      <c r="GZH195" s="152"/>
      <c r="GZI195" s="350"/>
      <c r="GZJ195" s="321"/>
      <c r="GZK195" s="326"/>
      <c r="GZL195" s="152"/>
      <c r="GZM195" s="152"/>
      <c r="GZN195" s="152"/>
      <c r="GZO195" s="152"/>
      <c r="GZP195" s="350"/>
      <c r="GZQ195" s="321"/>
      <c r="GZR195" s="326"/>
      <c r="GZS195" s="152"/>
      <c r="GZT195" s="152"/>
      <c r="GZU195" s="152"/>
      <c r="GZV195" s="152"/>
      <c r="GZW195" s="350"/>
      <c r="GZX195" s="321"/>
      <c r="GZY195" s="326"/>
      <c r="GZZ195" s="152"/>
      <c r="HAA195" s="152"/>
      <c r="HAB195" s="152"/>
      <c r="HAC195" s="152"/>
      <c r="HAD195" s="350"/>
      <c r="HAE195" s="321"/>
      <c r="HAF195" s="326"/>
      <c r="HAG195" s="152"/>
      <c r="HAH195" s="152"/>
      <c r="HAI195" s="152"/>
      <c r="HAJ195" s="152"/>
      <c r="HAK195" s="350"/>
      <c r="HAL195" s="321"/>
      <c r="HAM195" s="326"/>
      <c r="HAN195" s="152"/>
      <c r="HAO195" s="152"/>
      <c r="HAP195" s="152"/>
      <c r="HAQ195" s="152"/>
      <c r="HAR195" s="350"/>
      <c r="HAS195" s="321"/>
      <c r="HAT195" s="326"/>
      <c r="HAU195" s="152"/>
      <c r="HAV195" s="152"/>
      <c r="HAW195" s="152"/>
      <c r="HAX195" s="152"/>
      <c r="HAY195" s="350"/>
      <c r="HAZ195" s="321"/>
      <c r="HBA195" s="326"/>
      <c r="HBB195" s="152"/>
      <c r="HBC195" s="152"/>
      <c r="HBD195" s="152"/>
      <c r="HBE195" s="152"/>
      <c r="HBF195" s="350"/>
      <c r="HBG195" s="321"/>
      <c r="HBH195" s="326"/>
      <c r="HBI195" s="152"/>
      <c r="HBJ195" s="152"/>
      <c r="HBK195" s="152"/>
      <c r="HBL195" s="152"/>
      <c r="HBM195" s="350"/>
      <c r="HBN195" s="321"/>
      <c r="HBO195" s="326"/>
      <c r="HBP195" s="152"/>
      <c r="HBQ195" s="152"/>
      <c r="HBR195" s="152"/>
      <c r="HBS195" s="152"/>
      <c r="HBT195" s="350"/>
      <c r="HBU195" s="321"/>
      <c r="HBV195" s="326"/>
      <c r="HBW195" s="152"/>
      <c r="HBX195" s="152"/>
      <c r="HBY195" s="152"/>
      <c r="HBZ195" s="152"/>
      <c r="HCA195" s="350"/>
      <c r="HCB195" s="321"/>
      <c r="HCC195" s="326"/>
      <c r="HCD195" s="152"/>
      <c r="HCE195" s="152"/>
      <c r="HCF195" s="152"/>
      <c r="HCG195" s="152"/>
      <c r="HCH195" s="350"/>
      <c r="HCI195" s="321"/>
      <c r="HCJ195" s="326"/>
      <c r="HCK195" s="152"/>
      <c r="HCL195" s="152"/>
      <c r="HCM195" s="152"/>
      <c r="HCN195" s="152"/>
      <c r="HCO195" s="350"/>
      <c r="HCP195" s="321"/>
      <c r="HCQ195" s="326"/>
      <c r="HCR195" s="152"/>
      <c r="HCS195" s="152"/>
      <c r="HCT195" s="152"/>
      <c r="HCU195" s="152"/>
      <c r="HCV195" s="350"/>
      <c r="HCW195" s="321"/>
      <c r="HCX195" s="326"/>
      <c r="HCY195" s="152"/>
      <c r="HCZ195" s="152"/>
      <c r="HDA195" s="152"/>
      <c r="HDB195" s="152"/>
      <c r="HDC195" s="350"/>
      <c r="HDD195" s="321"/>
      <c r="HDE195" s="326"/>
      <c r="HDF195" s="152"/>
      <c r="HDG195" s="152"/>
      <c r="HDH195" s="152"/>
      <c r="HDI195" s="152"/>
      <c r="HDJ195" s="350"/>
      <c r="HDK195" s="321"/>
      <c r="HDL195" s="326"/>
      <c r="HDM195" s="152"/>
      <c r="HDN195" s="152"/>
      <c r="HDO195" s="152"/>
      <c r="HDP195" s="152"/>
      <c r="HDQ195" s="350"/>
      <c r="HDR195" s="321"/>
      <c r="HDS195" s="326"/>
      <c r="HDT195" s="152"/>
      <c r="HDU195" s="152"/>
      <c r="HDV195" s="152"/>
      <c r="HDW195" s="152"/>
      <c r="HDX195" s="350"/>
      <c r="HDY195" s="321"/>
      <c r="HDZ195" s="326"/>
      <c r="HEA195" s="152"/>
      <c r="HEB195" s="152"/>
      <c r="HEC195" s="152"/>
      <c r="HED195" s="152"/>
      <c r="HEE195" s="350"/>
      <c r="HEF195" s="321"/>
      <c r="HEG195" s="326"/>
      <c r="HEH195" s="152"/>
      <c r="HEI195" s="152"/>
      <c r="HEJ195" s="152"/>
      <c r="HEK195" s="152"/>
      <c r="HEL195" s="350"/>
      <c r="HEM195" s="321"/>
      <c r="HEN195" s="326"/>
      <c r="HEO195" s="152"/>
      <c r="HEP195" s="152"/>
      <c r="HEQ195" s="152"/>
      <c r="HER195" s="152"/>
      <c r="HES195" s="350"/>
      <c r="HET195" s="321"/>
      <c r="HEU195" s="326"/>
      <c r="HEV195" s="152"/>
      <c r="HEW195" s="152"/>
      <c r="HEX195" s="152"/>
      <c r="HEY195" s="152"/>
      <c r="HEZ195" s="350"/>
      <c r="HFA195" s="321"/>
      <c r="HFB195" s="326"/>
      <c r="HFC195" s="152"/>
      <c r="HFD195" s="152"/>
      <c r="HFE195" s="152"/>
      <c r="HFF195" s="152"/>
      <c r="HFG195" s="350"/>
      <c r="HFH195" s="321"/>
      <c r="HFI195" s="326"/>
      <c r="HFJ195" s="152"/>
      <c r="HFK195" s="152"/>
      <c r="HFL195" s="152"/>
      <c r="HFM195" s="152"/>
      <c r="HFN195" s="350"/>
      <c r="HFO195" s="321"/>
      <c r="HFP195" s="326"/>
      <c r="HFQ195" s="152"/>
      <c r="HFR195" s="152"/>
      <c r="HFS195" s="152"/>
      <c r="HFT195" s="152"/>
      <c r="HFU195" s="350"/>
      <c r="HFV195" s="321"/>
      <c r="HFW195" s="326"/>
      <c r="HFX195" s="152"/>
      <c r="HFY195" s="152"/>
      <c r="HFZ195" s="152"/>
      <c r="HGA195" s="152"/>
      <c r="HGB195" s="350"/>
      <c r="HGC195" s="321"/>
      <c r="HGD195" s="326"/>
      <c r="HGE195" s="152"/>
      <c r="HGF195" s="152"/>
      <c r="HGG195" s="152"/>
      <c r="HGH195" s="152"/>
      <c r="HGI195" s="350"/>
      <c r="HGJ195" s="321"/>
      <c r="HGK195" s="326"/>
      <c r="HGL195" s="152"/>
      <c r="HGM195" s="152"/>
      <c r="HGN195" s="152"/>
      <c r="HGO195" s="152"/>
      <c r="HGP195" s="350"/>
      <c r="HGQ195" s="321"/>
      <c r="HGR195" s="326"/>
      <c r="HGS195" s="152"/>
      <c r="HGT195" s="152"/>
      <c r="HGU195" s="152"/>
      <c r="HGV195" s="152"/>
      <c r="HGW195" s="350"/>
      <c r="HGX195" s="321"/>
      <c r="HGY195" s="326"/>
      <c r="HGZ195" s="152"/>
      <c r="HHA195" s="152"/>
      <c r="HHB195" s="152"/>
      <c r="HHC195" s="152"/>
      <c r="HHD195" s="350"/>
      <c r="HHE195" s="321"/>
      <c r="HHF195" s="326"/>
      <c r="HHG195" s="152"/>
      <c r="HHH195" s="152"/>
      <c r="HHI195" s="152"/>
      <c r="HHJ195" s="152"/>
      <c r="HHK195" s="350"/>
      <c r="HHL195" s="321"/>
      <c r="HHM195" s="326"/>
      <c r="HHN195" s="152"/>
      <c r="HHO195" s="152"/>
      <c r="HHP195" s="152"/>
      <c r="HHQ195" s="152"/>
      <c r="HHR195" s="350"/>
      <c r="HHS195" s="321"/>
      <c r="HHT195" s="326"/>
      <c r="HHU195" s="152"/>
      <c r="HHV195" s="152"/>
      <c r="HHW195" s="152"/>
      <c r="HHX195" s="152"/>
      <c r="HHY195" s="350"/>
      <c r="HHZ195" s="321"/>
      <c r="HIA195" s="326"/>
      <c r="HIB195" s="152"/>
      <c r="HIC195" s="152"/>
      <c r="HID195" s="152"/>
      <c r="HIE195" s="152"/>
      <c r="HIF195" s="350"/>
      <c r="HIG195" s="321"/>
      <c r="HIH195" s="326"/>
      <c r="HII195" s="152"/>
      <c r="HIJ195" s="152"/>
      <c r="HIK195" s="152"/>
      <c r="HIL195" s="152"/>
      <c r="HIM195" s="350"/>
      <c r="HIN195" s="321"/>
      <c r="HIO195" s="326"/>
      <c r="HIP195" s="152"/>
      <c r="HIQ195" s="152"/>
      <c r="HIR195" s="152"/>
      <c r="HIS195" s="152"/>
      <c r="HIT195" s="350"/>
      <c r="HIU195" s="321"/>
      <c r="HIV195" s="326"/>
      <c r="HIW195" s="152"/>
      <c r="HIX195" s="152"/>
      <c r="HIY195" s="152"/>
      <c r="HIZ195" s="152"/>
      <c r="HJA195" s="350"/>
      <c r="HJB195" s="321"/>
      <c r="HJC195" s="326"/>
      <c r="HJD195" s="152"/>
      <c r="HJE195" s="152"/>
      <c r="HJF195" s="152"/>
      <c r="HJG195" s="152"/>
      <c r="HJH195" s="350"/>
      <c r="HJI195" s="321"/>
      <c r="HJJ195" s="326"/>
      <c r="HJK195" s="152"/>
      <c r="HJL195" s="152"/>
      <c r="HJM195" s="152"/>
      <c r="HJN195" s="152"/>
      <c r="HJO195" s="350"/>
      <c r="HJP195" s="321"/>
      <c r="HJQ195" s="326"/>
      <c r="HJR195" s="152"/>
      <c r="HJS195" s="152"/>
      <c r="HJT195" s="152"/>
      <c r="HJU195" s="152"/>
      <c r="HJV195" s="350"/>
      <c r="HJW195" s="321"/>
      <c r="HJX195" s="326"/>
      <c r="HJY195" s="152"/>
      <c r="HJZ195" s="152"/>
      <c r="HKA195" s="152"/>
      <c r="HKB195" s="152"/>
      <c r="HKC195" s="350"/>
      <c r="HKD195" s="321"/>
      <c r="HKE195" s="326"/>
      <c r="HKF195" s="152"/>
      <c r="HKG195" s="152"/>
      <c r="HKH195" s="152"/>
      <c r="HKI195" s="152"/>
      <c r="HKJ195" s="350"/>
      <c r="HKK195" s="321"/>
      <c r="HKL195" s="326"/>
      <c r="HKM195" s="152"/>
      <c r="HKN195" s="152"/>
      <c r="HKO195" s="152"/>
      <c r="HKP195" s="152"/>
      <c r="HKQ195" s="350"/>
      <c r="HKR195" s="321"/>
      <c r="HKS195" s="326"/>
      <c r="HKT195" s="152"/>
      <c r="HKU195" s="152"/>
      <c r="HKV195" s="152"/>
      <c r="HKW195" s="152"/>
      <c r="HKX195" s="350"/>
      <c r="HKY195" s="321"/>
      <c r="HKZ195" s="326"/>
      <c r="HLA195" s="152"/>
      <c r="HLB195" s="152"/>
      <c r="HLC195" s="152"/>
      <c r="HLD195" s="152"/>
      <c r="HLE195" s="350"/>
      <c r="HLF195" s="321"/>
      <c r="HLG195" s="326"/>
      <c r="HLH195" s="152"/>
      <c r="HLI195" s="152"/>
      <c r="HLJ195" s="152"/>
      <c r="HLK195" s="152"/>
      <c r="HLL195" s="350"/>
      <c r="HLM195" s="321"/>
      <c r="HLN195" s="326"/>
      <c r="HLO195" s="152"/>
      <c r="HLP195" s="152"/>
      <c r="HLQ195" s="152"/>
      <c r="HLR195" s="152"/>
      <c r="HLS195" s="350"/>
      <c r="HLT195" s="321"/>
      <c r="HLU195" s="326"/>
      <c r="HLV195" s="152"/>
      <c r="HLW195" s="152"/>
      <c r="HLX195" s="152"/>
      <c r="HLY195" s="152"/>
      <c r="HLZ195" s="350"/>
      <c r="HMA195" s="321"/>
      <c r="HMB195" s="326"/>
      <c r="HMC195" s="152"/>
      <c r="HMD195" s="152"/>
      <c r="HME195" s="152"/>
      <c r="HMF195" s="152"/>
      <c r="HMG195" s="350"/>
      <c r="HMH195" s="321"/>
      <c r="HMI195" s="326"/>
      <c r="HMJ195" s="152"/>
      <c r="HMK195" s="152"/>
      <c r="HML195" s="152"/>
      <c r="HMM195" s="152"/>
      <c r="HMN195" s="350"/>
      <c r="HMO195" s="321"/>
      <c r="HMP195" s="326"/>
      <c r="HMQ195" s="152"/>
      <c r="HMR195" s="152"/>
      <c r="HMS195" s="152"/>
      <c r="HMT195" s="152"/>
      <c r="HMU195" s="350"/>
      <c r="HMV195" s="321"/>
      <c r="HMW195" s="326"/>
      <c r="HMX195" s="152"/>
      <c r="HMY195" s="152"/>
      <c r="HMZ195" s="152"/>
      <c r="HNA195" s="152"/>
      <c r="HNB195" s="350"/>
      <c r="HNC195" s="321"/>
      <c r="HND195" s="326"/>
      <c r="HNE195" s="152"/>
      <c r="HNF195" s="152"/>
      <c r="HNG195" s="152"/>
      <c r="HNH195" s="152"/>
      <c r="HNI195" s="350"/>
      <c r="HNJ195" s="321"/>
      <c r="HNK195" s="326"/>
      <c r="HNL195" s="152"/>
      <c r="HNM195" s="152"/>
      <c r="HNN195" s="152"/>
      <c r="HNO195" s="152"/>
      <c r="HNP195" s="350"/>
      <c r="HNQ195" s="321"/>
      <c r="HNR195" s="326"/>
      <c r="HNS195" s="152"/>
      <c r="HNT195" s="152"/>
      <c r="HNU195" s="152"/>
      <c r="HNV195" s="152"/>
      <c r="HNW195" s="350"/>
      <c r="HNX195" s="321"/>
      <c r="HNY195" s="326"/>
      <c r="HNZ195" s="152"/>
      <c r="HOA195" s="152"/>
      <c r="HOB195" s="152"/>
      <c r="HOC195" s="152"/>
      <c r="HOD195" s="350"/>
      <c r="HOE195" s="321"/>
      <c r="HOF195" s="326"/>
      <c r="HOG195" s="152"/>
      <c r="HOH195" s="152"/>
      <c r="HOI195" s="152"/>
      <c r="HOJ195" s="152"/>
      <c r="HOK195" s="350"/>
      <c r="HOL195" s="321"/>
      <c r="HOM195" s="326"/>
      <c r="HON195" s="152"/>
      <c r="HOO195" s="152"/>
      <c r="HOP195" s="152"/>
      <c r="HOQ195" s="152"/>
      <c r="HOR195" s="350"/>
      <c r="HOS195" s="321"/>
      <c r="HOT195" s="326"/>
      <c r="HOU195" s="152"/>
      <c r="HOV195" s="152"/>
      <c r="HOW195" s="152"/>
      <c r="HOX195" s="152"/>
      <c r="HOY195" s="350"/>
      <c r="HOZ195" s="321"/>
      <c r="HPA195" s="326"/>
      <c r="HPB195" s="152"/>
      <c r="HPC195" s="152"/>
      <c r="HPD195" s="152"/>
      <c r="HPE195" s="152"/>
      <c r="HPF195" s="350"/>
      <c r="HPG195" s="321"/>
      <c r="HPH195" s="326"/>
      <c r="HPI195" s="152"/>
      <c r="HPJ195" s="152"/>
      <c r="HPK195" s="152"/>
      <c r="HPL195" s="152"/>
      <c r="HPM195" s="350"/>
      <c r="HPN195" s="321"/>
      <c r="HPO195" s="326"/>
      <c r="HPP195" s="152"/>
      <c r="HPQ195" s="152"/>
      <c r="HPR195" s="152"/>
      <c r="HPS195" s="152"/>
      <c r="HPT195" s="350"/>
      <c r="HPU195" s="321"/>
      <c r="HPV195" s="326"/>
      <c r="HPW195" s="152"/>
      <c r="HPX195" s="152"/>
      <c r="HPY195" s="152"/>
      <c r="HPZ195" s="152"/>
      <c r="HQA195" s="350"/>
      <c r="HQB195" s="321"/>
      <c r="HQC195" s="326"/>
      <c r="HQD195" s="152"/>
      <c r="HQE195" s="152"/>
      <c r="HQF195" s="152"/>
      <c r="HQG195" s="152"/>
      <c r="HQH195" s="350"/>
      <c r="HQI195" s="321"/>
      <c r="HQJ195" s="326"/>
      <c r="HQK195" s="152"/>
      <c r="HQL195" s="152"/>
      <c r="HQM195" s="152"/>
      <c r="HQN195" s="152"/>
      <c r="HQO195" s="350"/>
      <c r="HQP195" s="321"/>
      <c r="HQQ195" s="326"/>
      <c r="HQR195" s="152"/>
      <c r="HQS195" s="152"/>
      <c r="HQT195" s="152"/>
      <c r="HQU195" s="152"/>
      <c r="HQV195" s="350"/>
      <c r="HQW195" s="321"/>
      <c r="HQX195" s="326"/>
      <c r="HQY195" s="152"/>
      <c r="HQZ195" s="152"/>
      <c r="HRA195" s="152"/>
      <c r="HRB195" s="152"/>
      <c r="HRC195" s="350"/>
      <c r="HRD195" s="321"/>
      <c r="HRE195" s="326"/>
      <c r="HRF195" s="152"/>
      <c r="HRG195" s="152"/>
      <c r="HRH195" s="152"/>
      <c r="HRI195" s="152"/>
      <c r="HRJ195" s="350"/>
      <c r="HRK195" s="321"/>
      <c r="HRL195" s="326"/>
      <c r="HRM195" s="152"/>
      <c r="HRN195" s="152"/>
      <c r="HRO195" s="152"/>
      <c r="HRP195" s="152"/>
      <c r="HRQ195" s="350"/>
      <c r="HRR195" s="321"/>
      <c r="HRS195" s="326"/>
      <c r="HRT195" s="152"/>
      <c r="HRU195" s="152"/>
      <c r="HRV195" s="152"/>
      <c r="HRW195" s="152"/>
      <c r="HRX195" s="350"/>
      <c r="HRY195" s="321"/>
      <c r="HRZ195" s="326"/>
      <c r="HSA195" s="152"/>
      <c r="HSB195" s="152"/>
      <c r="HSC195" s="152"/>
      <c r="HSD195" s="152"/>
      <c r="HSE195" s="350"/>
      <c r="HSF195" s="321"/>
      <c r="HSG195" s="326"/>
      <c r="HSH195" s="152"/>
      <c r="HSI195" s="152"/>
      <c r="HSJ195" s="152"/>
      <c r="HSK195" s="152"/>
      <c r="HSL195" s="350"/>
      <c r="HSM195" s="321"/>
      <c r="HSN195" s="326"/>
      <c r="HSO195" s="152"/>
      <c r="HSP195" s="152"/>
      <c r="HSQ195" s="152"/>
      <c r="HSR195" s="152"/>
      <c r="HSS195" s="350"/>
      <c r="HST195" s="321"/>
      <c r="HSU195" s="326"/>
      <c r="HSV195" s="152"/>
      <c r="HSW195" s="152"/>
      <c r="HSX195" s="152"/>
      <c r="HSY195" s="152"/>
      <c r="HSZ195" s="350"/>
      <c r="HTA195" s="321"/>
      <c r="HTB195" s="326"/>
      <c r="HTC195" s="152"/>
      <c r="HTD195" s="152"/>
      <c r="HTE195" s="152"/>
      <c r="HTF195" s="152"/>
      <c r="HTG195" s="350"/>
      <c r="HTH195" s="321"/>
      <c r="HTI195" s="326"/>
      <c r="HTJ195" s="152"/>
      <c r="HTK195" s="152"/>
      <c r="HTL195" s="152"/>
      <c r="HTM195" s="152"/>
      <c r="HTN195" s="350"/>
      <c r="HTO195" s="321"/>
      <c r="HTP195" s="326"/>
      <c r="HTQ195" s="152"/>
      <c r="HTR195" s="152"/>
      <c r="HTS195" s="152"/>
      <c r="HTT195" s="152"/>
      <c r="HTU195" s="350"/>
      <c r="HTV195" s="321"/>
      <c r="HTW195" s="326"/>
      <c r="HTX195" s="152"/>
      <c r="HTY195" s="152"/>
      <c r="HTZ195" s="152"/>
      <c r="HUA195" s="152"/>
      <c r="HUB195" s="350"/>
      <c r="HUC195" s="321"/>
      <c r="HUD195" s="326"/>
      <c r="HUE195" s="152"/>
      <c r="HUF195" s="152"/>
      <c r="HUG195" s="152"/>
      <c r="HUH195" s="152"/>
      <c r="HUI195" s="350"/>
      <c r="HUJ195" s="321"/>
      <c r="HUK195" s="326"/>
      <c r="HUL195" s="152"/>
      <c r="HUM195" s="152"/>
      <c r="HUN195" s="152"/>
      <c r="HUO195" s="152"/>
      <c r="HUP195" s="350"/>
      <c r="HUQ195" s="321"/>
      <c r="HUR195" s="326"/>
      <c r="HUS195" s="152"/>
      <c r="HUT195" s="152"/>
      <c r="HUU195" s="152"/>
      <c r="HUV195" s="152"/>
      <c r="HUW195" s="350"/>
      <c r="HUX195" s="321"/>
      <c r="HUY195" s="326"/>
      <c r="HUZ195" s="152"/>
      <c r="HVA195" s="152"/>
      <c r="HVB195" s="152"/>
      <c r="HVC195" s="152"/>
      <c r="HVD195" s="350"/>
      <c r="HVE195" s="321"/>
      <c r="HVF195" s="326"/>
      <c r="HVG195" s="152"/>
      <c r="HVH195" s="152"/>
      <c r="HVI195" s="152"/>
      <c r="HVJ195" s="152"/>
      <c r="HVK195" s="350"/>
      <c r="HVL195" s="321"/>
      <c r="HVM195" s="326"/>
      <c r="HVN195" s="152"/>
      <c r="HVO195" s="152"/>
      <c r="HVP195" s="152"/>
      <c r="HVQ195" s="152"/>
      <c r="HVR195" s="350"/>
      <c r="HVS195" s="321"/>
      <c r="HVT195" s="326"/>
      <c r="HVU195" s="152"/>
      <c r="HVV195" s="152"/>
      <c r="HVW195" s="152"/>
      <c r="HVX195" s="152"/>
      <c r="HVY195" s="350"/>
      <c r="HVZ195" s="321"/>
      <c r="HWA195" s="326"/>
      <c r="HWB195" s="152"/>
      <c r="HWC195" s="152"/>
      <c r="HWD195" s="152"/>
      <c r="HWE195" s="152"/>
      <c r="HWF195" s="350"/>
      <c r="HWG195" s="321"/>
      <c r="HWH195" s="326"/>
      <c r="HWI195" s="152"/>
      <c r="HWJ195" s="152"/>
      <c r="HWK195" s="152"/>
      <c r="HWL195" s="152"/>
      <c r="HWM195" s="350"/>
      <c r="HWN195" s="321"/>
      <c r="HWO195" s="326"/>
      <c r="HWP195" s="152"/>
      <c r="HWQ195" s="152"/>
      <c r="HWR195" s="152"/>
      <c r="HWS195" s="152"/>
      <c r="HWT195" s="350"/>
      <c r="HWU195" s="321"/>
      <c r="HWV195" s="326"/>
      <c r="HWW195" s="152"/>
      <c r="HWX195" s="152"/>
      <c r="HWY195" s="152"/>
      <c r="HWZ195" s="152"/>
      <c r="HXA195" s="350"/>
      <c r="HXB195" s="321"/>
      <c r="HXC195" s="326"/>
      <c r="HXD195" s="152"/>
      <c r="HXE195" s="152"/>
      <c r="HXF195" s="152"/>
      <c r="HXG195" s="152"/>
      <c r="HXH195" s="350"/>
      <c r="HXI195" s="321"/>
      <c r="HXJ195" s="326"/>
      <c r="HXK195" s="152"/>
      <c r="HXL195" s="152"/>
      <c r="HXM195" s="152"/>
      <c r="HXN195" s="152"/>
      <c r="HXO195" s="350"/>
      <c r="HXP195" s="321"/>
      <c r="HXQ195" s="326"/>
      <c r="HXR195" s="152"/>
      <c r="HXS195" s="152"/>
      <c r="HXT195" s="152"/>
      <c r="HXU195" s="152"/>
      <c r="HXV195" s="350"/>
      <c r="HXW195" s="321"/>
      <c r="HXX195" s="326"/>
      <c r="HXY195" s="152"/>
      <c r="HXZ195" s="152"/>
      <c r="HYA195" s="152"/>
      <c r="HYB195" s="152"/>
      <c r="HYC195" s="350"/>
      <c r="HYD195" s="321"/>
      <c r="HYE195" s="326"/>
      <c r="HYF195" s="152"/>
      <c r="HYG195" s="152"/>
      <c r="HYH195" s="152"/>
      <c r="HYI195" s="152"/>
      <c r="HYJ195" s="350"/>
      <c r="HYK195" s="321"/>
      <c r="HYL195" s="326"/>
      <c r="HYM195" s="152"/>
      <c r="HYN195" s="152"/>
      <c r="HYO195" s="152"/>
      <c r="HYP195" s="152"/>
      <c r="HYQ195" s="350"/>
      <c r="HYR195" s="321"/>
      <c r="HYS195" s="326"/>
      <c r="HYT195" s="152"/>
      <c r="HYU195" s="152"/>
      <c r="HYV195" s="152"/>
      <c r="HYW195" s="152"/>
      <c r="HYX195" s="350"/>
      <c r="HYY195" s="321"/>
      <c r="HYZ195" s="326"/>
      <c r="HZA195" s="152"/>
      <c r="HZB195" s="152"/>
      <c r="HZC195" s="152"/>
      <c r="HZD195" s="152"/>
      <c r="HZE195" s="350"/>
      <c r="HZF195" s="321"/>
      <c r="HZG195" s="326"/>
      <c r="HZH195" s="152"/>
      <c r="HZI195" s="152"/>
      <c r="HZJ195" s="152"/>
      <c r="HZK195" s="152"/>
      <c r="HZL195" s="350"/>
      <c r="HZM195" s="321"/>
      <c r="HZN195" s="326"/>
      <c r="HZO195" s="152"/>
      <c r="HZP195" s="152"/>
      <c r="HZQ195" s="152"/>
      <c r="HZR195" s="152"/>
      <c r="HZS195" s="350"/>
      <c r="HZT195" s="321"/>
      <c r="HZU195" s="326"/>
      <c r="HZV195" s="152"/>
      <c r="HZW195" s="152"/>
      <c r="HZX195" s="152"/>
      <c r="HZY195" s="152"/>
      <c r="HZZ195" s="350"/>
      <c r="IAA195" s="321"/>
      <c r="IAB195" s="326"/>
      <c r="IAC195" s="152"/>
      <c r="IAD195" s="152"/>
      <c r="IAE195" s="152"/>
      <c r="IAF195" s="152"/>
      <c r="IAG195" s="350"/>
      <c r="IAH195" s="321"/>
      <c r="IAI195" s="326"/>
      <c r="IAJ195" s="152"/>
      <c r="IAK195" s="152"/>
      <c r="IAL195" s="152"/>
      <c r="IAM195" s="152"/>
      <c r="IAN195" s="350"/>
      <c r="IAO195" s="321"/>
      <c r="IAP195" s="326"/>
      <c r="IAQ195" s="152"/>
      <c r="IAR195" s="152"/>
      <c r="IAS195" s="152"/>
      <c r="IAT195" s="152"/>
      <c r="IAU195" s="350"/>
      <c r="IAV195" s="321"/>
      <c r="IAW195" s="326"/>
      <c r="IAX195" s="152"/>
      <c r="IAY195" s="152"/>
      <c r="IAZ195" s="152"/>
      <c r="IBA195" s="152"/>
      <c r="IBB195" s="350"/>
      <c r="IBC195" s="321"/>
      <c r="IBD195" s="326"/>
      <c r="IBE195" s="152"/>
      <c r="IBF195" s="152"/>
      <c r="IBG195" s="152"/>
      <c r="IBH195" s="152"/>
      <c r="IBI195" s="350"/>
      <c r="IBJ195" s="321"/>
      <c r="IBK195" s="326"/>
      <c r="IBL195" s="152"/>
      <c r="IBM195" s="152"/>
      <c r="IBN195" s="152"/>
      <c r="IBO195" s="152"/>
      <c r="IBP195" s="350"/>
      <c r="IBQ195" s="321"/>
      <c r="IBR195" s="326"/>
      <c r="IBS195" s="152"/>
      <c r="IBT195" s="152"/>
      <c r="IBU195" s="152"/>
      <c r="IBV195" s="152"/>
      <c r="IBW195" s="350"/>
      <c r="IBX195" s="321"/>
      <c r="IBY195" s="326"/>
      <c r="IBZ195" s="152"/>
      <c r="ICA195" s="152"/>
      <c r="ICB195" s="152"/>
      <c r="ICC195" s="152"/>
      <c r="ICD195" s="350"/>
      <c r="ICE195" s="321"/>
      <c r="ICF195" s="326"/>
      <c r="ICG195" s="152"/>
      <c r="ICH195" s="152"/>
      <c r="ICI195" s="152"/>
      <c r="ICJ195" s="152"/>
      <c r="ICK195" s="350"/>
      <c r="ICL195" s="321"/>
      <c r="ICM195" s="326"/>
      <c r="ICN195" s="152"/>
      <c r="ICO195" s="152"/>
      <c r="ICP195" s="152"/>
      <c r="ICQ195" s="152"/>
      <c r="ICR195" s="350"/>
      <c r="ICS195" s="321"/>
      <c r="ICT195" s="326"/>
      <c r="ICU195" s="152"/>
      <c r="ICV195" s="152"/>
      <c r="ICW195" s="152"/>
      <c r="ICX195" s="152"/>
      <c r="ICY195" s="350"/>
      <c r="ICZ195" s="321"/>
      <c r="IDA195" s="326"/>
      <c r="IDB195" s="152"/>
      <c r="IDC195" s="152"/>
      <c r="IDD195" s="152"/>
      <c r="IDE195" s="152"/>
      <c r="IDF195" s="350"/>
      <c r="IDG195" s="321"/>
      <c r="IDH195" s="326"/>
      <c r="IDI195" s="152"/>
      <c r="IDJ195" s="152"/>
      <c r="IDK195" s="152"/>
      <c r="IDL195" s="152"/>
      <c r="IDM195" s="350"/>
      <c r="IDN195" s="321"/>
      <c r="IDO195" s="326"/>
      <c r="IDP195" s="152"/>
      <c r="IDQ195" s="152"/>
      <c r="IDR195" s="152"/>
      <c r="IDS195" s="152"/>
      <c r="IDT195" s="350"/>
      <c r="IDU195" s="321"/>
      <c r="IDV195" s="326"/>
      <c r="IDW195" s="152"/>
      <c r="IDX195" s="152"/>
      <c r="IDY195" s="152"/>
      <c r="IDZ195" s="152"/>
      <c r="IEA195" s="350"/>
      <c r="IEB195" s="321"/>
      <c r="IEC195" s="326"/>
      <c r="IED195" s="152"/>
      <c r="IEE195" s="152"/>
      <c r="IEF195" s="152"/>
      <c r="IEG195" s="152"/>
      <c r="IEH195" s="350"/>
      <c r="IEI195" s="321"/>
      <c r="IEJ195" s="326"/>
      <c r="IEK195" s="152"/>
      <c r="IEL195" s="152"/>
      <c r="IEM195" s="152"/>
      <c r="IEN195" s="152"/>
      <c r="IEO195" s="350"/>
      <c r="IEP195" s="321"/>
      <c r="IEQ195" s="326"/>
      <c r="IER195" s="152"/>
      <c r="IES195" s="152"/>
      <c r="IET195" s="152"/>
      <c r="IEU195" s="152"/>
      <c r="IEV195" s="350"/>
      <c r="IEW195" s="321"/>
      <c r="IEX195" s="326"/>
      <c r="IEY195" s="152"/>
      <c r="IEZ195" s="152"/>
      <c r="IFA195" s="152"/>
      <c r="IFB195" s="152"/>
      <c r="IFC195" s="350"/>
      <c r="IFD195" s="321"/>
      <c r="IFE195" s="326"/>
      <c r="IFF195" s="152"/>
      <c r="IFG195" s="152"/>
      <c r="IFH195" s="152"/>
      <c r="IFI195" s="152"/>
      <c r="IFJ195" s="350"/>
      <c r="IFK195" s="321"/>
      <c r="IFL195" s="326"/>
      <c r="IFM195" s="152"/>
      <c r="IFN195" s="152"/>
      <c r="IFO195" s="152"/>
      <c r="IFP195" s="152"/>
      <c r="IFQ195" s="350"/>
      <c r="IFR195" s="321"/>
      <c r="IFS195" s="326"/>
      <c r="IFT195" s="152"/>
      <c r="IFU195" s="152"/>
      <c r="IFV195" s="152"/>
      <c r="IFW195" s="152"/>
      <c r="IFX195" s="350"/>
      <c r="IFY195" s="321"/>
      <c r="IFZ195" s="326"/>
      <c r="IGA195" s="152"/>
      <c r="IGB195" s="152"/>
      <c r="IGC195" s="152"/>
      <c r="IGD195" s="152"/>
      <c r="IGE195" s="350"/>
      <c r="IGF195" s="321"/>
      <c r="IGG195" s="326"/>
      <c r="IGH195" s="152"/>
      <c r="IGI195" s="152"/>
      <c r="IGJ195" s="152"/>
      <c r="IGK195" s="152"/>
      <c r="IGL195" s="350"/>
      <c r="IGM195" s="321"/>
      <c r="IGN195" s="326"/>
      <c r="IGO195" s="152"/>
      <c r="IGP195" s="152"/>
      <c r="IGQ195" s="152"/>
      <c r="IGR195" s="152"/>
      <c r="IGS195" s="350"/>
      <c r="IGT195" s="321"/>
      <c r="IGU195" s="326"/>
      <c r="IGV195" s="152"/>
      <c r="IGW195" s="152"/>
      <c r="IGX195" s="152"/>
      <c r="IGY195" s="152"/>
      <c r="IGZ195" s="350"/>
      <c r="IHA195" s="321"/>
      <c r="IHB195" s="326"/>
      <c r="IHC195" s="152"/>
      <c r="IHD195" s="152"/>
      <c r="IHE195" s="152"/>
      <c r="IHF195" s="152"/>
      <c r="IHG195" s="350"/>
      <c r="IHH195" s="321"/>
      <c r="IHI195" s="326"/>
      <c r="IHJ195" s="152"/>
      <c r="IHK195" s="152"/>
      <c r="IHL195" s="152"/>
      <c r="IHM195" s="152"/>
      <c r="IHN195" s="350"/>
      <c r="IHO195" s="321"/>
      <c r="IHP195" s="326"/>
      <c r="IHQ195" s="152"/>
      <c r="IHR195" s="152"/>
      <c r="IHS195" s="152"/>
      <c r="IHT195" s="152"/>
      <c r="IHU195" s="350"/>
      <c r="IHV195" s="321"/>
      <c r="IHW195" s="326"/>
      <c r="IHX195" s="152"/>
      <c r="IHY195" s="152"/>
      <c r="IHZ195" s="152"/>
      <c r="IIA195" s="152"/>
      <c r="IIB195" s="350"/>
      <c r="IIC195" s="321"/>
      <c r="IID195" s="326"/>
      <c r="IIE195" s="152"/>
      <c r="IIF195" s="152"/>
      <c r="IIG195" s="152"/>
      <c r="IIH195" s="152"/>
      <c r="III195" s="350"/>
      <c r="IIJ195" s="321"/>
      <c r="IIK195" s="326"/>
      <c r="IIL195" s="152"/>
      <c r="IIM195" s="152"/>
      <c r="IIN195" s="152"/>
      <c r="IIO195" s="152"/>
      <c r="IIP195" s="350"/>
      <c r="IIQ195" s="321"/>
      <c r="IIR195" s="326"/>
      <c r="IIS195" s="152"/>
      <c r="IIT195" s="152"/>
      <c r="IIU195" s="152"/>
      <c r="IIV195" s="152"/>
      <c r="IIW195" s="350"/>
      <c r="IIX195" s="321"/>
      <c r="IIY195" s="326"/>
      <c r="IIZ195" s="152"/>
      <c r="IJA195" s="152"/>
      <c r="IJB195" s="152"/>
      <c r="IJC195" s="152"/>
      <c r="IJD195" s="350"/>
      <c r="IJE195" s="321"/>
      <c r="IJF195" s="326"/>
      <c r="IJG195" s="152"/>
      <c r="IJH195" s="152"/>
      <c r="IJI195" s="152"/>
      <c r="IJJ195" s="152"/>
      <c r="IJK195" s="350"/>
      <c r="IJL195" s="321"/>
      <c r="IJM195" s="326"/>
      <c r="IJN195" s="152"/>
      <c r="IJO195" s="152"/>
      <c r="IJP195" s="152"/>
      <c r="IJQ195" s="152"/>
      <c r="IJR195" s="350"/>
      <c r="IJS195" s="321"/>
      <c r="IJT195" s="326"/>
      <c r="IJU195" s="152"/>
      <c r="IJV195" s="152"/>
      <c r="IJW195" s="152"/>
      <c r="IJX195" s="152"/>
      <c r="IJY195" s="350"/>
      <c r="IJZ195" s="321"/>
      <c r="IKA195" s="326"/>
      <c r="IKB195" s="152"/>
      <c r="IKC195" s="152"/>
      <c r="IKD195" s="152"/>
      <c r="IKE195" s="152"/>
      <c r="IKF195" s="350"/>
      <c r="IKG195" s="321"/>
      <c r="IKH195" s="326"/>
      <c r="IKI195" s="152"/>
      <c r="IKJ195" s="152"/>
      <c r="IKK195" s="152"/>
      <c r="IKL195" s="152"/>
      <c r="IKM195" s="350"/>
      <c r="IKN195" s="321"/>
      <c r="IKO195" s="326"/>
      <c r="IKP195" s="152"/>
      <c r="IKQ195" s="152"/>
      <c r="IKR195" s="152"/>
      <c r="IKS195" s="152"/>
      <c r="IKT195" s="350"/>
      <c r="IKU195" s="321"/>
      <c r="IKV195" s="326"/>
      <c r="IKW195" s="152"/>
      <c r="IKX195" s="152"/>
      <c r="IKY195" s="152"/>
      <c r="IKZ195" s="152"/>
      <c r="ILA195" s="350"/>
      <c r="ILB195" s="321"/>
      <c r="ILC195" s="326"/>
      <c r="ILD195" s="152"/>
      <c r="ILE195" s="152"/>
      <c r="ILF195" s="152"/>
      <c r="ILG195" s="152"/>
      <c r="ILH195" s="350"/>
      <c r="ILI195" s="321"/>
      <c r="ILJ195" s="326"/>
      <c r="ILK195" s="152"/>
      <c r="ILL195" s="152"/>
      <c r="ILM195" s="152"/>
      <c r="ILN195" s="152"/>
      <c r="ILO195" s="350"/>
      <c r="ILP195" s="321"/>
      <c r="ILQ195" s="326"/>
      <c r="ILR195" s="152"/>
      <c r="ILS195" s="152"/>
      <c r="ILT195" s="152"/>
      <c r="ILU195" s="152"/>
      <c r="ILV195" s="350"/>
      <c r="ILW195" s="321"/>
      <c r="ILX195" s="326"/>
      <c r="ILY195" s="152"/>
      <c r="ILZ195" s="152"/>
      <c r="IMA195" s="152"/>
      <c r="IMB195" s="152"/>
      <c r="IMC195" s="350"/>
      <c r="IMD195" s="321"/>
      <c r="IME195" s="326"/>
      <c r="IMF195" s="152"/>
      <c r="IMG195" s="152"/>
      <c r="IMH195" s="152"/>
      <c r="IMI195" s="152"/>
      <c r="IMJ195" s="350"/>
      <c r="IMK195" s="321"/>
      <c r="IML195" s="326"/>
      <c r="IMM195" s="152"/>
      <c r="IMN195" s="152"/>
      <c r="IMO195" s="152"/>
      <c r="IMP195" s="152"/>
      <c r="IMQ195" s="350"/>
      <c r="IMR195" s="321"/>
      <c r="IMS195" s="326"/>
      <c r="IMT195" s="152"/>
      <c r="IMU195" s="152"/>
      <c r="IMV195" s="152"/>
      <c r="IMW195" s="152"/>
      <c r="IMX195" s="350"/>
      <c r="IMY195" s="321"/>
      <c r="IMZ195" s="326"/>
      <c r="INA195" s="152"/>
      <c r="INB195" s="152"/>
      <c r="INC195" s="152"/>
      <c r="IND195" s="152"/>
      <c r="INE195" s="350"/>
      <c r="INF195" s="321"/>
      <c r="ING195" s="326"/>
      <c r="INH195" s="152"/>
      <c r="INI195" s="152"/>
      <c r="INJ195" s="152"/>
      <c r="INK195" s="152"/>
      <c r="INL195" s="350"/>
      <c r="INM195" s="321"/>
      <c r="INN195" s="326"/>
      <c r="INO195" s="152"/>
      <c r="INP195" s="152"/>
      <c r="INQ195" s="152"/>
      <c r="INR195" s="152"/>
      <c r="INS195" s="350"/>
      <c r="INT195" s="321"/>
      <c r="INU195" s="326"/>
      <c r="INV195" s="152"/>
      <c r="INW195" s="152"/>
      <c r="INX195" s="152"/>
      <c r="INY195" s="152"/>
      <c r="INZ195" s="350"/>
      <c r="IOA195" s="321"/>
      <c r="IOB195" s="326"/>
      <c r="IOC195" s="152"/>
      <c r="IOD195" s="152"/>
      <c r="IOE195" s="152"/>
      <c r="IOF195" s="152"/>
      <c r="IOG195" s="350"/>
      <c r="IOH195" s="321"/>
      <c r="IOI195" s="326"/>
      <c r="IOJ195" s="152"/>
      <c r="IOK195" s="152"/>
      <c r="IOL195" s="152"/>
      <c r="IOM195" s="152"/>
      <c r="ION195" s="350"/>
      <c r="IOO195" s="321"/>
      <c r="IOP195" s="326"/>
      <c r="IOQ195" s="152"/>
      <c r="IOR195" s="152"/>
      <c r="IOS195" s="152"/>
      <c r="IOT195" s="152"/>
      <c r="IOU195" s="350"/>
      <c r="IOV195" s="321"/>
      <c r="IOW195" s="326"/>
      <c r="IOX195" s="152"/>
      <c r="IOY195" s="152"/>
      <c r="IOZ195" s="152"/>
      <c r="IPA195" s="152"/>
      <c r="IPB195" s="350"/>
      <c r="IPC195" s="321"/>
      <c r="IPD195" s="326"/>
      <c r="IPE195" s="152"/>
      <c r="IPF195" s="152"/>
      <c r="IPG195" s="152"/>
      <c r="IPH195" s="152"/>
      <c r="IPI195" s="350"/>
      <c r="IPJ195" s="321"/>
      <c r="IPK195" s="326"/>
      <c r="IPL195" s="152"/>
      <c r="IPM195" s="152"/>
      <c r="IPN195" s="152"/>
      <c r="IPO195" s="152"/>
      <c r="IPP195" s="350"/>
      <c r="IPQ195" s="321"/>
      <c r="IPR195" s="326"/>
      <c r="IPS195" s="152"/>
      <c r="IPT195" s="152"/>
      <c r="IPU195" s="152"/>
      <c r="IPV195" s="152"/>
      <c r="IPW195" s="350"/>
      <c r="IPX195" s="321"/>
      <c r="IPY195" s="326"/>
      <c r="IPZ195" s="152"/>
      <c r="IQA195" s="152"/>
      <c r="IQB195" s="152"/>
      <c r="IQC195" s="152"/>
      <c r="IQD195" s="350"/>
      <c r="IQE195" s="321"/>
      <c r="IQF195" s="326"/>
      <c r="IQG195" s="152"/>
      <c r="IQH195" s="152"/>
      <c r="IQI195" s="152"/>
      <c r="IQJ195" s="152"/>
      <c r="IQK195" s="350"/>
      <c r="IQL195" s="321"/>
      <c r="IQM195" s="326"/>
      <c r="IQN195" s="152"/>
      <c r="IQO195" s="152"/>
      <c r="IQP195" s="152"/>
      <c r="IQQ195" s="152"/>
      <c r="IQR195" s="350"/>
      <c r="IQS195" s="321"/>
      <c r="IQT195" s="326"/>
      <c r="IQU195" s="152"/>
      <c r="IQV195" s="152"/>
      <c r="IQW195" s="152"/>
      <c r="IQX195" s="152"/>
      <c r="IQY195" s="350"/>
      <c r="IQZ195" s="321"/>
      <c r="IRA195" s="326"/>
      <c r="IRB195" s="152"/>
      <c r="IRC195" s="152"/>
      <c r="IRD195" s="152"/>
      <c r="IRE195" s="152"/>
      <c r="IRF195" s="350"/>
      <c r="IRG195" s="321"/>
      <c r="IRH195" s="326"/>
      <c r="IRI195" s="152"/>
      <c r="IRJ195" s="152"/>
      <c r="IRK195" s="152"/>
      <c r="IRL195" s="152"/>
      <c r="IRM195" s="350"/>
      <c r="IRN195" s="321"/>
      <c r="IRO195" s="326"/>
      <c r="IRP195" s="152"/>
      <c r="IRQ195" s="152"/>
      <c r="IRR195" s="152"/>
      <c r="IRS195" s="152"/>
      <c r="IRT195" s="350"/>
      <c r="IRU195" s="321"/>
      <c r="IRV195" s="326"/>
      <c r="IRW195" s="152"/>
      <c r="IRX195" s="152"/>
      <c r="IRY195" s="152"/>
      <c r="IRZ195" s="152"/>
      <c r="ISA195" s="350"/>
      <c r="ISB195" s="321"/>
      <c r="ISC195" s="326"/>
      <c r="ISD195" s="152"/>
      <c r="ISE195" s="152"/>
      <c r="ISF195" s="152"/>
      <c r="ISG195" s="152"/>
      <c r="ISH195" s="350"/>
      <c r="ISI195" s="321"/>
      <c r="ISJ195" s="326"/>
      <c r="ISK195" s="152"/>
      <c r="ISL195" s="152"/>
      <c r="ISM195" s="152"/>
      <c r="ISN195" s="152"/>
      <c r="ISO195" s="350"/>
      <c r="ISP195" s="321"/>
      <c r="ISQ195" s="326"/>
      <c r="ISR195" s="152"/>
      <c r="ISS195" s="152"/>
      <c r="IST195" s="152"/>
      <c r="ISU195" s="152"/>
      <c r="ISV195" s="350"/>
      <c r="ISW195" s="321"/>
      <c r="ISX195" s="326"/>
      <c r="ISY195" s="152"/>
      <c r="ISZ195" s="152"/>
      <c r="ITA195" s="152"/>
      <c r="ITB195" s="152"/>
      <c r="ITC195" s="350"/>
      <c r="ITD195" s="321"/>
      <c r="ITE195" s="326"/>
      <c r="ITF195" s="152"/>
      <c r="ITG195" s="152"/>
      <c r="ITH195" s="152"/>
      <c r="ITI195" s="152"/>
      <c r="ITJ195" s="350"/>
      <c r="ITK195" s="321"/>
      <c r="ITL195" s="326"/>
      <c r="ITM195" s="152"/>
      <c r="ITN195" s="152"/>
      <c r="ITO195" s="152"/>
      <c r="ITP195" s="152"/>
      <c r="ITQ195" s="350"/>
      <c r="ITR195" s="321"/>
      <c r="ITS195" s="326"/>
      <c r="ITT195" s="152"/>
      <c r="ITU195" s="152"/>
      <c r="ITV195" s="152"/>
      <c r="ITW195" s="152"/>
      <c r="ITX195" s="350"/>
      <c r="ITY195" s="321"/>
      <c r="ITZ195" s="326"/>
      <c r="IUA195" s="152"/>
      <c r="IUB195" s="152"/>
      <c r="IUC195" s="152"/>
      <c r="IUD195" s="152"/>
      <c r="IUE195" s="350"/>
      <c r="IUF195" s="321"/>
      <c r="IUG195" s="326"/>
      <c r="IUH195" s="152"/>
      <c r="IUI195" s="152"/>
      <c r="IUJ195" s="152"/>
      <c r="IUK195" s="152"/>
      <c r="IUL195" s="350"/>
      <c r="IUM195" s="321"/>
      <c r="IUN195" s="326"/>
      <c r="IUO195" s="152"/>
      <c r="IUP195" s="152"/>
      <c r="IUQ195" s="152"/>
      <c r="IUR195" s="152"/>
      <c r="IUS195" s="350"/>
      <c r="IUT195" s="321"/>
      <c r="IUU195" s="326"/>
      <c r="IUV195" s="152"/>
      <c r="IUW195" s="152"/>
      <c r="IUX195" s="152"/>
      <c r="IUY195" s="152"/>
      <c r="IUZ195" s="350"/>
      <c r="IVA195" s="321"/>
      <c r="IVB195" s="326"/>
      <c r="IVC195" s="152"/>
      <c r="IVD195" s="152"/>
      <c r="IVE195" s="152"/>
      <c r="IVF195" s="152"/>
      <c r="IVG195" s="350"/>
      <c r="IVH195" s="321"/>
      <c r="IVI195" s="326"/>
      <c r="IVJ195" s="152"/>
      <c r="IVK195" s="152"/>
      <c r="IVL195" s="152"/>
      <c r="IVM195" s="152"/>
      <c r="IVN195" s="350"/>
      <c r="IVO195" s="321"/>
      <c r="IVP195" s="326"/>
      <c r="IVQ195" s="152"/>
      <c r="IVR195" s="152"/>
      <c r="IVS195" s="152"/>
      <c r="IVT195" s="152"/>
      <c r="IVU195" s="350"/>
      <c r="IVV195" s="321"/>
      <c r="IVW195" s="326"/>
      <c r="IVX195" s="152"/>
      <c r="IVY195" s="152"/>
      <c r="IVZ195" s="152"/>
      <c r="IWA195" s="152"/>
      <c r="IWB195" s="350"/>
      <c r="IWC195" s="321"/>
      <c r="IWD195" s="326"/>
      <c r="IWE195" s="152"/>
      <c r="IWF195" s="152"/>
      <c r="IWG195" s="152"/>
      <c r="IWH195" s="152"/>
      <c r="IWI195" s="350"/>
      <c r="IWJ195" s="321"/>
      <c r="IWK195" s="326"/>
      <c r="IWL195" s="152"/>
      <c r="IWM195" s="152"/>
      <c r="IWN195" s="152"/>
      <c r="IWO195" s="152"/>
      <c r="IWP195" s="350"/>
      <c r="IWQ195" s="321"/>
      <c r="IWR195" s="326"/>
      <c r="IWS195" s="152"/>
      <c r="IWT195" s="152"/>
      <c r="IWU195" s="152"/>
      <c r="IWV195" s="152"/>
      <c r="IWW195" s="350"/>
      <c r="IWX195" s="321"/>
      <c r="IWY195" s="326"/>
      <c r="IWZ195" s="152"/>
      <c r="IXA195" s="152"/>
      <c r="IXB195" s="152"/>
      <c r="IXC195" s="152"/>
      <c r="IXD195" s="350"/>
      <c r="IXE195" s="321"/>
      <c r="IXF195" s="326"/>
      <c r="IXG195" s="152"/>
      <c r="IXH195" s="152"/>
      <c r="IXI195" s="152"/>
      <c r="IXJ195" s="152"/>
      <c r="IXK195" s="350"/>
      <c r="IXL195" s="321"/>
      <c r="IXM195" s="326"/>
      <c r="IXN195" s="152"/>
      <c r="IXO195" s="152"/>
      <c r="IXP195" s="152"/>
      <c r="IXQ195" s="152"/>
      <c r="IXR195" s="350"/>
      <c r="IXS195" s="321"/>
      <c r="IXT195" s="326"/>
      <c r="IXU195" s="152"/>
      <c r="IXV195" s="152"/>
      <c r="IXW195" s="152"/>
      <c r="IXX195" s="152"/>
      <c r="IXY195" s="350"/>
      <c r="IXZ195" s="321"/>
      <c r="IYA195" s="326"/>
      <c r="IYB195" s="152"/>
      <c r="IYC195" s="152"/>
      <c r="IYD195" s="152"/>
      <c r="IYE195" s="152"/>
      <c r="IYF195" s="350"/>
      <c r="IYG195" s="321"/>
      <c r="IYH195" s="326"/>
      <c r="IYI195" s="152"/>
      <c r="IYJ195" s="152"/>
      <c r="IYK195" s="152"/>
      <c r="IYL195" s="152"/>
      <c r="IYM195" s="350"/>
      <c r="IYN195" s="321"/>
      <c r="IYO195" s="326"/>
      <c r="IYP195" s="152"/>
      <c r="IYQ195" s="152"/>
      <c r="IYR195" s="152"/>
      <c r="IYS195" s="152"/>
      <c r="IYT195" s="350"/>
      <c r="IYU195" s="321"/>
      <c r="IYV195" s="326"/>
      <c r="IYW195" s="152"/>
      <c r="IYX195" s="152"/>
      <c r="IYY195" s="152"/>
      <c r="IYZ195" s="152"/>
      <c r="IZA195" s="350"/>
      <c r="IZB195" s="321"/>
      <c r="IZC195" s="326"/>
      <c r="IZD195" s="152"/>
      <c r="IZE195" s="152"/>
      <c r="IZF195" s="152"/>
      <c r="IZG195" s="152"/>
      <c r="IZH195" s="350"/>
      <c r="IZI195" s="321"/>
      <c r="IZJ195" s="326"/>
      <c r="IZK195" s="152"/>
      <c r="IZL195" s="152"/>
      <c r="IZM195" s="152"/>
      <c r="IZN195" s="152"/>
      <c r="IZO195" s="350"/>
      <c r="IZP195" s="321"/>
      <c r="IZQ195" s="326"/>
      <c r="IZR195" s="152"/>
      <c r="IZS195" s="152"/>
      <c r="IZT195" s="152"/>
      <c r="IZU195" s="152"/>
      <c r="IZV195" s="350"/>
      <c r="IZW195" s="321"/>
      <c r="IZX195" s="326"/>
      <c r="IZY195" s="152"/>
      <c r="IZZ195" s="152"/>
      <c r="JAA195" s="152"/>
      <c r="JAB195" s="152"/>
      <c r="JAC195" s="350"/>
      <c r="JAD195" s="321"/>
      <c r="JAE195" s="326"/>
      <c r="JAF195" s="152"/>
      <c r="JAG195" s="152"/>
      <c r="JAH195" s="152"/>
      <c r="JAI195" s="152"/>
      <c r="JAJ195" s="350"/>
      <c r="JAK195" s="321"/>
      <c r="JAL195" s="326"/>
      <c r="JAM195" s="152"/>
      <c r="JAN195" s="152"/>
      <c r="JAO195" s="152"/>
      <c r="JAP195" s="152"/>
      <c r="JAQ195" s="350"/>
      <c r="JAR195" s="321"/>
      <c r="JAS195" s="326"/>
      <c r="JAT195" s="152"/>
      <c r="JAU195" s="152"/>
      <c r="JAV195" s="152"/>
      <c r="JAW195" s="152"/>
      <c r="JAX195" s="350"/>
      <c r="JAY195" s="321"/>
      <c r="JAZ195" s="326"/>
      <c r="JBA195" s="152"/>
      <c r="JBB195" s="152"/>
      <c r="JBC195" s="152"/>
      <c r="JBD195" s="152"/>
      <c r="JBE195" s="350"/>
      <c r="JBF195" s="321"/>
      <c r="JBG195" s="326"/>
      <c r="JBH195" s="152"/>
      <c r="JBI195" s="152"/>
      <c r="JBJ195" s="152"/>
      <c r="JBK195" s="152"/>
      <c r="JBL195" s="350"/>
      <c r="JBM195" s="321"/>
      <c r="JBN195" s="326"/>
      <c r="JBO195" s="152"/>
      <c r="JBP195" s="152"/>
      <c r="JBQ195" s="152"/>
      <c r="JBR195" s="152"/>
      <c r="JBS195" s="350"/>
      <c r="JBT195" s="321"/>
      <c r="JBU195" s="326"/>
      <c r="JBV195" s="152"/>
      <c r="JBW195" s="152"/>
      <c r="JBX195" s="152"/>
      <c r="JBY195" s="152"/>
      <c r="JBZ195" s="350"/>
      <c r="JCA195" s="321"/>
      <c r="JCB195" s="326"/>
      <c r="JCC195" s="152"/>
      <c r="JCD195" s="152"/>
      <c r="JCE195" s="152"/>
      <c r="JCF195" s="152"/>
      <c r="JCG195" s="350"/>
      <c r="JCH195" s="321"/>
      <c r="JCI195" s="326"/>
      <c r="JCJ195" s="152"/>
      <c r="JCK195" s="152"/>
      <c r="JCL195" s="152"/>
      <c r="JCM195" s="152"/>
      <c r="JCN195" s="350"/>
      <c r="JCO195" s="321"/>
      <c r="JCP195" s="326"/>
      <c r="JCQ195" s="152"/>
      <c r="JCR195" s="152"/>
      <c r="JCS195" s="152"/>
      <c r="JCT195" s="152"/>
      <c r="JCU195" s="350"/>
      <c r="JCV195" s="321"/>
      <c r="JCW195" s="326"/>
      <c r="JCX195" s="152"/>
      <c r="JCY195" s="152"/>
      <c r="JCZ195" s="152"/>
      <c r="JDA195" s="152"/>
      <c r="JDB195" s="350"/>
      <c r="JDC195" s="321"/>
      <c r="JDD195" s="326"/>
      <c r="JDE195" s="152"/>
      <c r="JDF195" s="152"/>
      <c r="JDG195" s="152"/>
      <c r="JDH195" s="152"/>
      <c r="JDI195" s="350"/>
      <c r="JDJ195" s="321"/>
      <c r="JDK195" s="326"/>
      <c r="JDL195" s="152"/>
      <c r="JDM195" s="152"/>
      <c r="JDN195" s="152"/>
      <c r="JDO195" s="152"/>
      <c r="JDP195" s="350"/>
      <c r="JDQ195" s="321"/>
      <c r="JDR195" s="326"/>
      <c r="JDS195" s="152"/>
      <c r="JDT195" s="152"/>
      <c r="JDU195" s="152"/>
      <c r="JDV195" s="152"/>
      <c r="JDW195" s="350"/>
      <c r="JDX195" s="321"/>
      <c r="JDY195" s="326"/>
      <c r="JDZ195" s="152"/>
      <c r="JEA195" s="152"/>
      <c r="JEB195" s="152"/>
      <c r="JEC195" s="152"/>
      <c r="JED195" s="350"/>
      <c r="JEE195" s="321"/>
      <c r="JEF195" s="326"/>
      <c r="JEG195" s="152"/>
      <c r="JEH195" s="152"/>
      <c r="JEI195" s="152"/>
      <c r="JEJ195" s="152"/>
      <c r="JEK195" s="350"/>
      <c r="JEL195" s="321"/>
      <c r="JEM195" s="326"/>
      <c r="JEN195" s="152"/>
      <c r="JEO195" s="152"/>
      <c r="JEP195" s="152"/>
      <c r="JEQ195" s="152"/>
      <c r="JER195" s="350"/>
      <c r="JES195" s="321"/>
      <c r="JET195" s="326"/>
      <c r="JEU195" s="152"/>
      <c r="JEV195" s="152"/>
      <c r="JEW195" s="152"/>
      <c r="JEX195" s="152"/>
      <c r="JEY195" s="350"/>
      <c r="JEZ195" s="321"/>
      <c r="JFA195" s="326"/>
      <c r="JFB195" s="152"/>
      <c r="JFC195" s="152"/>
      <c r="JFD195" s="152"/>
      <c r="JFE195" s="152"/>
      <c r="JFF195" s="350"/>
      <c r="JFG195" s="321"/>
      <c r="JFH195" s="326"/>
      <c r="JFI195" s="152"/>
      <c r="JFJ195" s="152"/>
      <c r="JFK195" s="152"/>
      <c r="JFL195" s="152"/>
      <c r="JFM195" s="350"/>
      <c r="JFN195" s="321"/>
      <c r="JFO195" s="326"/>
      <c r="JFP195" s="152"/>
      <c r="JFQ195" s="152"/>
      <c r="JFR195" s="152"/>
      <c r="JFS195" s="152"/>
      <c r="JFT195" s="350"/>
      <c r="JFU195" s="321"/>
      <c r="JFV195" s="326"/>
      <c r="JFW195" s="152"/>
      <c r="JFX195" s="152"/>
      <c r="JFY195" s="152"/>
      <c r="JFZ195" s="152"/>
      <c r="JGA195" s="350"/>
      <c r="JGB195" s="321"/>
      <c r="JGC195" s="326"/>
      <c r="JGD195" s="152"/>
      <c r="JGE195" s="152"/>
      <c r="JGF195" s="152"/>
      <c r="JGG195" s="152"/>
      <c r="JGH195" s="350"/>
      <c r="JGI195" s="321"/>
      <c r="JGJ195" s="326"/>
      <c r="JGK195" s="152"/>
      <c r="JGL195" s="152"/>
      <c r="JGM195" s="152"/>
      <c r="JGN195" s="152"/>
      <c r="JGO195" s="350"/>
      <c r="JGP195" s="321"/>
      <c r="JGQ195" s="326"/>
      <c r="JGR195" s="152"/>
      <c r="JGS195" s="152"/>
      <c r="JGT195" s="152"/>
      <c r="JGU195" s="152"/>
      <c r="JGV195" s="350"/>
      <c r="JGW195" s="321"/>
      <c r="JGX195" s="326"/>
      <c r="JGY195" s="152"/>
      <c r="JGZ195" s="152"/>
      <c r="JHA195" s="152"/>
      <c r="JHB195" s="152"/>
      <c r="JHC195" s="350"/>
      <c r="JHD195" s="321"/>
      <c r="JHE195" s="326"/>
      <c r="JHF195" s="152"/>
      <c r="JHG195" s="152"/>
      <c r="JHH195" s="152"/>
      <c r="JHI195" s="152"/>
      <c r="JHJ195" s="350"/>
      <c r="JHK195" s="321"/>
      <c r="JHL195" s="326"/>
      <c r="JHM195" s="152"/>
      <c r="JHN195" s="152"/>
      <c r="JHO195" s="152"/>
      <c r="JHP195" s="152"/>
      <c r="JHQ195" s="350"/>
      <c r="JHR195" s="321"/>
      <c r="JHS195" s="326"/>
      <c r="JHT195" s="152"/>
      <c r="JHU195" s="152"/>
      <c r="JHV195" s="152"/>
      <c r="JHW195" s="152"/>
      <c r="JHX195" s="350"/>
      <c r="JHY195" s="321"/>
      <c r="JHZ195" s="326"/>
      <c r="JIA195" s="152"/>
      <c r="JIB195" s="152"/>
      <c r="JIC195" s="152"/>
      <c r="JID195" s="152"/>
      <c r="JIE195" s="350"/>
      <c r="JIF195" s="321"/>
      <c r="JIG195" s="326"/>
      <c r="JIH195" s="152"/>
      <c r="JII195" s="152"/>
      <c r="JIJ195" s="152"/>
      <c r="JIK195" s="152"/>
      <c r="JIL195" s="350"/>
      <c r="JIM195" s="321"/>
      <c r="JIN195" s="326"/>
      <c r="JIO195" s="152"/>
      <c r="JIP195" s="152"/>
      <c r="JIQ195" s="152"/>
      <c r="JIR195" s="152"/>
      <c r="JIS195" s="350"/>
      <c r="JIT195" s="321"/>
      <c r="JIU195" s="326"/>
      <c r="JIV195" s="152"/>
      <c r="JIW195" s="152"/>
      <c r="JIX195" s="152"/>
      <c r="JIY195" s="152"/>
      <c r="JIZ195" s="350"/>
      <c r="JJA195" s="321"/>
      <c r="JJB195" s="326"/>
      <c r="JJC195" s="152"/>
      <c r="JJD195" s="152"/>
      <c r="JJE195" s="152"/>
      <c r="JJF195" s="152"/>
      <c r="JJG195" s="350"/>
      <c r="JJH195" s="321"/>
      <c r="JJI195" s="326"/>
      <c r="JJJ195" s="152"/>
      <c r="JJK195" s="152"/>
      <c r="JJL195" s="152"/>
      <c r="JJM195" s="152"/>
      <c r="JJN195" s="350"/>
      <c r="JJO195" s="321"/>
      <c r="JJP195" s="326"/>
      <c r="JJQ195" s="152"/>
      <c r="JJR195" s="152"/>
      <c r="JJS195" s="152"/>
      <c r="JJT195" s="152"/>
      <c r="JJU195" s="350"/>
      <c r="JJV195" s="321"/>
      <c r="JJW195" s="326"/>
      <c r="JJX195" s="152"/>
      <c r="JJY195" s="152"/>
      <c r="JJZ195" s="152"/>
      <c r="JKA195" s="152"/>
      <c r="JKB195" s="350"/>
      <c r="JKC195" s="321"/>
      <c r="JKD195" s="326"/>
      <c r="JKE195" s="152"/>
      <c r="JKF195" s="152"/>
      <c r="JKG195" s="152"/>
      <c r="JKH195" s="152"/>
      <c r="JKI195" s="350"/>
      <c r="JKJ195" s="321"/>
      <c r="JKK195" s="326"/>
      <c r="JKL195" s="152"/>
      <c r="JKM195" s="152"/>
      <c r="JKN195" s="152"/>
      <c r="JKO195" s="152"/>
      <c r="JKP195" s="350"/>
      <c r="JKQ195" s="321"/>
      <c r="JKR195" s="326"/>
      <c r="JKS195" s="152"/>
      <c r="JKT195" s="152"/>
      <c r="JKU195" s="152"/>
      <c r="JKV195" s="152"/>
      <c r="JKW195" s="350"/>
      <c r="JKX195" s="321"/>
      <c r="JKY195" s="326"/>
      <c r="JKZ195" s="152"/>
      <c r="JLA195" s="152"/>
      <c r="JLB195" s="152"/>
      <c r="JLC195" s="152"/>
      <c r="JLD195" s="350"/>
      <c r="JLE195" s="321"/>
      <c r="JLF195" s="326"/>
      <c r="JLG195" s="152"/>
      <c r="JLH195" s="152"/>
      <c r="JLI195" s="152"/>
      <c r="JLJ195" s="152"/>
      <c r="JLK195" s="350"/>
      <c r="JLL195" s="321"/>
      <c r="JLM195" s="326"/>
      <c r="JLN195" s="152"/>
      <c r="JLO195" s="152"/>
      <c r="JLP195" s="152"/>
      <c r="JLQ195" s="152"/>
      <c r="JLR195" s="350"/>
      <c r="JLS195" s="321"/>
      <c r="JLT195" s="326"/>
      <c r="JLU195" s="152"/>
      <c r="JLV195" s="152"/>
      <c r="JLW195" s="152"/>
      <c r="JLX195" s="152"/>
      <c r="JLY195" s="350"/>
      <c r="JLZ195" s="321"/>
      <c r="JMA195" s="326"/>
      <c r="JMB195" s="152"/>
      <c r="JMC195" s="152"/>
      <c r="JMD195" s="152"/>
      <c r="JME195" s="152"/>
      <c r="JMF195" s="350"/>
      <c r="JMG195" s="321"/>
      <c r="JMH195" s="326"/>
      <c r="JMI195" s="152"/>
      <c r="JMJ195" s="152"/>
      <c r="JMK195" s="152"/>
      <c r="JML195" s="152"/>
      <c r="JMM195" s="350"/>
      <c r="JMN195" s="321"/>
      <c r="JMO195" s="326"/>
      <c r="JMP195" s="152"/>
      <c r="JMQ195" s="152"/>
      <c r="JMR195" s="152"/>
      <c r="JMS195" s="152"/>
      <c r="JMT195" s="350"/>
      <c r="JMU195" s="321"/>
      <c r="JMV195" s="326"/>
      <c r="JMW195" s="152"/>
      <c r="JMX195" s="152"/>
      <c r="JMY195" s="152"/>
      <c r="JMZ195" s="152"/>
      <c r="JNA195" s="350"/>
      <c r="JNB195" s="321"/>
      <c r="JNC195" s="326"/>
      <c r="JND195" s="152"/>
      <c r="JNE195" s="152"/>
      <c r="JNF195" s="152"/>
      <c r="JNG195" s="152"/>
      <c r="JNH195" s="350"/>
      <c r="JNI195" s="321"/>
      <c r="JNJ195" s="326"/>
      <c r="JNK195" s="152"/>
      <c r="JNL195" s="152"/>
      <c r="JNM195" s="152"/>
      <c r="JNN195" s="152"/>
      <c r="JNO195" s="350"/>
      <c r="JNP195" s="321"/>
      <c r="JNQ195" s="326"/>
      <c r="JNR195" s="152"/>
      <c r="JNS195" s="152"/>
      <c r="JNT195" s="152"/>
      <c r="JNU195" s="152"/>
      <c r="JNV195" s="350"/>
      <c r="JNW195" s="321"/>
      <c r="JNX195" s="326"/>
      <c r="JNY195" s="152"/>
      <c r="JNZ195" s="152"/>
      <c r="JOA195" s="152"/>
      <c r="JOB195" s="152"/>
      <c r="JOC195" s="350"/>
      <c r="JOD195" s="321"/>
      <c r="JOE195" s="326"/>
      <c r="JOF195" s="152"/>
      <c r="JOG195" s="152"/>
      <c r="JOH195" s="152"/>
      <c r="JOI195" s="152"/>
      <c r="JOJ195" s="350"/>
      <c r="JOK195" s="321"/>
      <c r="JOL195" s="326"/>
      <c r="JOM195" s="152"/>
      <c r="JON195" s="152"/>
      <c r="JOO195" s="152"/>
      <c r="JOP195" s="152"/>
      <c r="JOQ195" s="350"/>
      <c r="JOR195" s="321"/>
      <c r="JOS195" s="326"/>
      <c r="JOT195" s="152"/>
      <c r="JOU195" s="152"/>
      <c r="JOV195" s="152"/>
      <c r="JOW195" s="152"/>
      <c r="JOX195" s="350"/>
      <c r="JOY195" s="321"/>
      <c r="JOZ195" s="326"/>
      <c r="JPA195" s="152"/>
      <c r="JPB195" s="152"/>
      <c r="JPC195" s="152"/>
      <c r="JPD195" s="152"/>
      <c r="JPE195" s="350"/>
      <c r="JPF195" s="321"/>
      <c r="JPG195" s="326"/>
      <c r="JPH195" s="152"/>
      <c r="JPI195" s="152"/>
      <c r="JPJ195" s="152"/>
      <c r="JPK195" s="152"/>
      <c r="JPL195" s="350"/>
      <c r="JPM195" s="321"/>
      <c r="JPN195" s="326"/>
      <c r="JPO195" s="152"/>
      <c r="JPP195" s="152"/>
      <c r="JPQ195" s="152"/>
      <c r="JPR195" s="152"/>
      <c r="JPS195" s="350"/>
      <c r="JPT195" s="321"/>
      <c r="JPU195" s="326"/>
      <c r="JPV195" s="152"/>
      <c r="JPW195" s="152"/>
      <c r="JPX195" s="152"/>
      <c r="JPY195" s="152"/>
      <c r="JPZ195" s="350"/>
      <c r="JQA195" s="321"/>
      <c r="JQB195" s="326"/>
      <c r="JQC195" s="152"/>
      <c r="JQD195" s="152"/>
      <c r="JQE195" s="152"/>
      <c r="JQF195" s="152"/>
      <c r="JQG195" s="350"/>
      <c r="JQH195" s="321"/>
      <c r="JQI195" s="326"/>
      <c r="JQJ195" s="152"/>
      <c r="JQK195" s="152"/>
      <c r="JQL195" s="152"/>
      <c r="JQM195" s="152"/>
      <c r="JQN195" s="350"/>
      <c r="JQO195" s="321"/>
      <c r="JQP195" s="326"/>
      <c r="JQQ195" s="152"/>
      <c r="JQR195" s="152"/>
      <c r="JQS195" s="152"/>
      <c r="JQT195" s="152"/>
      <c r="JQU195" s="350"/>
      <c r="JQV195" s="321"/>
      <c r="JQW195" s="326"/>
      <c r="JQX195" s="152"/>
      <c r="JQY195" s="152"/>
      <c r="JQZ195" s="152"/>
      <c r="JRA195" s="152"/>
      <c r="JRB195" s="350"/>
      <c r="JRC195" s="321"/>
      <c r="JRD195" s="326"/>
      <c r="JRE195" s="152"/>
      <c r="JRF195" s="152"/>
      <c r="JRG195" s="152"/>
      <c r="JRH195" s="152"/>
      <c r="JRI195" s="350"/>
      <c r="JRJ195" s="321"/>
      <c r="JRK195" s="326"/>
      <c r="JRL195" s="152"/>
      <c r="JRM195" s="152"/>
      <c r="JRN195" s="152"/>
      <c r="JRO195" s="152"/>
      <c r="JRP195" s="350"/>
      <c r="JRQ195" s="321"/>
      <c r="JRR195" s="326"/>
      <c r="JRS195" s="152"/>
      <c r="JRT195" s="152"/>
      <c r="JRU195" s="152"/>
      <c r="JRV195" s="152"/>
      <c r="JRW195" s="350"/>
      <c r="JRX195" s="321"/>
      <c r="JRY195" s="326"/>
      <c r="JRZ195" s="152"/>
      <c r="JSA195" s="152"/>
      <c r="JSB195" s="152"/>
      <c r="JSC195" s="152"/>
      <c r="JSD195" s="350"/>
      <c r="JSE195" s="321"/>
      <c r="JSF195" s="326"/>
      <c r="JSG195" s="152"/>
      <c r="JSH195" s="152"/>
      <c r="JSI195" s="152"/>
      <c r="JSJ195" s="152"/>
      <c r="JSK195" s="350"/>
      <c r="JSL195" s="321"/>
      <c r="JSM195" s="326"/>
      <c r="JSN195" s="152"/>
      <c r="JSO195" s="152"/>
      <c r="JSP195" s="152"/>
      <c r="JSQ195" s="152"/>
      <c r="JSR195" s="350"/>
      <c r="JSS195" s="321"/>
      <c r="JST195" s="326"/>
      <c r="JSU195" s="152"/>
      <c r="JSV195" s="152"/>
      <c r="JSW195" s="152"/>
      <c r="JSX195" s="152"/>
      <c r="JSY195" s="350"/>
      <c r="JSZ195" s="321"/>
      <c r="JTA195" s="326"/>
      <c r="JTB195" s="152"/>
      <c r="JTC195" s="152"/>
      <c r="JTD195" s="152"/>
      <c r="JTE195" s="152"/>
      <c r="JTF195" s="350"/>
      <c r="JTG195" s="321"/>
      <c r="JTH195" s="326"/>
      <c r="JTI195" s="152"/>
      <c r="JTJ195" s="152"/>
      <c r="JTK195" s="152"/>
      <c r="JTL195" s="152"/>
      <c r="JTM195" s="350"/>
      <c r="JTN195" s="321"/>
      <c r="JTO195" s="326"/>
      <c r="JTP195" s="152"/>
      <c r="JTQ195" s="152"/>
      <c r="JTR195" s="152"/>
      <c r="JTS195" s="152"/>
      <c r="JTT195" s="350"/>
      <c r="JTU195" s="321"/>
      <c r="JTV195" s="326"/>
      <c r="JTW195" s="152"/>
      <c r="JTX195" s="152"/>
      <c r="JTY195" s="152"/>
      <c r="JTZ195" s="152"/>
      <c r="JUA195" s="350"/>
      <c r="JUB195" s="321"/>
      <c r="JUC195" s="326"/>
      <c r="JUD195" s="152"/>
      <c r="JUE195" s="152"/>
      <c r="JUF195" s="152"/>
      <c r="JUG195" s="152"/>
      <c r="JUH195" s="350"/>
      <c r="JUI195" s="321"/>
      <c r="JUJ195" s="326"/>
      <c r="JUK195" s="152"/>
      <c r="JUL195" s="152"/>
      <c r="JUM195" s="152"/>
      <c r="JUN195" s="152"/>
      <c r="JUO195" s="350"/>
      <c r="JUP195" s="321"/>
      <c r="JUQ195" s="326"/>
      <c r="JUR195" s="152"/>
      <c r="JUS195" s="152"/>
      <c r="JUT195" s="152"/>
      <c r="JUU195" s="152"/>
      <c r="JUV195" s="350"/>
      <c r="JUW195" s="321"/>
      <c r="JUX195" s="326"/>
      <c r="JUY195" s="152"/>
      <c r="JUZ195" s="152"/>
      <c r="JVA195" s="152"/>
      <c r="JVB195" s="152"/>
      <c r="JVC195" s="350"/>
      <c r="JVD195" s="321"/>
      <c r="JVE195" s="326"/>
      <c r="JVF195" s="152"/>
      <c r="JVG195" s="152"/>
      <c r="JVH195" s="152"/>
      <c r="JVI195" s="152"/>
      <c r="JVJ195" s="350"/>
      <c r="JVK195" s="321"/>
      <c r="JVL195" s="326"/>
      <c r="JVM195" s="152"/>
      <c r="JVN195" s="152"/>
      <c r="JVO195" s="152"/>
      <c r="JVP195" s="152"/>
      <c r="JVQ195" s="350"/>
      <c r="JVR195" s="321"/>
      <c r="JVS195" s="326"/>
      <c r="JVT195" s="152"/>
      <c r="JVU195" s="152"/>
      <c r="JVV195" s="152"/>
      <c r="JVW195" s="152"/>
      <c r="JVX195" s="350"/>
      <c r="JVY195" s="321"/>
      <c r="JVZ195" s="326"/>
      <c r="JWA195" s="152"/>
      <c r="JWB195" s="152"/>
      <c r="JWC195" s="152"/>
      <c r="JWD195" s="152"/>
      <c r="JWE195" s="350"/>
      <c r="JWF195" s="321"/>
      <c r="JWG195" s="326"/>
      <c r="JWH195" s="152"/>
      <c r="JWI195" s="152"/>
      <c r="JWJ195" s="152"/>
      <c r="JWK195" s="152"/>
      <c r="JWL195" s="350"/>
      <c r="JWM195" s="321"/>
      <c r="JWN195" s="326"/>
      <c r="JWO195" s="152"/>
      <c r="JWP195" s="152"/>
      <c r="JWQ195" s="152"/>
      <c r="JWR195" s="152"/>
      <c r="JWS195" s="350"/>
      <c r="JWT195" s="321"/>
      <c r="JWU195" s="326"/>
      <c r="JWV195" s="152"/>
      <c r="JWW195" s="152"/>
      <c r="JWX195" s="152"/>
      <c r="JWY195" s="152"/>
      <c r="JWZ195" s="350"/>
      <c r="JXA195" s="321"/>
      <c r="JXB195" s="326"/>
      <c r="JXC195" s="152"/>
      <c r="JXD195" s="152"/>
      <c r="JXE195" s="152"/>
      <c r="JXF195" s="152"/>
      <c r="JXG195" s="350"/>
      <c r="JXH195" s="321"/>
      <c r="JXI195" s="326"/>
      <c r="JXJ195" s="152"/>
      <c r="JXK195" s="152"/>
      <c r="JXL195" s="152"/>
      <c r="JXM195" s="152"/>
      <c r="JXN195" s="350"/>
      <c r="JXO195" s="321"/>
      <c r="JXP195" s="326"/>
      <c r="JXQ195" s="152"/>
      <c r="JXR195" s="152"/>
      <c r="JXS195" s="152"/>
      <c r="JXT195" s="152"/>
      <c r="JXU195" s="350"/>
      <c r="JXV195" s="321"/>
      <c r="JXW195" s="326"/>
      <c r="JXX195" s="152"/>
      <c r="JXY195" s="152"/>
      <c r="JXZ195" s="152"/>
      <c r="JYA195" s="152"/>
      <c r="JYB195" s="350"/>
      <c r="JYC195" s="321"/>
      <c r="JYD195" s="326"/>
      <c r="JYE195" s="152"/>
      <c r="JYF195" s="152"/>
      <c r="JYG195" s="152"/>
      <c r="JYH195" s="152"/>
      <c r="JYI195" s="350"/>
      <c r="JYJ195" s="321"/>
      <c r="JYK195" s="326"/>
      <c r="JYL195" s="152"/>
      <c r="JYM195" s="152"/>
      <c r="JYN195" s="152"/>
      <c r="JYO195" s="152"/>
      <c r="JYP195" s="350"/>
      <c r="JYQ195" s="321"/>
      <c r="JYR195" s="326"/>
      <c r="JYS195" s="152"/>
      <c r="JYT195" s="152"/>
      <c r="JYU195" s="152"/>
      <c r="JYV195" s="152"/>
      <c r="JYW195" s="350"/>
      <c r="JYX195" s="321"/>
      <c r="JYY195" s="326"/>
      <c r="JYZ195" s="152"/>
      <c r="JZA195" s="152"/>
      <c r="JZB195" s="152"/>
      <c r="JZC195" s="152"/>
      <c r="JZD195" s="350"/>
      <c r="JZE195" s="321"/>
      <c r="JZF195" s="326"/>
      <c r="JZG195" s="152"/>
      <c r="JZH195" s="152"/>
      <c r="JZI195" s="152"/>
      <c r="JZJ195" s="152"/>
      <c r="JZK195" s="350"/>
      <c r="JZL195" s="321"/>
      <c r="JZM195" s="326"/>
      <c r="JZN195" s="152"/>
      <c r="JZO195" s="152"/>
      <c r="JZP195" s="152"/>
      <c r="JZQ195" s="152"/>
      <c r="JZR195" s="350"/>
      <c r="JZS195" s="321"/>
      <c r="JZT195" s="326"/>
      <c r="JZU195" s="152"/>
      <c r="JZV195" s="152"/>
      <c r="JZW195" s="152"/>
      <c r="JZX195" s="152"/>
      <c r="JZY195" s="350"/>
      <c r="JZZ195" s="321"/>
      <c r="KAA195" s="326"/>
      <c r="KAB195" s="152"/>
      <c r="KAC195" s="152"/>
      <c r="KAD195" s="152"/>
      <c r="KAE195" s="152"/>
      <c r="KAF195" s="350"/>
      <c r="KAG195" s="321"/>
      <c r="KAH195" s="326"/>
      <c r="KAI195" s="152"/>
      <c r="KAJ195" s="152"/>
      <c r="KAK195" s="152"/>
      <c r="KAL195" s="152"/>
      <c r="KAM195" s="350"/>
      <c r="KAN195" s="321"/>
      <c r="KAO195" s="326"/>
      <c r="KAP195" s="152"/>
      <c r="KAQ195" s="152"/>
      <c r="KAR195" s="152"/>
      <c r="KAS195" s="152"/>
      <c r="KAT195" s="350"/>
      <c r="KAU195" s="321"/>
      <c r="KAV195" s="326"/>
      <c r="KAW195" s="152"/>
      <c r="KAX195" s="152"/>
      <c r="KAY195" s="152"/>
      <c r="KAZ195" s="152"/>
      <c r="KBA195" s="350"/>
      <c r="KBB195" s="321"/>
      <c r="KBC195" s="326"/>
      <c r="KBD195" s="152"/>
      <c r="KBE195" s="152"/>
      <c r="KBF195" s="152"/>
      <c r="KBG195" s="152"/>
      <c r="KBH195" s="350"/>
      <c r="KBI195" s="321"/>
      <c r="KBJ195" s="326"/>
      <c r="KBK195" s="152"/>
      <c r="KBL195" s="152"/>
      <c r="KBM195" s="152"/>
      <c r="KBN195" s="152"/>
      <c r="KBO195" s="350"/>
      <c r="KBP195" s="321"/>
      <c r="KBQ195" s="326"/>
      <c r="KBR195" s="152"/>
      <c r="KBS195" s="152"/>
      <c r="KBT195" s="152"/>
      <c r="KBU195" s="152"/>
      <c r="KBV195" s="350"/>
      <c r="KBW195" s="321"/>
      <c r="KBX195" s="326"/>
      <c r="KBY195" s="152"/>
      <c r="KBZ195" s="152"/>
      <c r="KCA195" s="152"/>
      <c r="KCB195" s="152"/>
      <c r="KCC195" s="350"/>
      <c r="KCD195" s="321"/>
      <c r="KCE195" s="326"/>
      <c r="KCF195" s="152"/>
      <c r="KCG195" s="152"/>
      <c r="KCH195" s="152"/>
      <c r="KCI195" s="152"/>
      <c r="KCJ195" s="350"/>
      <c r="KCK195" s="321"/>
      <c r="KCL195" s="326"/>
      <c r="KCM195" s="152"/>
      <c r="KCN195" s="152"/>
      <c r="KCO195" s="152"/>
      <c r="KCP195" s="152"/>
      <c r="KCQ195" s="350"/>
      <c r="KCR195" s="321"/>
      <c r="KCS195" s="326"/>
      <c r="KCT195" s="152"/>
      <c r="KCU195" s="152"/>
      <c r="KCV195" s="152"/>
      <c r="KCW195" s="152"/>
      <c r="KCX195" s="350"/>
      <c r="KCY195" s="321"/>
      <c r="KCZ195" s="326"/>
      <c r="KDA195" s="152"/>
      <c r="KDB195" s="152"/>
      <c r="KDC195" s="152"/>
      <c r="KDD195" s="152"/>
      <c r="KDE195" s="350"/>
      <c r="KDF195" s="321"/>
      <c r="KDG195" s="326"/>
      <c r="KDH195" s="152"/>
      <c r="KDI195" s="152"/>
      <c r="KDJ195" s="152"/>
      <c r="KDK195" s="152"/>
      <c r="KDL195" s="350"/>
      <c r="KDM195" s="321"/>
      <c r="KDN195" s="326"/>
      <c r="KDO195" s="152"/>
      <c r="KDP195" s="152"/>
      <c r="KDQ195" s="152"/>
      <c r="KDR195" s="152"/>
      <c r="KDS195" s="350"/>
      <c r="KDT195" s="321"/>
      <c r="KDU195" s="326"/>
      <c r="KDV195" s="152"/>
      <c r="KDW195" s="152"/>
      <c r="KDX195" s="152"/>
      <c r="KDY195" s="152"/>
      <c r="KDZ195" s="350"/>
      <c r="KEA195" s="321"/>
      <c r="KEB195" s="326"/>
      <c r="KEC195" s="152"/>
      <c r="KED195" s="152"/>
      <c r="KEE195" s="152"/>
      <c r="KEF195" s="152"/>
      <c r="KEG195" s="350"/>
      <c r="KEH195" s="321"/>
      <c r="KEI195" s="326"/>
      <c r="KEJ195" s="152"/>
      <c r="KEK195" s="152"/>
      <c r="KEL195" s="152"/>
      <c r="KEM195" s="152"/>
      <c r="KEN195" s="350"/>
      <c r="KEO195" s="321"/>
      <c r="KEP195" s="326"/>
      <c r="KEQ195" s="152"/>
      <c r="KER195" s="152"/>
      <c r="KES195" s="152"/>
      <c r="KET195" s="152"/>
      <c r="KEU195" s="350"/>
      <c r="KEV195" s="321"/>
      <c r="KEW195" s="326"/>
      <c r="KEX195" s="152"/>
      <c r="KEY195" s="152"/>
      <c r="KEZ195" s="152"/>
      <c r="KFA195" s="152"/>
      <c r="KFB195" s="350"/>
      <c r="KFC195" s="321"/>
      <c r="KFD195" s="326"/>
      <c r="KFE195" s="152"/>
      <c r="KFF195" s="152"/>
      <c r="KFG195" s="152"/>
      <c r="KFH195" s="152"/>
      <c r="KFI195" s="350"/>
      <c r="KFJ195" s="321"/>
      <c r="KFK195" s="326"/>
      <c r="KFL195" s="152"/>
      <c r="KFM195" s="152"/>
      <c r="KFN195" s="152"/>
      <c r="KFO195" s="152"/>
      <c r="KFP195" s="350"/>
      <c r="KFQ195" s="321"/>
      <c r="KFR195" s="326"/>
      <c r="KFS195" s="152"/>
      <c r="KFT195" s="152"/>
      <c r="KFU195" s="152"/>
      <c r="KFV195" s="152"/>
      <c r="KFW195" s="350"/>
      <c r="KFX195" s="321"/>
      <c r="KFY195" s="326"/>
      <c r="KFZ195" s="152"/>
      <c r="KGA195" s="152"/>
      <c r="KGB195" s="152"/>
      <c r="KGC195" s="152"/>
      <c r="KGD195" s="350"/>
      <c r="KGE195" s="321"/>
      <c r="KGF195" s="326"/>
      <c r="KGG195" s="152"/>
      <c r="KGH195" s="152"/>
      <c r="KGI195" s="152"/>
      <c r="KGJ195" s="152"/>
      <c r="KGK195" s="350"/>
      <c r="KGL195" s="321"/>
      <c r="KGM195" s="326"/>
      <c r="KGN195" s="152"/>
      <c r="KGO195" s="152"/>
      <c r="KGP195" s="152"/>
      <c r="KGQ195" s="152"/>
      <c r="KGR195" s="350"/>
      <c r="KGS195" s="321"/>
      <c r="KGT195" s="326"/>
      <c r="KGU195" s="152"/>
      <c r="KGV195" s="152"/>
      <c r="KGW195" s="152"/>
      <c r="KGX195" s="152"/>
      <c r="KGY195" s="350"/>
      <c r="KGZ195" s="321"/>
      <c r="KHA195" s="326"/>
      <c r="KHB195" s="152"/>
      <c r="KHC195" s="152"/>
      <c r="KHD195" s="152"/>
      <c r="KHE195" s="152"/>
      <c r="KHF195" s="350"/>
      <c r="KHG195" s="321"/>
      <c r="KHH195" s="326"/>
      <c r="KHI195" s="152"/>
      <c r="KHJ195" s="152"/>
      <c r="KHK195" s="152"/>
      <c r="KHL195" s="152"/>
      <c r="KHM195" s="350"/>
      <c r="KHN195" s="321"/>
      <c r="KHO195" s="326"/>
      <c r="KHP195" s="152"/>
      <c r="KHQ195" s="152"/>
      <c r="KHR195" s="152"/>
      <c r="KHS195" s="152"/>
      <c r="KHT195" s="350"/>
      <c r="KHU195" s="321"/>
      <c r="KHV195" s="326"/>
      <c r="KHW195" s="152"/>
      <c r="KHX195" s="152"/>
      <c r="KHY195" s="152"/>
      <c r="KHZ195" s="152"/>
      <c r="KIA195" s="350"/>
      <c r="KIB195" s="321"/>
      <c r="KIC195" s="326"/>
      <c r="KID195" s="152"/>
      <c r="KIE195" s="152"/>
      <c r="KIF195" s="152"/>
      <c r="KIG195" s="152"/>
      <c r="KIH195" s="350"/>
      <c r="KII195" s="321"/>
      <c r="KIJ195" s="326"/>
      <c r="KIK195" s="152"/>
      <c r="KIL195" s="152"/>
      <c r="KIM195" s="152"/>
      <c r="KIN195" s="152"/>
      <c r="KIO195" s="350"/>
      <c r="KIP195" s="321"/>
      <c r="KIQ195" s="326"/>
      <c r="KIR195" s="152"/>
      <c r="KIS195" s="152"/>
      <c r="KIT195" s="152"/>
      <c r="KIU195" s="152"/>
      <c r="KIV195" s="350"/>
      <c r="KIW195" s="321"/>
      <c r="KIX195" s="326"/>
      <c r="KIY195" s="152"/>
      <c r="KIZ195" s="152"/>
      <c r="KJA195" s="152"/>
      <c r="KJB195" s="152"/>
      <c r="KJC195" s="350"/>
      <c r="KJD195" s="321"/>
      <c r="KJE195" s="326"/>
      <c r="KJF195" s="152"/>
      <c r="KJG195" s="152"/>
      <c r="KJH195" s="152"/>
      <c r="KJI195" s="152"/>
      <c r="KJJ195" s="350"/>
      <c r="KJK195" s="321"/>
      <c r="KJL195" s="326"/>
      <c r="KJM195" s="152"/>
      <c r="KJN195" s="152"/>
      <c r="KJO195" s="152"/>
      <c r="KJP195" s="152"/>
      <c r="KJQ195" s="350"/>
      <c r="KJR195" s="321"/>
      <c r="KJS195" s="326"/>
      <c r="KJT195" s="152"/>
      <c r="KJU195" s="152"/>
      <c r="KJV195" s="152"/>
      <c r="KJW195" s="152"/>
      <c r="KJX195" s="350"/>
      <c r="KJY195" s="321"/>
      <c r="KJZ195" s="326"/>
      <c r="KKA195" s="152"/>
      <c r="KKB195" s="152"/>
      <c r="KKC195" s="152"/>
      <c r="KKD195" s="152"/>
      <c r="KKE195" s="350"/>
      <c r="KKF195" s="321"/>
      <c r="KKG195" s="326"/>
      <c r="KKH195" s="152"/>
      <c r="KKI195" s="152"/>
      <c r="KKJ195" s="152"/>
      <c r="KKK195" s="152"/>
      <c r="KKL195" s="350"/>
      <c r="KKM195" s="321"/>
      <c r="KKN195" s="326"/>
      <c r="KKO195" s="152"/>
      <c r="KKP195" s="152"/>
      <c r="KKQ195" s="152"/>
      <c r="KKR195" s="152"/>
      <c r="KKS195" s="350"/>
      <c r="KKT195" s="321"/>
      <c r="KKU195" s="326"/>
      <c r="KKV195" s="152"/>
      <c r="KKW195" s="152"/>
      <c r="KKX195" s="152"/>
      <c r="KKY195" s="152"/>
      <c r="KKZ195" s="350"/>
      <c r="KLA195" s="321"/>
      <c r="KLB195" s="326"/>
      <c r="KLC195" s="152"/>
      <c r="KLD195" s="152"/>
      <c r="KLE195" s="152"/>
      <c r="KLF195" s="152"/>
      <c r="KLG195" s="350"/>
      <c r="KLH195" s="321"/>
      <c r="KLI195" s="326"/>
      <c r="KLJ195" s="152"/>
      <c r="KLK195" s="152"/>
      <c r="KLL195" s="152"/>
      <c r="KLM195" s="152"/>
      <c r="KLN195" s="350"/>
      <c r="KLO195" s="321"/>
      <c r="KLP195" s="326"/>
      <c r="KLQ195" s="152"/>
      <c r="KLR195" s="152"/>
      <c r="KLS195" s="152"/>
      <c r="KLT195" s="152"/>
      <c r="KLU195" s="350"/>
      <c r="KLV195" s="321"/>
      <c r="KLW195" s="326"/>
      <c r="KLX195" s="152"/>
      <c r="KLY195" s="152"/>
      <c r="KLZ195" s="152"/>
      <c r="KMA195" s="152"/>
      <c r="KMB195" s="350"/>
      <c r="KMC195" s="321"/>
      <c r="KMD195" s="326"/>
      <c r="KME195" s="152"/>
      <c r="KMF195" s="152"/>
      <c r="KMG195" s="152"/>
      <c r="KMH195" s="152"/>
      <c r="KMI195" s="350"/>
      <c r="KMJ195" s="321"/>
      <c r="KMK195" s="326"/>
      <c r="KML195" s="152"/>
      <c r="KMM195" s="152"/>
      <c r="KMN195" s="152"/>
      <c r="KMO195" s="152"/>
      <c r="KMP195" s="350"/>
      <c r="KMQ195" s="321"/>
      <c r="KMR195" s="326"/>
      <c r="KMS195" s="152"/>
      <c r="KMT195" s="152"/>
      <c r="KMU195" s="152"/>
      <c r="KMV195" s="152"/>
      <c r="KMW195" s="350"/>
      <c r="KMX195" s="321"/>
      <c r="KMY195" s="326"/>
      <c r="KMZ195" s="152"/>
      <c r="KNA195" s="152"/>
      <c r="KNB195" s="152"/>
      <c r="KNC195" s="152"/>
      <c r="KND195" s="350"/>
      <c r="KNE195" s="321"/>
      <c r="KNF195" s="326"/>
      <c r="KNG195" s="152"/>
      <c r="KNH195" s="152"/>
      <c r="KNI195" s="152"/>
      <c r="KNJ195" s="152"/>
      <c r="KNK195" s="350"/>
      <c r="KNL195" s="321"/>
      <c r="KNM195" s="326"/>
      <c r="KNN195" s="152"/>
      <c r="KNO195" s="152"/>
      <c r="KNP195" s="152"/>
      <c r="KNQ195" s="152"/>
      <c r="KNR195" s="350"/>
      <c r="KNS195" s="321"/>
      <c r="KNT195" s="326"/>
      <c r="KNU195" s="152"/>
      <c r="KNV195" s="152"/>
      <c r="KNW195" s="152"/>
      <c r="KNX195" s="152"/>
      <c r="KNY195" s="350"/>
      <c r="KNZ195" s="321"/>
      <c r="KOA195" s="326"/>
      <c r="KOB195" s="152"/>
      <c r="KOC195" s="152"/>
      <c r="KOD195" s="152"/>
      <c r="KOE195" s="152"/>
      <c r="KOF195" s="350"/>
      <c r="KOG195" s="321"/>
      <c r="KOH195" s="326"/>
      <c r="KOI195" s="152"/>
      <c r="KOJ195" s="152"/>
      <c r="KOK195" s="152"/>
      <c r="KOL195" s="152"/>
      <c r="KOM195" s="350"/>
      <c r="KON195" s="321"/>
      <c r="KOO195" s="326"/>
      <c r="KOP195" s="152"/>
      <c r="KOQ195" s="152"/>
      <c r="KOR195" s="152"/>
      <c r="KOS195" s="152"/>
      <c r="KOT195" s="350"/>
      <c r="KOU195" s="321"/>
      <c r="KOV195" s="326"/>
      <c r="KOW195" s="152"/>
      <c r="KOX195" s="152"/>
      <c r="KOY195" s="152"/>
      <c r="KOZ195" s="152"/>
      <c r="KPA195" s="350"/>
      <c r="KPB195" s="321"/>
      <c r="KPC195" s="326"/>
      <c r="KPD195" s="152"/>
      <c r="KPE195" s="152"/>
      <c r="KPF195" s="152"/>
      <c r="KPG195" s="152"/>
      <c r="KPH195" s="350"/>
      <c r="KPI195" s="321"/>
      <c r="KPJ195" s="326"/>
      <c r="KPK195" s="152"/>
      <c r="KPL195" s="152"/>
      <c r="KPM195" s="152"/>
      <c r="KPN195" s="152"/>
      <c r="KPO195" s="350"/>
      <c r="KPP195" s="321"/>
      <c r="KPQ195" s="326"/>
      <c r="KPR195" s="152"/>
      <c r="KPS195" s="152"/>
      <c r="KPT195" s="152"/>
      <c r="KPU195" s="152"/>
      <c r="KPV195" s="350"/>
      <c r="KPW195" s="321"/>
      <c r="KPX195" s="326"/>
      <c r="KPY195" s="152"/>
      <c r="KPZ195" s="152"/>
      <c r="KQA195" s="152"/>
      <c r="KQB195" s="152"/>
      <c r="KQC195" s="350"/>
      <c r="KQD195" s="321"/>
      <c r="KQE195" s="326"/>
      <c r="KQF195" s="152"/>
      <c r="KQG195" s="152"/>
      <c r="KQH195" s="152"/>
      <c r="KQI195" s="152"/>
      <c r="KQJ195" s="350"/>
      <c r="KQK195" s="321"/>
      <c r="KQL195" s="326"/>
      <c r="KQM195" s="152"/>
      <c r="KQN195" s="152"/>
      <c r="KQO195" s="152"/>
      <c r="KQP195" s="152"/>
      <c r="KQQ195" s="350"/>
      <c r="KQR195" s="321"/>
      <c r="KQS195" s="326"/>
      <c r="KQT195" s="152"/>
      <c r="KQU195" s="152"/>
      <c r="KQV195" s="152"/>
      <c r="KQW195" s="152"/>
      <c r="KQX195" s="350"/>
      <c r="KQY195" s="321"/>
      <c r="KQZ195" s="326"/>
      <c r="KRA195" s="152"/>
      <c r="KRB195" s="152"/>
      <c r="KRC195" s="152"/>
      <c r="KRD195" s="152"/>
      <c r="KRE195" s="350"/>
      <c r="KRF195" s="321"/>
      <c r="KRG195" s="326"/>
      <c r="KRH195" s="152"/>
      <c r="KRI195" s="152"/>
      <c r="KRJ195" s="152"/>
      <c r="KRK195" s="152"/>
      <c r="KRL195" s="350"/>
      <c r="KRM195" s="321"/>
      <c r="KRN195" s="326"/>
      <c r="KRO195" s="152"/>
      <c r="KRP195" s="152"/>
      <c r="KRQ195" s="152"/>
      <c r="KRR195" s="152"/>
      <c r="KRS195" s="350"/>
      <c r="KRT195" s="321"/>
      <c r="KRU195" s="326"/>
      <c r="KRV195" s="152"/>
      <c r="KRW195" s="152"/>
      <c r="KRX195" s="152"/>
      <c r="KRY195" s="152"/>
      <c r="KRZ195" s="350"/>
      <c r="KSA195" s="321"/>
      <c r="KSB195" s="326"/>
      <c r="KSC195" s="152"/>
      <c r="KSD195" s="152"/>
      <c r="KSE195" s="152"/>
      <c r="KSF195" s="152"/>
      <c r="KSG195" s="350"/>
      <c r="KSH195" s="321"/>
      <c r="KSI195" s="326"/>
      <c r="KSJ195" s="152"/>
      <c r="KSK195" s="152"/>
      <c r="KSL195" s="152"/>
      <c r="KSM195" s="152"/>
      <c r="KSN195" s="350"/>
      <c r="KSO195" s="321"/>
      <c r="KSP195" s="326"/>
      <c r="KSQ195" s="152"/>
      <c r="KSR195" s="152"/>
      <c r="KSS195" s="152"/>
      <c r="KST195" s="152"/>
      <c r="KSU195" s="350"/>
      <c r="KSV195" s="321"/>
      <c r="KSW195" s="326"/>
      <c r="KSX195" s="152"/>
      <c r="KSY195" s="152"/>
      <c r="KSZ195" s="152"/>
      <c r="KTA195" s="152"/>
      <c r="KTB195" s="350"/>
      <c r="KTC195" s="321"/>
      <c r="KTD195" s="326"/>
      <c r="KTE195" s="152"/>
      <c r="KTF195" s="152"/>
      <c r="KTG195" s="152"/>
      <c r="KTH195" s="152"/>
      <c r="KTI195" s="350"/>
      <c r="KTJ195" s="321"/>
      <c r="KTK195" s="326"/>
      <c r="KTL195" s="152"/>
      <c r="KTM195" s="152"/>
      <c r="KTN195" s="152"/>
      <c r="KTO195" s="152"/>
      <c r="KTP195" s="350"/>
      <c r="KTQ195" s="321"/>
      <c r="KTR195" s="326"/>
      <c r="KTS195" s="152"/>
      <c r="KTT195" s="152"/>
      <c r="KTU195" s="152"/>
      <c r="KTV195" s="152"/>
      <c r="KTW195" s="350"/>
      <c r="KTX195" s="321"/>
      <c r="KTY195" s="326"/>
      <c r="KTZ195" s="152"/>
      <c r="KUA195" s="152"/>
      <c r="KUB195" s="152"/>
      <c r="KUC195" s="152"/>
      <c r="KUD195" s="350"/>
      <c r="KUE195" s="321"/>
      <c r="KUF195" s="326"/>
      <c r="KUG195" s="152"/>
      <c r="KUH195" s="152"/>
      <c r="KUI195" s="152"/>
      <c r="KUJ195" s="152"/>
      <c r="KUK195" s="350"/>
      <c r="KUL195" s="321"/>
      <c r="KUM195" s="326"/>
      <c r="KUN195" s="152"/>
      <c r="KUO195" s="152"/>
      <c r="KUP195" s="152"/>
      <c r="KUQ195" s="152"/>
      <c r="KUR195" s="350"/>
      <c r="KUS195" s="321"/>
      <c r="KUT195" s="326"/>
      <c r="KUU195" s="152"/>
      <c r="KUV195" s="152"/>
      <c r="KUW195" s="152"/>
      <c r="KUX195" s="152"/>
      <c r="KUY195" s="350"/>
      <c r="KUZ195" s="321"/>
      <c r="KVA195" s="326"/>
      <c r="KVB195" s="152"/>
      <c r="KVC195" s="152"/>
      <c r="KVD195" s="152"/>
      <c r="KVE195" s="152"/>
      <c r="KVF195" s="350"/>
      <c r="KVG195" s="321"/>
      <c r="KVH195" s="326"/>
      <c r="KVI195" s="152"/>
      <c r="KVJ195" s="152"/>
      <c r="KVK195" s="152"/>
      <c r="KVL195" s="152"/>
      <c r="KVM195" s="350"/>
      <c r="KVN195" s="321"/>
      <c r="KVO195" s="326"/>
      <c r="KVP195" s="152"/>
      <c r="KVQ195" s="152"/>
      <c r="KVR195" s="152"/>
      <c r="KVS195" s="152"/>
      <c r="KVT195" s="350"/>
      <c r="KVU195" s="321"/>
      <c r="KVV195" s="326"/>
      <c r="KVW195" s="152"/>
      <c r="KVX195" s="152"/>
      <c r="KVY195" s="152"/>
      <c r="KVZ195" s="152"/>
      <c r="KWA195" s="350"/>
      <c r="KWB195" s="321"/>
      <c r="KWC195" s="326"/>
      <c r="KWD195" s="152"/>
      <c r="KWE195" s="152"/>
      <c r="KWF195" s="152"/>
      <c r="KWG195" s="152"/>
      <c r="KWH195" s="350"/>
      <c r="KWI195" s="321"/>
      <c r="KWJ195" s="326"/>
      <c r="KWK195" s="152"/>
      <c r="KWL195" s="152"/>
      <c r="KWM195" s="152"/>
      <c r="KWN195" s="152"/>
      <c r="KWO195" s="350"/>
      <c r="KWP195" s="321"/>
      <c r="KWQ195" s="326"/>
      <c r="KWR195" s="152"/>
      <c r="KWS195" s="152"/>
      <c r="KWT195" s="152"/>
      <c r="KWU195" s="152"/>
      <c r="KWV195" s="350"/>
      <c r="KWW195" s="321"/>
      <c r="KWX195" s="326"/>
      <c r="KWY195" s="152"/>
      <c r="KWZ195" s="152"/>
      <c r="KXA195" s="152"/>
      <c r="KXB195" s="152"/>
      <c r="KXC195" s="350"/>
      <c r="KXD195" s="321"/>
      <c r="KXE195" s="326"/>
      <c r="KXF195" s="152"/>
      <c r="KXG195" s="152"/>
      <c r="KXH195" s="152"/>
      <c r="KXI195" s="152"/>
      <c r="KXJ195" s="350"/>
      <c r="KXK195" s="321"/>
      <c r="KXL195" s="326"/>
      <c r="KXM195" s="152"/>
      <c r="KXN195" s="152"/>
      <c r="KXO195" s="152"/>
      <c r="KXP195" s="152"/>
      <c r="KXQ195" s="350"/>
      <c r="KXR195" s="321"/>
      <c r="KXS195" s="326"/>
      <c r="KXT195" s="152"/>
      <c r="KXU195" s="152"/>
      <c r="KXV195" s="152"/>
      <c r="KXW195" s="152"/>
      <c r="KXX195" s="350"/>
      <c r="KXY195" s="321"/>
      <c r="KXZ195" s="326"/>
      <c r="KYA195" s="152"/>
      <c r="KYB195" s="152"/>
      <c r="KYC195" s="152"/>
      <c r="KYD195" s="152"/>
      <c r="KYE195" s="350"/>
      <c r="KYF195" s="321"/>
      <c r="KYG195" s="326"/>
      <c r="KYH195" s="152"/>
      <c r="KYI195" s="152"/>
      <c r="KYJ195" s="152"/>
      <c r="KYK195" s="152"/>
      <c r="KYL195" s="350"/>
      <c r="KYM195" s="321"/>
      <c r="KYN195" s="326"/>
      <c r="KYO195" s="152"/>
      <c r="KYP195" s="152"/>
      <c r="KYQ195" s="152"/>
      <c r="KYR195" s="152"/>
      <c r="KYS195" s="350"/>
      <c r="KYT195" s="321"/>
      <c r="KYU195" s="326"/>
      <c r="KYV195" s="152"/>
      <c r="KYW195" s="152"/>
      <c r="KYX195" s="152"/>
      <c r="KYY195" s="152"/>
      <c r="KYZ195" s="350"/>
      <c r="KZA195" s="321"/>
      <c r="KZB195" s="326"/>
      <c r="KZC195" s="152"/>
      <c r="KZD195" s="152"/>
      <c r="KZE195" s="152"/>
      <c r="KZF195" s="152"/>
      <c r="KZG195" s="350"/>
      <c r="KZH195" s="321"/>
      <c r="KZI195" s="326"/>
      <c r="KZJ195" s="152"/>
      <c r="KZK195" s="152"/>
      <c r="KZL195" s="152"/>
      <c r="KZM195" s="152"/>
      <c r="KZN195" s="350"/>
      <c r="KZO195" s="321"/>
      <c r="KZP195" s="326"/>
      <c r="KZQ195" s="152"/>
      <c r="KZR195" s="152"/>
      <c r="KZS195" s="152"/>
      <c r="KZT195" s="152"/>
      <c r="KZU195" s="350"/>
      <c r="KZV195" s="321"/>
      <c r="KZW195" s="326"/>
      <c r="KZX195" s="152"/>
      <c r="KZY195" s="152"/>
      <c r="KZZ195" s="152"/>
      <c r="LAA195" s="152"/>
      <c r="LAB195" s="350"/>
      <c r="LAC195" s="321"/>
      <c r="LAD195" s="326"/>
      <c r="LAE195" s="152"/>
      <c r="LAF195" s="152"/>
      <c r="LAG195" s="152"/>
      <c r="LAH195" s="152"/>
      <c r="LAI195" s="350"/>
      <c r="LAJ195" s="321"/>
      <c r="LAK195" s="326"/>
      <c r="LAL195" s="152"/>
      <c r="LAM195" s="152"/>
      <c r="LAN195" s="152"/>
      <c r="LAO195" s="152"/>
      <c r="LAP195" s="350"/>
      <c r="LAQ195" s="321"/>
      <c r="LAR195" s="326"/>
      <c r="LAS195" s="152"/>
      <c r="LAT195" s="152"/>
      <c r="LAU195" s="152"/>
      <c r="LAV195" s="152"/>
      <c r="LAW195" s="350"/>
      <c r="LAX195" s="321"/>
      <c r="LAY195" s="326"/>
      <c r="LAZ195" s="152"/>
      <c r="LBA195" s="152"/>
      <c r="LBB195" s="152"/>
      <c r="LBC195" s="152"/>
      <c r="LBD195" s="350"/>
      <c r="LBE195" s="321"/>
      <c r="LBF195" s="326"/>
      <c r="LBG195" s="152"/>
      <c r="LBH195" s="152"/>
      <c r="LBI195" s="152"/>
      <c r="LBJ195" s="152"/>
      <c r="LBK195" s="350"/>
      <c r="LBL195" s="321"/>
      <c r="LBM195" s="326"/>
      <c r="LBN195" s="152"/>
      <c r="LBO195" s="152"/>
      <c r="LBP195" s="152"/>
      <c r="LBQ195" s="152"/>
      <c r="LBR195" s="350"/>
      <c r="LBS195" s="321"/>
      <c r="LBT195" s="326"/>
      <c r="LBU195" s="152"/>
      <c r="LBV195" s="152"/>
      <c r="LBW195" s="152"/>
      <c r="LBX195" s="152"/>
      <c r="LBY195" s="350"/>
      <c r="LBZ195" s="321"/>
      <c r="LCA195" s="326"/>
      <c r="LCB195" s="152"/>
      <c r="LCC195" s="152"/>
      <c r="LCD195" s="152"/>
      <c r="LCE195" s="152"/>
      <c r="LCF195" s="350"/>
      <c r="LCG195" s="321"/>
      <c r="LCH195" s="326"/>
      <c r="LCI195" s="152"/>
      <c r="LCJ195" s="152"/>
      <c r="LCK195" s="152"/>
      <c r="LCL195" s="152"/>
      <c r="LCM195" s="350"/>
      <c r="LCN195" s="321"/>
      <c r="LCO195" s="326"/>
      <c r="LCP195" s="152"/>
      <c r="LCQ195" s="152"/>
      <c r="LCR195" s="152"/>
      <c r="LCS195" s="152"/>
      <c r="LCT195" s="350"/>
      <c r="LCU195" s="321"/>
      <c r="LCV195" s="326"/>
      <c r="LCW195" s="152"/>
      <c r="LCX195" s="152"/>
      <c r="LCY195" s="152"/>
      <c r="LCZ195" s="152"/>
      <c r="LDA195" s="350"/>
      <c r="LDB195" s="321"/>
      <c r="LDC195" s="326"/>
      <c r="LDD195" s="152"/>
      <c r="LDE195" s="152"/>
      <c r="LDF195" s="152"/>
      <c r="LDG195" s="152"/>
      <c r="LDH195" s="350"/>
      <c r="LDI195" s="321"/>
      <c r="LDJ195" s="326"/>
      <c r="LDK195" s="152"/>
      <c r="LDL195" s="152"/>
      <c r="LDM195" s="152"/>
      <c r="LDN195" s="152"/>
      <c r="LDO195" s="350"/>
      <c r="LDP195" s="321"/>
      <c r="LDQ195" s="326"/>
      <c r="LDR195" s="152"/>
      <c r="LDS195" s="152"/>
      <c r="LDT195" s="152"/>
      <c r="LDU195" s="152"/>
      <c r="LDV195" s="350"/>
      <c r="LDW195" s="321"/>
      <c r="LDX195" s="326"/>
      <c r="LDY195" s="152"/>
      <c r="LDZ195" s="152"/>
      <c r="LEA195" s="152"/>
      <c r="LEB195" s="152"/>
      <c r="LEC195" s="350"/>
      <c r="LED195" s="321"/>
      <c r="LEE195" s="326"/>
      <c r="LEF195" s="152"/>
      <c r="LEG195" s="152"/>
      <c r="LEH195" s="152"/>
      <c r="LEI195" s="152"/>
      <c r="LEJ195" s="350"/>
      <c r="LEK195" s="321"/>
      <c r="LEL195" s="326"/>
      <c r="LEM195" s="152"/>
      <c r="LEN195" s="152"/>
      <c r="LEO195" s="152"/>
      <c r="LEP195" s="152"/>
      <c r="LEQ195" s="350"/>
      <c r="LER195" s="321"/>
      <c r="LES195" s="326"/>
      <c r="LET195" s="152"/>
      <c r="LEU195" s="152"/>
      <c r="LEV195" s="152"/>
      <c r="LEW195" s="152"/>
      <c r="LEX195" s="350"/>
      <c r="LEY195" s="321"/>
      <c r="LEZ195" s="326"/>
      <c r="LFA195" s="152"/>
      <c r="LFB195" s="152"/>
      <c r="LFC195" s="152"/>
      <c r="LFD195" s="152"/>
      <c r="LFE195" s="350"/>
      <c r="LFF195" s="321"/>
      <c r="LFG195" s="326"/>
      <c r="LFH195" s="152"/>
      <c r="LFI195" s="152"/>
      <c r="LFJ195" s="152"/>
      <c r="LFK195" s="152"/>
      <c r="LFL195" s="350"/>
      <c r="LFM195" s="321"/>
      <c r="LFN195" s="326"/>
      <c r="LFO195" s="152"/>
      <c r="LFP195" s="152"/>
      <c r="LFQ195" s="152"/>
      <c r="LFR195" s="152"/>
      <c r="LFS195" s="350"/>
      <c r="LFT195" s="321"/>
      <c r="LFU195" s="326"/>
      <c r="LFV195" s="152"/>
      <c r="LFW195" s="152"/>
      <c r="LFX195" s="152"/>
      <c r="LFY195" s="152"/>
      <c r="LFZ195" s="350"/>
      <c r="LGA195" s="321"/>
      <c r="LGB195" s="326"/>
      <c r="LGC195" s="152"/>
      <c r="LGD195" s="152"/>
      <c r="LGE195" s="152"/>
      <c r="LGF195" s="152"/>
      <c r="LGG195" s="350"/>
      <c r="LGH195" s="321"/>
      <c r="LGI195" s="326"/>
      <c r="LGJ195" s="152"/>
      <c r="LGK195" s="152"/>
      <c r="LGL195" s="152"/>
      <c r="LGM195" s="152"/>
      <c r="LGN195" s="350"/>
      <c r="LGO195" s="321"/>
      <c r="LGP195" s="326"/>
      <c r="LGQ195" s="152"/>
      <c r="LGR195" s="152"/>
      <c r="LGS195" s="152"/>
      <c r="LGT195" s="152"/>
      <c r="LGU195" s="350"/>
      <c r="LGV195" s="321"/>
      <c r="LGW195" s="326"/>
      <c r="LGX195" s="152"/>
      <c r="LGY195" s="152"/>
      <c r="LGZ195" s="152"/>
      <c r="LHA195" s="152"/>
      <c r="LHB195" s="350"/>
      <c r="LHC195" s="321"/>
      <c r="LHD195" s="326"/>
      <c r="LHE195" s="152"/>
      <c r="LHF195" s="152"/>
      <c r="LHG195" s="152"/>
      <c r="LHH195" s="152"/>
      <c r="LHI195" s="350"/>
      <c r="LHJ195" s="321"/>
      <c r="LHK195" s="326"/>
      <c r="LHL195" s="152"/>
      <c r="LHM195" s="152"/>
      <c r="LHN195" s="152"/>
      <c r="LHO195" s="152"/>
      <c r="LHP195" s="350"/>
      <c r="LHQ195" s="321"/>
      <c r="LHR195" s="326"/>
      <c r="LHS195" s="152"/>
      <c r="LHT195" s="152"/>
      <c r="LHU195" s="152"/>
      <c r="LHV195" s="152"/>
      <c r="LHW195" s="350"/>
      <c r="LHX195" s="321"/>
      <c r="LHY195" s="326"/>
      <c r="LHZ195" s="152"/>
      <c r="LIA195" s="152"/>
      <c r="LIB195" s="152"/>
      <c r="LIC195" s="152"/>
      <c r="LID195" s="350"/>
      <c r="LIE195" s="321"/>
      <c r="LIF195" s="326"/>
      <c r="LIG195" s="152"/>
      <c r="LIH195" s="152"/>
      <c r="LII195" s="152"/>
      <c r="LIJ195" s="152"/>
      <c r="LIK195" s="350"/>
      <c r="LIL195" s="321"/>
      <c r="LIM195" s="326"/>
      <c r="LIN195" s="152"/>
      <c r="LIO195" s="152"/>
      <c r="LIP195" s="152"/>
      <c r="LIQ195" s="152"/>
      <c r="LIR195" s="350"/>
      <c r="LIS195" s="321"/>
      <c r="LIT195" s="326"/>
      <c r="LIU195" s="152"/>
      <c r="LIV195" s="152"/>
      <c r="LIW195" s="152"/>
      <c r="LIX195" s="152"/>
      <c r="LIY195" s="350"/>
      <c r="LIZ195" s="321"/>
      <c r="LJA195" s="326"/>
      <c r="LJB195" s="152"/>
      <c r="LJC195" s="152"/>
      <c r="LJD195" s="152"/>
      <c r="LJE195" s="152"/>
      <c r="LJF195" s="350"/>
      <c r="LJG195" s="321"/>
      <c r="LJH195" s="326"/>
      <c r="LJI195" s="152"/>
      <c r="LJJ195" s="152"/>
      <c r="LJK195" s="152"/>
      <c r="LJL195" s="152"/>
      <c r="LJM195" s="350"/>
      <c r="LJN195" s="321"/>
      <c r="LJO195" s="326"/>
      <c r="LJP195" s="152"/>
      <c r="LJQ195" s="152"/>
      <c r="LJR195" s="152"/>
      <c r="LJS195" s="152"/>
      <c r="LJT195" s="350"/>
      <c r="LJU195" s="321"/>
      <c r="LJV195" s="326"/>
      <c r="LJW195" s="152"/>
      <c r="LJX195" s="152"/>
      <c r="LJY195" s="152"/>
      <c r="LJZ195" s="152"/>
      <c r="LKA195" s="350"/>
      <c r="LKB195" s="321"/>
      <c r="LKC195" s="326"/>
      <c r="LKD195" s="152"/>
      <c r="LKE195" s="152"/>
      <c r="LKF195" s="152"/>
      <c r="LKG195" s="152"/>
      <c r="LKH195" s="350"/>
      <c r="LKI195" s="321"/>
      <c r="LKJ195" s="326"/>
      <c r="LKK195" s="152"/>
      <c r="LKL195" s="152"/>
      <c r="LKM195" s="152"/>
      <c r="LKN195" s="152"/>
      <c r="LKO195" s="350"/>
      <c r="LKP195" s="321"/>
      <c r="LKQ195" s="326"/>
      <c r="LKR195" s="152"/>
      <c r="LKS195" s="152"/>
      <c r="LKT195" s="152"/>
      <c r="LKU195" s="152"/>
      <c r="LKV195" s="350"/>
      <c r="LKW195" s="321"/>
      <c r="LKX195" s="326"/>
      <c r="LKY195" s="152"/>
      <c r="LKZ195" s="152"/>
      <c r="LLA195" s="152"/>
      <c r="LLB195" s="152"/>
      <c r="LLC195" s="350"/>
      <c r="LLD195" s="321"/>
      <c r="LLE195" s="326"/>
      <c r="LLF195" s="152"/>
      <c r="LLG195" s="152"/>
      <c r="LLH195" s="152"/>
      <c r="LLI195" s="152"/>
      <c r="LLJ195" s="350"/>
      <c r="LLK195" s="321"/>
      <c r="LLL195" s="326"/>
      <c r="LLM195" s="152"/>
      <c r="LLN195" s="152"/>
      <c r="LLO195" s="152"/>
      <c r="LLP195" s="152"/>
      <c r="LLQ195" s="350"/>
      <c r="LLR195" s="321"/>
      <c r="LLS195" s="326"/>
      <c r="LLT195" s="152"/>
      <c r="LLU195" s="152"/>
      <c r="LLV195" s="152"/>
      <c r="LLW195" s="152"/>
      <c r="LLX195" s="350"/>
      <c r="LLY195" s="321"/>
      <c r="LLZ195" s="326"/>
      <c r="LMA195" s="152"/>
      <c r="LMB195" s="152"/>
      <c r="LMC195" s="152"/>
      <c r="LMD195" s="152"/>
      <c r="LME195" s="350"/>
      <c r="LMF195" s="321"/>
      <c r="LMG195" s="326"/>
      <c r="LMH195" s="152"/>
      <c r="LMI195" s="152"/>
      <c r="LMJ195" s="152"/>
      <c r="LMK195" s="152"/>
      <c r="LML195" s="350"/>
      <c r="LMM195" s="321"/>
      <c r="LMN195" s="326"/>
      <c r="LMO195" s="152"/>
      <c r="LMP195" s="152"/>
      <c r="LMQ195" s="152"/>
      <c r="LMR195" s="152"/>
      <c r="LMS195" s="350"/>
      <c r="LMT195" s="321"/>
      <c r="LMU195" s="326"/>
      <c r="LMV195" s="152"/>
      <c r="LMW195" s="152"/>
      <c r="LMX195" s="152"/>
      <c r="LMY195" s="152"/>
      <c r="LMZ195" s="350"/>
      <c r="LNA195" s="321"/>
      <c r="LNB195" s="326"/>
      <c r="LNC195" s="152"/>
      <c r="LND195" s="152"/>
      <c r="LNE195" s="152"/>
      <c r="LNF195" s="152"/>
      <c r="LNG195" s="350"/>
      <c r="LNH195" s="321"/>
      <c r="LNI195" s="326"/>
      <c r="LNJ195" s="152"/>
      <c r="LNK195" s="152"/>
      <c r="LNL195" s="152"/>
      <c r="LNM195" s="152"/>
      <c r="LNN195" s="350"/>
      <c r="LNO195" s="321"/>
      <c r="LNP195" s="326"/>
      <c r="LNQ195" s="152"/>
      <c r="LNR195" s="152"/>
      <c r="LNS195" s="152"/>
      <c r="LNT195" s="152"/>
      <c r="LNU195" s="350"/>
      <c r="LNV195" s="321"/>
      <c r="LNW195" s="326"/>
      <c r="LNX195" s="152"/>
      <c r="LNY195" s="152"/>
      <c r="LNZ195" s="152"/>
      <c r="LOA195" s="152"/>
      <c r="LOB195" s="350"/>
      <c r="LOC195" s="321"/>
      <c r="LOD195" s="326"/>
      <c r="LOE195" s="152"/>
      <c r="LOF195" s="152"/>
      <c r="LOG195" s="152"/>
      <c r="LOH195" s="152"/>
      <c r="LOI195" s="350"/>
      <c r="LOJ195" s="321"/>
      <c r="LOK195" s="326"/>
      <c r="LOL195" s="152"/>
      <c r="LOM195" s="152"/>
      <c r="LON195" s="152"/>
      <c r="LOO195" s="152"/>
      <c r="LOP195" s="350"/>
      <c r="LOQ195" s="321"/>
      <c r="LOR195" s="326"/>
      <c r="LOS195" s="152"/>
      <c r="LOT195" s="152"/>
      <c r="LOU195" s="152"/>
      <c r="LOV195" s="152"/>
      <c r="LOW195" s="350"/>
      <c r="LOX195" s="321"/>
      <c r="LOY195" s="326"/>
      <c r="LOZ195" s="152"/>
      <c r="LPA195" s="152"/>
      <c r="LPB195" s="152"/>
      <c r="LPC195" s="152"/>
      <c r="LPD195" s="350"/>
      <c r="LPE195" s="321"/>
      <c r="LPF195" s="326"/>
      <c r="LPG195" s="152"/>
      <c r="LPH195" s="152"/>
      <c r="LPI195" s="152"/>
      <c r="LPJ195" s="152"/>
      <c r="LPK195" s="350"/>
      <c r="LPL195" s="321"/>
      <c r="LPM195" s="326"/>
      <c r="LPN195" s="152"/>
      <c r="LPO195" s="152"/>
      <c r="LPP195" s="152"/>
      <c r="LPQ195" s="152"/>
      <c r="LPR195" s="350"/>
      <c r="LPS195" s="321"/>
      <c r="LPT195" s="326"/>
      <c r="LPU195" s="152"/>
      <c r="LPV195" s="152"/>
      <c r="LPW195" s="152"/>
      <c r="LPX195" s="152"/>
      <c r="LPY195" s="350"/>
      <c r="LPZ195" s="321"/>
      <c r="LQA195" s="326"/>
      <c r="LQB195" s="152"/>
      <c r="LQC195" s="152"/>
      <c r="LQD195" s="152"/>
      <c r="LQE195" s="152"/>
      <c r="LQF195" s="350"/>
      <c r="LQG195" s="321"/>
      <c r="LQH195" s="326"/>
      <c r="LQI195" s="152"/>
      <c r="LQJ195" s="152"/>
      <c r="LQK195" s="152"/>
      <c r="LQL195" s="152"/>
      <c r="LQM195" s="350"/>
      <c r="LQN195" s="321"/>
      <c r="LQO195" s="326"/>
      <c r="LQP195" s="152"/>
      <c r="LQQ195" s="152"/>
      <c r="LQR195" s="152"/>
      <c r="LQS195" s="152"/>
      <c r="LQT195" s="350"/>
      <c r="LQU195" s="321"/>
      <c r="LQV195" s="326"/>
      <c r="LQW195" s="152"/>
      <c r="LQX195" s="152"/>
      <c r="LQY195" s="152"/>
      <c r="LQZ195" s="152"/>
      <c r="LRA195" s="350"/>
      <c r="LRB195" s="321"/>
      <c r="LRC195" s="326"/>
      <c r="LRD195" s="152"/>
      <c r="LRE195" s="152"/>
      <c r="LRF195" s="152"/>
      <c r="LRG195" s="152"/>
      <c r="LRH195" s="350"/>
      <c r="LRI195" s="321"/>
      <c r="LRJ195" s="326"/>
      <c r="LRK195" s="152"/>
      <c r="LRL195" s="152"/>
      <c r="LRM195" s="152"/>
      <c r="LRN195" s="152"/>
      <c r="LRO195" s="350"/>
      <c r="LRP195" s="321"/>
      <c r="LRQ195" s="326"/>
      <c r="LRR195" s="152"/>
      <c r="LRS195" s="152"/>
      <c r="LRT195" s="152"/>
      <c r="LRU195" s="152"/>
      <c r="LRV195" s="350"/>
      <c r="LRW195" s="321"/>
      <c r="LRX195" s="326"/>
      <c r="LRY195" s="152"/>
      <c r="LRZ195" s="152"/>
      <c r="LSA195" s="152"/>
      <c r="LSB195" s="152"/>
      <c r="LSC195" s="350"/>
      <c r="LSD195" s="321"/>
      <c r="LSE195" s="326"/>
      <c r="LSF195" s="152"/>
      <c r="LSG195" s="152"/>
      <c r="LSH195" s="152"/>
      <c r="LSI195" s="152"/>
      <c r="LSJ195" s="350"/>
      <c r="LSK195" s="321"/>
      <c r="LSL195" s="326"/>
      <c r="LSM195" s="152"/>
      <c r="LSN195" s="152"/>
      <c r="LSO195" s="152"/>
      <c r="LSP195" s="152"/>
      <c r="LSQ195" s="350"/>
      <c r="LSR195" s="321"/>
      <c r="LSS195" s="326"/>
      <c r="LST195" s="152"/>
      <c r="LSU195" s="152"/>
      <c r="LSV195" s="152"/>
      <c r="LSW195" s="152"/>
      <c r="LSX195" s="350"/>
      <c r="LSY195" s="321"/>
      <c r="LSZ195" s="326"/>
      <c r="LTA195" s="152"/>
      <c r="LTB195" s="152"/>
      <c r="LTC195" s="152"/>
      <c r="LTD195" s="152"/>
      <c r="LTE195" s="350"/>
      <c r="LTF195" s="321"/>
      <c r="LTG195" s="326"/>
      <c r="LTH195" s="152"/>
      <c r="LTI195" s="152"/>
      <c r="LTJ195" s="152"/>
      <c r="LTK195" s="152"/>
      <c r="LTL195" s="350"/>
      <c r="LTM195" s="321"/>
      <c r="LTN195" s="326"/>
      <c r="LTO195" s="152"/>
      <c r="LTP195" s="152"/>
      <c r="LTQ195" s="152"/>
      <c r="LTR195" s="152"/>
      <c r="LTS195" s="350"/>
      <c r="LTT195" s="321"/>
      <c r="LTU195" s="326"/>
      <c r="LTV195" s="152"/>
      <c r="LTW195" s="152"/>
      <c r="LTX195" s="152"/>
      <c r="LTY195" s="152"/>
      <c r="LTZ195" s="350"/>
      <c r="LUA195" s="321"/>
      <c r="LUB195" s="326"/>
      <c r="LUC195" s="152"/>
      <c r="LUD195" s="152"/>
      <c r="LUE195" s="152"/>
      <c r="LUF195" s="152"/>
      <c r="LUG195" s="350"/>
      <c r="LUH195" s="321"/>
      <c r="LUI195" s="326"/>
      <c r="LUJ195" s="152"/>
      <c r="LUK195" s="152"/>
      <c r="LUL195" s="152"/>
      <c r="LUM195" s="152"/>
      <c r="LUN195" s="350"/>
      <c r="LUO195" s="321"/>
      <c r="LUP195" s="326"/>
      <c r="LUQ195" s="152"/>
      <c r="LUR195" s="152"/>
      <c r="LUS195" s="152"/>
      <c r="LUT195" s="152"/>
      <c r="LUU195" s="350"/>
      <c r="LUV195" s="321"/>
      <c r="LUW195" s="326"/>
      <c r="LUX195" s="152"/>
      <c r="LUY195" s="152"/>
      <c r="LUZ195" s="152"/>
      <c r="LVA195" s="152"/>
      <c r="LVB195" s="350"/>
      <c r="LVC195" s="321"/>
      <c r="LVD195" s="326"/>
      <c r="LVE195" s="152"/>
      <c r="LVF195" s="152"/>
      <c r="LVG195" s="152"/>
      <c r="LVH195" s="152"/>
      <c r="LVI195" s="350"/>
      <c r="LVJ195" s="321"/>
      <c r="LVK195" s="326"/>
      <c r="LVL195" s="152"/>
      <c r="LVM195" s="152"/>
      <c r="LVN195" s="152"/>
      <c r="LVO195" s="152"/>
      <c r="LVP195" s="350"/>
      <c r="LVQ195" s="321"/>
      <c r="LVR195" s="326"/>
      <c r="LVS195" s="152"/>
      <c r="LVT195" s="152"/>
      <c r="LVU195" s="152"/>
      <c r="LVV195" s="152"/>
      <c r="LVW195" s="350"/>
      <c r="LVX195" s="321"/>
      <c r="LVY195" s="326"/>
      <c r="LVZ195" s="152"/>
      <c r="LWA195" s="152"/>
      <c r="LWB195" s="152"/>
      <c r="LWC195" s="152"/>
      <c r="LWD195" s="350"/>
      <c r="LWE195" s="321"/>
      <c r="LWF195" s="326"/>
      <c r="LWG195" s="152"/>
      <c r="LWH195" s="152"/>
      <c r="LWI195" s="152"/>
      <c r="LWJ195" s="152"/>
      <c r="LWK195" s="350"/>
      <c r="LWL195" s="321"/>
      <c r="LWM195" s="326"/>
      <c r="LWN195" s="152"/>
      <c r="LWO195" s="152"/>
      <c r="LWP195" s="152"/>
      <c r="LWQ195" s="152"/>
      <c r="LWR195" s="350"/>
      <c r="LWS195" s="321"/>
      <c r="LWT195" s="326"/>
      <c r="LWU195" s="152"/>
      <c r="LWV195" s="152"/>
      <c r="LWW195" s="152"/>
      <c r="LWX195" s="152"/>
      <c r="LWY195" s="350"/>
      <c r="LWZ195" s="321"/>
      <c r="LXA195" s="326"/>
      <c r="LXB195" s="152"/>
      <c r="LXC195" s="152"/>
      <c r="LXD195" s="152"/>
      <c r="LXE195" s="152"/>
      <c r="LXF195" s="350"/>
      <c r="LXG195" s="321"/>
      <c r="LXH195" s="326"/>
      <c r="LXI195" s="152"/>
      <c r="LXJ195" s="152"/>
      <c r="LXK195" s="152"/>
      <c r="LXL195" s="152"/>
      <c r="LXM195" s="350"/>
      <c r="LXN195" s="321"/>
      <c r="LXO195" s="326"/>
      <c r="LXP195" s="152"/>
      <c r="LXQ195" s="152"/>
      <c r="LXR195" s="152"/>
      <c r="LXS195" s="152"/>
      <c r="LXT195" s="350"/>
      <c r="LXU195" s="321"/>
      <c r="LXV195" s="326"/>
      <c r="LXW195" s="152"/>
      <c r="LXX195" s="152"/>
      <c r="LXY195" s="152"/>
      <c r="LXZ195" s="152"/>
      <c r="LYA195" s="350"/>
      <c r="LYB195" s="321"/>
      <c r="LYC195" s="326"/>
      <c r="LYD195" s="152"/>
      <c r="LYE195" s="152"/>
      <c r="LYF195" s="152"/>
      <c r="LYG195" s="152"/>
      <c r="LYH195" s="350"/>
      <c r="LYI195" s="321"/>
      <c r="LYJ195" s="326"/>
      <c r="LYK195" s="152"/>
      <c r="LYL195" s="152"/>
      <c r="LYM195" s="152"/>
      <c r="LYN195" s="152"/>
      <c r="LYO195" s="350"/>
      <c r="LYP195" s="321"/>
      <c r="LYQ195" s="326"/>
      <c r="LYR195" s="152"/>
      <c r="LYS195" s="152"/>
      <c r="LYT195" s="152"/>
      <c r="LYU195" s="152"/>
      <c r="LYV195" s="350"/>
      <c r="LYW195" s="321"/>
      <c r="LYX195" s="326"/>
      <c r="LYY195" s="152"/>
      <c r="LYZ195" s="152"/>
      <c r="LZA195" s="152"/>
      <c r="LZB195" s="152"/>
      <c r="LZC195" s="350"/>
      <c r="LZD195" s="321"/>
      <c r="LZE195" s="326"/>
      <c r="LZF195" s="152"/>
      <c r="LZG195" s="152"/>
      <c r="LZH195" s="152"/>
      <c r="LZI195" s="152"/>
      <c r="LZJ195" s="350"/>
      <c r="LZK195" s="321"/>
      <c r="LZL195" s="326"/>
      <c r="LZM195" s="152"/>
      <c r="LZN195" s="152"/>
      <c r="LZO195" s="152"/>
      <c r="LZP195" s="152"/>
      <c r="LZQ195" s="350"/>
      <c r="LZR195" s="321"/>
      <c r="LZS195" s="326"/>
      <c r="LZT195" s="152"/>
      <c r="LZU195" s="152"/>
      <c r="LZV195" s="152"/>
      <c r="LZW195" s="152"/>
      <c r="LZX195" s="350"/>
      <c r="LZY195" s="321"/>
      <c r="LZZ195" s="326"/>
      <c r="MAA195" s="152"/>
      <c r="MAB195" s="152"/>
      <c r="MAC195" s="152"/>
      <c r="MAD195" s="152"/>
      <c r="MAE195" s="350"/>
      <c r="MAF195" s="321"/>
      <c r="MAG195" s="326"/>
      <c r="MAH195" s="152"/>
      <c r="MAI195" s="152"/>
      <c r="MAJ195" s="152"/>
      <c r="MAK195" s="152"/>
      <c r="MAL195" s="350"/>
      <c r="MAM195" s="321"/>
      <c r="MAN195" s="326"/>
      <c r="MAO195" s="152"/>
      <c r="MAP195" s="152"/>
      <c r="MAQ195" s="152"/>
      <c r="MAR195" s="152"/>
      <c r="MAS195" s="350"/>
      <c r="MAT195" s="321"/>
      <c r="MAU195" s="326"/>
      <c r="MAV195" s="152"/>
      <c r="MAW195" s="152"/>
      <c r="MAX195" s="152"/>
      <c r="MAY195" s="152"/>
      <c r="MAZ195" s="350"/>
      <c r="MBA195" s="321"/>
      <c r="MBB195" s="326"/>
      <c r="MBC195" s="152"/>
      <c r="MBD195" s="152"/>
      <c r="MBE195" s="152"/>
      <c r="MBF195" s="152"/>
      <c r="MBG195" s="350"/>
      <c r="MBH195" s="321"/>
      <c r="MBI195" s="326"/>
      <c r="MBJ195" s="152"/>
      <c r="MBK195" s="152"/>
      <c r="MBL195" s="152"/>
      <c r="MBM195" s="152"/>
      <c r="MBN195" s="350"/>
      <c r="MBO195" s="321"/>
      <c r="MBP195" s="326"/>
      <c r="MBQ195" s="152"/>
      <c r="MBR195" s="152"/>
      <c r="MBS195" s="152"/>
      <c r="MBT195" s="152"/>
      <c r="MBU195" s="350"/>
      <c r="MBV195" s="321"/>
      <c r="MBW195" s="326"/>
      <c r="MBX195" s="152"/>
      <c r="MBY195" s="152"/>
      <c r="MBZ195" s="152"/>
      <c r="MCA195" s="152"/>
      <c r="MCB195" s="350"/>
      <c r="MCC195" s="321"/>
      <c r="MCD195" s="326"/>
      <c r="MCE195" s="152"/>
      <c r="MCF195" s="152"/>
      <c r="MCG195" s="152"/>
      <c r="MCH195" s="152"/>
      <c r="MCI195" s="350"/>
      <c r="MCJ195" s="321"/>
      <c r="MCK195" s="326"/>
      <c r="MCL195" s="152"/>
      <c r="MCM195" s="152"/>
      <c r="MCN195" s="152"/>
      <c r="MCO195" s="152"/>
      <c r="MCP195" s="350"/>
      <c r="MCQ195" s="321"/>
      <c r="MCR195" s="326"/>
      <c r="MCS195" s="152"/>
      <c r="MCT195" s="152"/>
      <c r="MCU195" s="152"/>
      <c r="MCV195" s="152"/>
      <c r="MCW195" s="350"/>
      <c r="MCX195" s="321"/>
      <c r="MCY195" s="326"/>
      <c r="MCZ195" s="152"/>
      <c r="MDA195" s="152"/>
      <c r="MDB195" s="152"/>
      <c r="MDC195" s="152"/>
      <c r="MDD195" s="350"/>
      <c r="MDE195" s="321"/>
      <c r="MDF195" s="326"/>
      <c r="MDG195" s="152"/>
      <c r="MDH195" s="152"/>
      <c r="MDI195" s="152"/>
      <c r="MDJ195" s="152"/>
      <c r="MDK195" s="350"/>
      <c r="MDL195" s="321"/>
      <c r="MDM195" s="326"/>
      <c r="MDN195" s="152"/>
      <c r="MDO195" s="152"/>
      <c r="MDP195" s="152"/>
      <c r="MDQ195" s="152"/>
      <c r="MDR195" s="350"/>
      <c r="MDS195" s="321"/>
      <c r="MDT195" s="326"/>
      <c r="MDU195" s="152"/>
      <c r="MDV195" s="152"/>
      <c r="MDW195" s="152"/>
      <c r="MDX195" s="152"/>
      <c r="MDY195" s="350"/>
      <c r="MDZ195" s="321"/>
      <c r="MEA195" s="326"/>
      <c r="MEB195" s="152"/>
      <c r="MEC195" s="152"/>
      <c r="MED195" s="152"/>
      <c r="MEE195" s="152"/>
      <c r="MEF195" s="350"/>
      <c r="MEG195" s="321"/>
      <c r="MEH195" s="326"/>
      <c r="MEI195" s="152"/>
      <c r="MEJ195" s="152"/>
      <c r="MEK195" s="152"/>
      <c r="MEL195" s="152"/>
      <c r="MEM195" s="350"/>
      <c r="MEN195" s="321"/>
      <c r="MEO195" s="326"/>
      <c r="MEP195" s="152"/>
      <c r="MEQ195" s="152"/>
      <c r="MER195" s="152"/>
      <c r="MES195" s="152"/>
      <c r="MET195" s="350"/>
      <c r="MEU195" s="321"/>
      <c r="MEV195" s="326"/>
      <c r="MEW195" s="152"/>
      <c r="MEX195" s="152"/>
      <c r="MEY195" s="152"/>
      <c r="MEZ195" s="152"/>
      <c r="MFA195" s="350"/>
      <c r="MFB195" s="321"/>
      <c r="MFC195" s="326"/>
      <c r="MFD195" s="152"/>
      <c r="MFE195" s="152"/>
      <c r="MFF195" s="152"/>
      <c r="MFG195" s="152"/>
      <c r="MFH195" s="350"/>
      <c r="MFI195" s="321"/>
      <c r="MFJ195" s="326"/>
      <c r="MFK195" s="152"/>
      <c r="MFL195" s="152"/>
      <c r="MFM195" s="152"/>
      <c r="MFN195" s="152"/>
      <c r="MFO195" s="350"/>
      <c r="MFP195" s="321"/>
      <c r="MFQ195" s="326"/>
      <c r="MFR195" s="152"/>
      <c r="MFS195" s="152"/>
      <c r="MFT195" s="152"/>
      <c r="MFU195" s="152"/>
      <c r="MFV195" s="350"/>
      <c r="MFW195" s="321"/>
      <c r="MFX195" s="326"/>
      <c r="MFY195" s="152"/>
      <c r="MFZ195" s="152"/>
      <c r="MGA195" s="152"/>
      <c r="MGB195" s="152"/>
      <c r="MGC195" s="350"/>
      <c r="MGD195" s="321"/>
      <c r="MGE195" s="326"/>
      <c r="MGF195" s="152"/>
      <c r="MGG195" s="152"/>
      <c r="MGH195" s="152"/>
      <c r="MGI195" s="152"/>
      <c r="MGJ195" s="350"/>
      <c r="MGK195" s="321"/>
      <c r="MGL195" s="326"/>
      <c r="MGM195" s="152"/>
      <c r="MGN195" s="152"/>
      <c r="MGO195" s="152"/>
      <c r="MGP195" s="152"/>
      <c r="MGQ195" s="350"/>
      <c r="MGR195" s="321"/>
      <c r="MGS195" s="326"/>
      <c r="MGT195" s="152"/>
      <c r="MGU195" s="152"/>
      <c r="MGV195" s="152"/>
      <c r="MGW195" s="152"/>
      <c r="MGX195" s="350"/>
      <c r="MGY195" s="321"/>
      <c r="MGZ195" s="326"/>
      <c r="MHA195" s="152"/>
      <c r="MHB195" s="152"/>
      <c r="MHC195" s="152"/>
      <c r="MHD195" s="152"/>
      <c r="MHE195" s="350"/>
      <c r="MHF195" s="321"/>
      <c r="MHG195" s="326"/>
      <c r="MHH195" s="152"/>
      <c r="MHI195" s="152"/>
      <c r="MHJ195" s="152"/>
      <c r="MHK195" s="152"/>
      <c r="MHL195" s="350"/>
      <c r="MHM195" s="321"/>
      <c r="MHN195" s="326"/>
      <c r="MHO195" s="152"/>
      <c r="MHP195" s="152"/>
      <c r="MHQ195" s="152"/>
      <c r="MHR195" s="152"/>
      <c r="MHS195" s="350"/>
      <c r="MHT195" s="321"/>
      <c r="MHU195" s="326"/>
      <c r="MHV195" s="152"/>
      <c r="MHW195" s="152"/>
      <c r="MHX195" s="152"/>
      <c r="MHY195" s="152"/>
      <c r="MHZ195" s="350"/>
      <c r="MIA195" s="321"/>
      <c r="MIB195" s="326"/>
      <c r="MIC195" s="152"/>
      <c r="MID195" s="152"/>
      <c r="MIE195" s="152"/>
      <c r="MIF195" s="152"/>
      <c r="MIG195" s="350"/>
      <c r="MIH195" s="321"/>
      <c r="MII195" s="326"/>
      <c r="MIJ195" s="152"/>
      <c r="MIK195" s="152"/>
      <c r="MIL195" s="152"/>
      <c r="MIM195" s="152"/>
      <c r="MIN195" s="350"/>
      <c r="MIO195" s="321"/>
      <c r="MIP195" s="326"/>
      <c r="MIQ195" s="152"/>
      <c r="MIR195" s="152"/>
      <c r="MIS195" s="152"/>
      <c r="MIT195" s="152"/>
      <c r="MIU195" s="350"/>
      <c r="MIV195" s="321"/>
      <c r="MIW195" s="326"/>
      <c r="MIX195" s="152"/>
      <c r="MIY195" s="152"/>
      <c r="MIZ195" s="152"/>
      <c r="MJA195" s="152"/>
      <c r="MJB195" s="350"/>
      <c r="MJC195" s="321"/>
      <c r="MJD195" s="326"/>
      <c r="MJE195" s="152"/>
      <c r="MJF195" s="152"/>
      <c r="MJG195" s="152"/>
      <c r="MJH195" s="152"/>
      <c r="MJI195" s="350"/>
      <c r="MJJ195" s="321"/>
      <c r="MJK195" s="326"/>
      <c r="MJL195" s="152"/>
      <c r="MJM195" s="152"/>
      <c r="MJN195" s="152"/>
      <c r="MJO195" s="152"/>
      <c r="MJP195" s="350"/>
      <c r="MJQ195" s="321"/>
      <c r="MJR195" s="326"/>
      <c r="MJS195" s="152"/>
      <c r="MJT195" s="152"/>
      <c r="MJU195" s="152"/>
      <c r="MJV195" s="152"/>
      <c r="MJW195" s="350"/>
      <c r="MJX195" s="321"/>
      <c r="MJY195" s="326"/>
      <c r="MJZ195" s="152"/>
      <c r="MKA195" s="152"/>
      <c r="MKB195" s="152"/>
      <c r="MKC195" s="152"/>
      <c r="MKD195" s="350"/>
      <c r="MKE195" s="321"/>
      <c r="MKF195" s="326"/>
      <c r="MKG195" s="152"/>
      <c r="MKH195" s="152"/>
      <c r="MKI195" s="152"/>
      <c r="MKJ195" s="152"/>
      <c r="MKK195" s="350"/>
      <c r="MKL195" s="321"/>
      <c r="MKM195" s="326"/>
      <c r="MKN195" s="152"/>
      <c r="MKO195" s="152"/>
      <c r="MKP195" s="152"/>
      <c r="MKQ195" s="152"/>
      <c r="MKR195" s="350"/>
      <c r="MKS195" s="321"/>
      <c r="MKT195" s="326"/>
      <c r="MKU195" s="152"/>
      <c r="MKV195" s="152"/>
      <c r="MKW195" s="152"/>
      <c r="MKX195" s="152"/>
      <c r="MKY195" s="350"/>
      <c r="MKZ195" s="321"/>
      <c r="MLA195" s="326"/>
      <c r="MLB195" s="152"/>
      <c r="MLC195" s="152"/>
      <c r="MLD195" s="152"/>
      <c r="MLE195" s="152"/>
      <c r="MLF195" s="350"/>
      <c r="MLG195" s="321"/>
      <c r="MLH195" s="326"/>
      <c r="MLI195" s="152"/>
      <c r="MLJ195" s="152"/>
      <c r="MLK195" s="152"/>
      <c r="MLL195" s="152"/>
      <c r="MLM195" s="350"/>
      <c r="MLN195" s="321"/>
      <c r="MLO195" s="326"/>
      <c r="MLP195" s="152"/>
      <c r="MLQ195" s="152"/>
      <c r="MLR195" s="152"/>
      <c r="MLS195" s="152"/>
      <c r="MLT195" s="350"/>
      <c r="MLU195" s="321"/>
      <c r="MLV195" s="326"/>
      <c r="MLW195" s="152"/>
      <c r="MLX195" s="152"/>
      <c r="MLY195" s="152"/>
      <c r="MLZ195" s="152"/>
      <c r="MMA195" s="350"/>
      <c r="MMB195" s="321"/>
      <c r="MMC195" s="326"/>
      <c r="MMD195" s="152"/>
      <c r="MME195" s="152"/>
      <c r="MMF195" s="152"/>
      <c r="MMG195" s="152"/>
      <c r="MMH195" s="350"/>
      <c r="MMI195" s="321"/>
      <c r="MMJ195" s="326"/>
      <c r="MMK195" s="152"/>
      <c r="MML195" s="152"/>
      <c r="MMM195" s="152"/>
      <c r="MMN195" s="152"/>
      <c r="MMO195" s="350"/>
      <c r="MMP195" s="321"/>
      <c r="MMQ195" s="326"/>
      <c r="MMR195" s="152"/>
      <c r="MMS195" s="152"/>
      <c r="MMT195" s="152"/>
      <c r="MMU195" s="152"/>
      <c r="MMV195" s="350"/>
      <c r="MMW195" s="321"/>
      <c r="MMX195" s="326"/>
      <c r="MMY195" s="152"/>
      <c r="MMZ195" s="152"/>
      <c r="MNA195" s="152"/>
      <c r="MNB195" s="152"/>
      <c r="MNC195" s="350"/>
      <c r="MND195" s="321"/>
      <c r="MNE195" s="326"/>
      <c r="MNF195" s="152"/>
      <c r="MNG195" s="152"/>
      <c r="MNH195" s="152"/>
      <c r="MNI195" s="152"/>
      <c r="MNJ195" s="350"/>
      <c r="MNK195" s="321"/>
      <c r="MNL195" s="326"/>
      <c r="MNM195" s="152"/>
      <c r="MNN195" s="152"/>
      <c r="MNO195" s="152"/>
      <c r="MNP195" s="152"/>
      <c r="MNQ195" s="350"/>
      <c r="MNR195" s="321"/>
      <c r="MNS195" s="326"/>
      <c r="MNT195" s="152"/>
      <c r="MNU195" s="152"/>
      <c r="MNV195" s="152"/>
      <c r="MNW195" s="152"/>
      <c r="MNX195" s="350"/>
      <c r="MNY195" s="321"/>
      <c r="MNZ195" s="326"/>
      <c r="MOA195" s="152"/>
      <c r="MOB195" s="152"/>
      <c r="MOC195" s="152"/>
      <c r="MOD195" s="152"/>
      <c r="MOE195" s="350"/>
      <c r="MOF195" s="321"/>
      <c r="MOG195" s="326"/>
      <c r="MOH195" s="152"/>
      <c r="MOI195" s="152"/>
      <c r="MOJ195" s="152"/>
      <c r="MOK195" s="152"/>
      <c r="MOL195" s="350"/>
      <c r="MOM195" s="321"/>
      <c r="MON195" s="326"/>
      <c r="MOO195" s="152"/>
      <c r="MOP195" s="152"/>
      <c r="MOQ195" s="152"/>
      <c r="MOR195" s="152"/>
      <c r="MOS195" s="350"/>
      <c r="MOT195" s="321"/>
      <c r="MOU195" s="326"/>
      <c r="MOV195" s="152"/>
      <c r="MOW195" s="152"/>
      <c r="MOX195" s="152"/>
      <c r="MOY195" s="152"/>
      <c r="MOZ195" s="350"/>
      <c r="MPA195" s="321"/>
      <c r="MPB195" s="326"/>
      <c r="MPC195" s="152"/>
      <c r="MPD195" s="152"/>
      <c r="MPE195" s="152"/>
      <c r="MPF195" s="152"/>
      <c r="MPG195" s="350"/>
      <c r="MPH195" s="321"/>
      <c r="MPI195" s="326"/>
      <c r="MPJ195" s="152"/>
      <c r="MPK195" s="152"/>
      <c r="MPL195" s="152"/>
      <c r="MPM195" s="152"/>
      <c r="MPN195" s="350"/>
      <c r="MPO195" s="321"/>
      <c r="MPP195" s="326"/>
      <c r="MPQ195" s="152"/>
      <c r="MPR195" s="152"/>
      <c r="MPS195" s="152"/>
      <c r="MPT195" s="152"/>
      <c r="MPU195" s="350"/>
      <c r="MPV195" s="321"/>
      <c r="MPW195" s="326"/>
      <c r="MPX195" s="152"/>
      <c r="MPY195" s="152"/>
      <c r="MPZ195" s="152"/>
      <c r="MQA195" s="152"/>
      <c r="MQB195" s="350"/>
      <c r="MQC195" s="321"/>
      <c r="MQD195" s="326"/>
      <c r="MQE195" s="152"/>
      <c r="MQF195" s="152"/>
      <c r="MQG195" s="152"/>
      <c r="MQH195" s="152"/>
      <c r="MQI195" s="350"/>
      <c r="MQJ195" s="321"/>
      <c r="MQK195" s="326"/>
      <c r="MQL195" s="152"/>
      <c r="MQM195" s="152"/>
      <c r="MQN195" s="152"/>
      <c r="MQO195" s="152"/>
      <c r="MQP195" s="350"/>
      <c r="MQQ195" s="321"/>
      <c r="MQR195" s="326"/>
      <c r="MQS195" s="152"/>
      <c r="MQT195" s="152"/>
      <c r="MQU195" s="152"/>
      <c r="MQV195" s="152"/>
      <c r="MQW195" s="350"/>
      <c r="MQX195" s="321"/>
      <c r="MQY195" s="326"/>
      <c r="MQZ195" s="152"/>
      <c r="MRA195" s="152"/>
      <c r="MRB195" s="152"/>
      <c r="MRC195" s="152"/>
      <c r="MRD195" s="350"/>
      <c r="MRE195" s="321"/>
      <c r="MRF195" s="326"/>
      <c r="MRG195" s="152"/>
      <c r="MRH195" s="152"/>
      <c r="MRI195" s="152"/>
      <c r="MRJ195" s="152"/>
      <c r="MRK195" s="350"/>
      <c r="MRL195" s="321"/>
      <c r="MRM195" s="326"/>
      <c r="MRN195" s="152"/>
      <c r="MRO195" s="152"/>
      <c r="MRP195" s="152"/>
      <c r="MRQ195" s="152"/>
      <c r="MRR195" s="350"/>
      <c r="MRS195" s="321"/>
      <c r="MRT195" s="326"/>
      <c r="MRU195" s="152"/>
      <c r="MRV195" s="152"/>
      <c r="MRW195" s="152"/>
      <c r="MRX195" s="152"/>
      <c r="MRY195" s="350"/>
      <c r="MRZ195" s="321"/>
      <c r="MSA195" s="326"/>
      <c r="MSB195" s="152"/>
      <c r="MSC195" s="152"/>
      <c r="MSD195" s="152"/>
      <c r="MSE195" s="152"/>
      <c r="MSF195" s="350"/>
      <c r="MSG195" s="321"/>
      <c r="MSH195" s="326"/>
      <c r="MSI195" s="152"/>
      <c r="MSJ195" s="152"/>
      <c r="MSK195" s="152"/>
      <c r="MSL195" s="152"/>
      <c r="MSM195" s="350"/>
      <c r="MSN195" s="321"/>
      <c r="MSO195" s="326"/>
      <c r="MSP195" s="152"/>
      <c r="MSQ195" s="152"/>
      <c r="MSR195" s="152"/>
      <c r="MSS195" s="152"/>
      <c r="MST195" s="350"/>
      <c r="MSU195" s="321"/>
      <c r="MSV195" s="326"/>
      <c r="MSW195" s="152"/>
      <c r="MSX195" s="152"/>
      <c r="MSY195" s="152"/>
      <c r="MSZ195" s="152"/>
      <c r="MTA195" s="350"/>
      <c r="MTB195" s="321"/>
      <c r="MTC195" s="326"/>
      <c r="MTD195" s="152"/>
      <c r="MTE195" s="152"/>
      <c r="MTF195" s="152"/>
      <c r="MTG195" s="152"/>
      <c r="MTH195" s="350"/>
      <c r="MTI195" s="321"/>
      <c r="MTJ195" s="326"/>
      <c r="MTK195" s="152"/>
      <c r="MTL195" s="152"/>
      <c r="MTM195" s="152"/>
      <c r="MTN195" s="152"/>
      <c r="MTO195" s="350"/>
      <c r="MTP195" s="321"/>
      <c r="MTQ195" s="326"/>
      <c r="MTR195" s="152"/>
      <c r="MTS195" s="152"/>
      <c r="MTT195" s="152"/>
      <c r="MTU195" s="152"/>
      <c r="MTV195" s="350"/>
      <c r="MTW195" s="321"/>
      <c r="MTX195" s="326"/>
      <c r="MTY195" s="152"/>
      <c r="MTZ195" s="152"/>
      <c r="MUA195" s="152"/>
      <c r="MUB195" s="152"/>
      <c r="MUC195" s="350"/>
      <c r="MUD195" s="321"/>
      <c r="MUE195" s="326"/>
      <c r="MUF195" s="152"/>
      <c r="MUG195" s="152"/>
      <c r="MUH195" s="152"/>
      <c r="MUI195" s="152"/>
      <c r="MUJ195" s="350"/>
      <c r="MUK195" s="321"/>
      <c r="MUL195" s="326"/>
      <c r="MUM195" s="152"/>
      <c r="MUN195" s="152"/>
      <c r="MUO195" s="152"/>
      <c r="MUP195" s="152"/>
      <c r="MUQ195" s="350"/>
      <c r="MUR195" s="321"/>
      <c r="MUS195" s="326"/>
      <c r="MUT195" s="152"/>
      <c r="MUU195" s="152"/>
      <c r="MUV195" s="152"/>
      <c r="MUW195" s="152"/>
      <c r="MUX195" s="350"/>
      <c r="MUY195" s="321"/>
      <c r="MUZ195" s="326"/>
      <c r="MVA195" s="152"/>
      <c r="MVB195" s="152"/>
      <c r="MVC195" s="152"/>
      <c r="MVD195" s="152"/>
      <c r="MVE195" s="350"/>
      <c r="MVF195" s="321"/>
      <c r="MVG195" s="326"/>
      <c r="MVH195" s="152"/>
      <c r="MVI195" s="152"/>
      <c r="MVJ195" s="152"/>
      <c r="MVK195" s="152"/>
      <c r="MVL195" s="350"/>
      <c r="MVM195" s="321"/>
      <c r="MVN195" s="326"/>
      <c r="MVO195" s="152"/>
      <c r="MVP195" s="152"/>
      <c r="MVQ195" s="152"/>
      <c r="MVR195" s="152"/>
      <c r="MVS195" s="350"/>
      <c r="MVT195" s="321"/>
      <c r="MVU195" s="326"/>
      <c r="MVV195" s="152"/>
      <c r="MVW195" s="152"/>
      <c r="MVX195" s="152"/>
      <c r="MVY195" s="152"/>
      <c r="MVZ195" s="350"/>
      <c r="MWA195" s="321"/>
      <c r="MWB195" s="326"/>
      <c r="MWC195" s="152"/>
      <c r="MWD195" s="152"/>
      <c r="MWE195" s="152"/>
      <c r="MWF195" s="152"/>
      <c r="MWG195" s="350"/>
      <c r="MWH195" s="321"/>
      <c r="MWI195" s="326"/>
      <c r="MWJ195" s="152"/>
      <c r="MWK195" s="152"/>
      <c r="MWL195" s="152"/>
      <c r="MWM195" s="152"/>
      <c r="MWN195" s="350"/>
      <c r="MWO195" s="321"/>
      <c r="MWP195" s="326"/>
      <c r="MWQ195" s="152"/>
      <c r="MWR195" s="152"/>
      <c r="MWS195" s="152"/>
      <c r="MWT195" s="152"/>
      <c r="MWU195" s="350"/>
      <c r="MWV195" s="321"/>
      <c r="MWW195" s="326"/>
      <c r="MWX195" s="152"/>
      <c r="MWY195" s="152"/>
      <c r="MWZ195" s="152"/>
      <c r="MXA195" s="152"/>
      <c r="MXB195" s="350"/>
      <c r="MXC195" s="321"/>
      <c r="MXD195" s="326"/>
      <c r="MXE195" s="152"/>
      <c r="MXF195" s="152"/>
      <c r="MXG195" s="152"/>
      <c r="MXH195" s="152"/>
      <c r="MXI195" s="350"/>
      <c r="MXJ195" s="321"/>
      <c r="MXK195" s="326"/>
      <c r="MXL195" s="152"/>
      <c r="MXM195" s="152"/>
      <c r="MXN195" s="152"/>
      <c r="MXO195" s="152"/>
      <c r="MXP195" s="350"/>
      <c r="MXQ195" s="321"/>
      <c r="MXR195" s="326"/>
      <c r="MXS195" s="152"/>
      <c r="MXT195" s="152"/>
      <c r="MXU195" s="152"/>
      <c r="MXV195" s="152"/>
      <c r="MXW195" s="350"/>
      <c r="MXX195" s="321"/>
      <c r="MXY195" s="326"/>
      <c r="MXZ195" s="152"/>
      <c r="MYA195" s="152"/>
      <c r="MYB195" s="152"/>
      <c r="MYC195" s="152"/>
      <c r="MYD195" s="350"/>
      <c r="MYE195" s="321"/>
      <c r="MYF195" s="326"/>
      <c r="MYG195" s="152"/>
      <c r="MYH195" s="152"/>
      <c r="MYI195" s="152"/>
      <c r="MYJ195" s="152"/>
      <c r="MYK195" s="350"/>
      <c r="MYL195" s="321"/>
      <c r="MYM195" s="326"/>
      <c r="MYN195" s="152"/>
      <c r="MYO195" s="152"/>
      <c r="MYP195" s="152"/>
      <c r="MYQ195" s="152"/>
      <c r="MYR195" s="350"/>
      <c r="MYS195" s="321"/>
      <c r="MYT195" s="326"/>
      <c r="MYU195" s="152"/>
      <c r="MYV195" s="152"/>
      <c r="MYW195" s="152"/>
      <c r="MYX195" s="152"/>
      <c r="MYY195" s="350"/>
      <c r="MYZ195" s="321"/>
      <c r="MZA195" s="326"/>
      <c r="MZB195" s="152"/>
      <c r="MZC195" s="152"/>
      <c r="MZD195" s="152"/>
      <c r="MZE195" s="152"/>
      <c r="MZF195" s="350"/>
      <c r="MZG195" s="321"/>
      <c r="MZH195" s="326"/>
      <c r="MZI195" s="152"/>
      <c r="MZJ195" s="152"/>
      <c r="MZK195" s="152"/>
      <c r="MZL195" s="152"/>
      <c r="MZM195" s="350"/>
      <c r="MZN195" s="321"/>
      <c r="MZO195" s="326"/>
      <c r="MZP195" s="152"/>
      <c r="MZQ195" s="152"/>
      <c r="MZR195" s="152"/>
      <c r="MZS195" s="152"/>
      <c r="MZT195" s="350"/>
      <c r="MZU195" s="321"/>
      <c r="MZV195" s="326"/>
      <c r="MZW195" s="152"/>
      <c r="MZX195" s="152"/>
      <c r="MZY195" s="152"/>
      <c r="MZZ195" s="152"/>
      <c r="NAA195" s="350"/>
      <c r="NAB195" s="321"/>
      <c r="NAC195" s="326"/>
      <c r="NAD195" s="152"/>
      <c r="NAE195" s="152"/>
      <c r="NAF195" s="152"/>
      <c r="NAG195" s="152"/>
      <c r="NAH195" s="350"/>
      <c r="NAI195" s="321"/>
      <c r="NAJ195" s="326"/>
      <c r="NAK195" s="152"/>
      <c r="NAL195" s="152"/>
      <c r="NAM195" s="152"/>
      <c r="NAN195" s="152"/>
      <c r="NAO195" s="350"/>
      <c r="NAP195" s="321"/>
      <c r="NAQ195" s="326"/>
      <c r="NAR195" s="152"/>
      <c r="NAS195" s="152"/>
      <c r="NAT195" s="152"/>
      <c r="NAU195" s="152"/>
      <c r="NAV195" s="350"/>
      <c r="NAW195" s="321"/>
      <c r="NAX195" s="326"/>
      <c r="NAY195" s="152"/>
      <c r="NAZ195" s="152"/>
      <c r="NBA195" s="152"/>
      <c r="NBB195" s="152"/>
      <c r="NBC195" s="350"/>
      <c r="NBD195" s="321"/>
      <c r="NBE195" s="326"/>
      <c r="NBF195" s="152"/>
      <c r="NBG195" s="152"/>
      <c r="NBH195" s="152"/>
      <c r="NBI195" s="152"/>
      <c r="NBJ195" s="350"/>
      <c r="NBK195" s="321"/>
      <c r="NBL195" s="326"/>
      <c r="NBM195" s="152"/>
      <c r="NBN195" s="152"/>
      <c r="NBO195" s="152"/>
      <c r="NBP195" s="152"/>
      <c r="NBQ195" s="350"/>
      <c r="NBR195" s="321"/>
      <c r="NBS195" s="326"/>
      <c r="NBT195" s="152"/>
      <c r="NBU195" s="152"/>
      <c r="NBV195" s="152"/>
      <c r="NBW195" s="152"/>
      <c r="NBX195" s="350"/>
      <c r="NBY195" s="321"/>
      <c r="NBZ195" s="326"/>
      <c r="NCA195" s="152"/>
      <c r="NCB195" s="152"/>
      <c r="NCC195" s="152"/>
      <c r="NCD195" s="152"/>
      <c r="NCE195" s="350"/>
      <c r="NCF195" s="321"/>
      <c r="NCG195" s="326"/>
      <c r="NCH195" s="152"/>
      <c r="NCI195" s="152"/>
      <c r="NCJ195" s="152"/>
      <c r="NCK195" s="152"/>
      <c r="NCL195" s="350"/>
      <c r="NCM195" s="321"/>
      <c r="NCN195" s="326"/>
      <c r="NCO195" s="152"/>
      <c r="NCP195" s="152"/>
      <c r="NCQ195" s="152"/>
      <c r="NCR195" s="152"/>
      <c r="NCS195" s="350"/>
      <c r="NCT195" s="321"/>
      <c r="NCU195" s="326"/>
      <c r="NCV195" s="152"/>
      <c r="NCW195" s="152"/>
      <c r="NCX195" s="152"/>
      <c r="NCY195" s="152"/>
      <c r="NCZ195" s="350"/>
      <c r="NDA195" s="321"/>
      <c r="NDB195" s="326"/>
      <c r="NDC195" s="152"/>
      <c r="NDD195" s="152"/>
      <c r="NDE195" s="152"/>
      <c r="NDF195" s="152"/>
      <c r="NDG195" s="350"/>
      <c r="NDH195" s="321"/>
      <c r="NDI195" s="326"/>
      <c r="NDJ195" s="152"/>
      <c r="NDK195" s="152"/>
      <c r="NDL195" s="152"/>
      <c r="NDM195" s="152"/>
      <c r="NDN195" s="350"/>
      <c r="NDO195" s="321"/>
      <c r="NDP195" s="326"/>
      <c r="NDQ195" s="152"/>
      <c r="NDR195" s="152"/>
      <c r="NDS195" s="152"/>
      <c r="NDT195" s="152"/>
      <c r="NDU195" s="350"/>
      <c r="NDV195" s="321"/>
      <c r="NDW195" s="326"/>
      <c r="NDX195" s="152"/>
      <c r="NDY195" s="152"/>
      <c r="NDZ195" s="152"/>
      <c r="NEA195" s="152"/>
      <c r="NEB195" s="350"/>
      <c r="NEC195" s="321"/>
      <c r="NED195" s="326"/>
      <c r="NEE195" s="152"/>
      <c r="NEF195" s="152"/>
      <c r="NEG195" s="152"/>
      <c r="NEH195" s="152"/>
      <c r="NEI195" s="350"/>
      <c r="NEJ195" s="321"/>
      <c r="NEK195" s="326"/>
      <c r="NEL195" s="152"/>
      <c r="NEM195" s="152"/>
      <c r="NEN195" s="152"/>
      <c r="NEO195" s="152"/>
      <c r="NEP195" s="350"/>
      <c r="NEQ195" s="321"/>
      <c r="NER195" s="326"/>
      <c r="NES195" s="152"/>
      <c r="NET195" s="152"/>
      <c r="NEU195" s="152"/>
      <c r="NEV195" s="152"/>
      <c r="NEW195" s="350"/>
      <c r="NEX195" s="321"/>
      <c r="NEY195" s="326"/>
      <c r="NEZ195" s="152"/>
      <c r="NFA195" s="152"/>
      <c r="NFB195" s="152"/>
      <c r="NFC195" s="152"/>
      <c r="NFD195" s="350"/>
      <c r="NFE195" s="321"/>
      <c r="NFF195" s="326"/>
      <c r="NFG195" s="152"/>
      <c r="NFH195" s="152"/>
      <c r="NFI195" s="152"/>
      <c r="NFJ195" s="152"/>
      <c r="NFK195" s="350"/>
      <c r="NFL195" s="321"/>
      <c r="NFM195" s="326"/>
      <c r="NFN195" s="152"/>
      <c r="NFO195" s="152"/>
      <c r="NFP195" s="152"/>
      <c r="NFQ195" s="152"/>
      <c r="NFR195" s="350"/>
      <c r="NFS195" s="321"/>
      <c r="NFT195" s="326"/>
      <c r="NFU195" s="152"/>
      <c r="NFV195" s="152"/>
      <c r="NFW195" s="152"/>
      <c r="NFX195" s="152"/>
      <c r="NFY195" s="350"/>
      <c r="NFZ195" s="321"/>
      <c r="NGA195" s="326"/>
      <c r="NGB195" s="152"/>
      <c r="NGC195" s="152"/>
      <c r="NGD195" s="152"/>
      <c r="NGE195" s="152"/>
      <c r="NGF195" s="350"/>
      <c r="NGG195" s="321"/>
      <c r="NGH195" s="326"/>
      <c r="NGI195" s="152"/>
      <c r="NGJ195" s="152"/>
      <c r="NGK195" s="152"/>
      <c r="NGL195" s="152"/>
      <c r="NGM195" s="350"/>
      <c r="NGN195" s="321"/>
      <c r="NGO195" s="326"/>
      <c r="NGP195" s="152"/>
      <c r="NGQ195" s="152"/>
      <c r="NGR195" s="152"/>
      <c r="NGS195" s="152"/>
      <c r="NGT195" s="350"/>
      <c r="NGU195" s="321"/>
      <c r="NGV195" s="326"/>
      <c r="NGW195" s="152"/>
      <c r="NGX195" s="152"/>
      <c r="NGY195" s="152"/>
      <c r="NGZ195" s="152"/>
      <c r="NHA195" s="350"/>
      <c r="NHB195" s="321"/>
      <c r="NHC195" s="326"/>
      <c r="NHD195" s="152"/>
      <c r="NHE195" s="152"/>
      <c r="NHF195" s="152"/>
      <c r="NHG195" s="152"/>
      <c r="NHH195" s="350"/>
      <c r="NHI195" s="321"/>
      <c r="NHJ195" s="326"/>
      <c r="NHK195" s="152"/>
      <c r="NHL195" s="152"/>
      <c r="NHM195" s="152"/>
      <c r="NHN195" s="152"/>
      <c r="NHO195" s="350"/>
      <c r="NHP195" s="321"/>
      <c r="NHQ195" s="326"/>
      <c r="NHR195" s="152"/>
      <c r="NHS195" s="152"/>
      <c r="NHT195" s="152"/>
      <c r="NHU195" s="152"/>
      <c r="NHV195" s="350"/>
      <c r="NHW195" s="321"/>
      <c r="NHX195" s="326"/>
      <c r="NHY195" s="152"/>
      <c r="NHZ195" s="152"/>
      <c r="NIA195" s="152"/>
      <c r="NIB195" s="152"/>
      <c r="NIC195" s="350"/>
      <c r="NID195" s="321"/>
      <c r="NIE195" s="326"/>
      <c r="NIF195" s="152"/>
      <c r="NIG195" s="152"/>
      <c r="NIH195" s="152"/>
      <c r="NII195" s="152"/>
      <c r="NIJ195" s="350"/>
      <c r="NIK195" s="321"/>
      <c r="NIL195" s="326"/>
      <c r="NIM195" s="152"/>
      <c r="NIN195" s="152"/>
      <c r="NIO195" s="152"/>
      <c r="NIP195" s="152"/>
      <c r="NIQ195" s="350"/>
      <c r="NIR195" s="321"/>
      <c r="NIS195" s="326"/>
      <c r="NIT195" s="152"/>
      <c r="NIU195" s="152"/>
      <c r="NIV195" s="152"/>
      <c r="NIW195" s="152"/>
      <c r="NIX195" s="350"/>
      <c r="NIY195" s="321"/>
      <c r="NIZ195" s="326"/>
      <c r="NJA195" s="152"/>
      <c r="NJB195" s="152"/>
      <c r="NJC195" s="152"/>
      <c r="NJD195" s="152"/>
      <c r="NJE195" s="350"/>
      <c r="NJF195" s="321"/>
      <c r="NJG195" s="326"/>
      <c r="NJH195" s="152"/>
      <c r="NJI195" s="152"/>
      <c r="NJJ195" s="152"/>
      <c r="NJK195" s="152"/>
      <c r="NJL195" s="350"/>
      <c r="NJM195" s="321"/>
      <c r="NJN195" s="326"/>
      <c r="NJO195" s="152"/>
      <c r="NJP195" s="152"/>
      <c r="NJQ195" s="152"/>
      <c r="NJR195" s="152"/>
      <c r="NJS195" s="350"/>
      <c r="NJT195" s="321"/>
      <c r="NJU195" s="326"/>
      <c r="NJV195" s="152"/>
      <c r="NJW195" s="152"/>
      <c r="NJX195" s="152"/>
      <c r="NJY195" s="152"/>
      <c r="NJZ195" s="350"/>
      <c r="NKA195" s="321"/>
      <c r="NKB195" s="326"/>
      <c r="NKC195" s="152"/>
      <c r="NKD195" s="152"/>
      <c r="NKE195" s="152"/>
      <c r="NKF195" s="152"/>
      <c r="NKG195" s="350"/>
      <c r="NKH195" s="321"/>
      <c r="NKI195" s="326"/>
      <c r="NKJ195" s="152"/>
      <c r="NKK195" s="152"/>
      <c r="NKL195" s="152"/>
      <c r="NKM195" s="152"/>
      <c r="NKN195" s="350"/>
      <c r="NKO195" s="321"/>
      <c r="NKP195" s="326"/>
      <c r="NKQ195" s="152"/>
      <c r="NKR195" s="152"/>
      <c r="NKS195" s="152"/>
      <c r="NKT195" s="152"/>
      <c r="NKU195" s="350"/>
      <c r="NKV195" s="321"/>
      <c r="NKW195" s="326"/>
      <c r="NKX195" s="152"/>
      <c r="NKY195" s="152"/>
      <c r="NKZ195" s="152"/>
      <c r="NLA195" s="152"/>
      <c r="NLB195" s="350"/>
      <c r="NLC195" s="321"/>
      <c r="NLD195" s="326"/>
      <c r="NLE195" s="152"/>
      <c r="NLF195" s="152"/>
      <c r="NLG195" s="152"/>
      <c r="NLH195" s="152"/>
      <c r="NLI195" s="350"/>
      <c r="NLJ195" s="321"/>
      <c r="NLK195" s="326"/>
      <c r="NLL195" s="152"/>
      <c r="NLM195" s="152"/>
      <c r="NLN195" s="152"/>
      <c r="NLO195" s="152"/>
      <c r="NLP195" s="350"/>
      <c r="NLQ195" s="321"/>
      <c r="NLR195" s="326"/>
      <c r="NLS195" s="152"/>
      <c r="NLT195" s="152"/>
      <c r="NLU195" s="152"/>
      <c r="NLV195" s="152"/>
      <c r="NLW195" s="350"/>
      <c r="NLX195" s="321"/>
      <c r="NLY195" s="326"/>
      <c r="NLZ195" s="152"/>
      <c r="NMA195" s="152"/>
      <c r="NMB195" s="152"/>
      <c r="NMC195" s="152"/>
      <c r="NMD195" s="350"/>
      <c r="NME195" s="321"/>
      <c r="NMF195" s="326"/>
      <c r="NMG195" s="152"/>
      <c r="NMH195" s="152"/>
      <c r="NMI195" s="152"/>
      <c r="NMJ195" s="152"/>
      <c r="NMK195" s="350"/>
      <c r="NML195" s="321"/>
      <c r="NMM195" s="326"/>
      <c r="NMN195" s="152"/>
      <c r="NMO195" s="152"/>
      <c r="NMP195" s="152"/>
      <c r="NMQ195" s="152"/>
      <c r="NMR195" s="350"/>
      <c r="NMS195" s="321"/>
      <c r="NMT195" s="326"/>
      <c r="NMU195" s="152"/>
      <c r="NMV195" s="152"/>
      <c r="NMW195" s="152"/>
      <c r="NMX195" s="152"/>
      <c r="NMY195" s="350"/>
      <c r="NMZ195" s="321"/>
      <c r="NNA195" s="326"/>
      <c r="NNB195" s="152"/>
      <c r="NNC195" s="152"/>
      <c r="NND195" s="152"/>
      <c r="NNE195" s="152"/>
      <c r="NNF195" s="350"/>
      <c r="NNG195" s="321"/>
      <c r="NNH195" s="326"/>
      <c r="NNI195" s="152"/>
      <c r="NNJ195" s="152"/>
      <c r="NNK195" s="152"/>
      <c r="NNL195" s="152"/>
      <c r="NNM195" s="350"/>
      <c r="NNN195" s="321"/>
      <c r="NNO195" s="326"/>
      <c r="NNP195" s="152"/>
      <c r="NNQ195" s="152"/>
      <c r="NNR195" s="152"/>
      <c r="NNS195" s="152"/>
      <c r="NNT195" s="350"/>
      <c r="NNU195" s="321"/>
      <c r="NNV195" s="326"/>
      <c r="NNW195" s="152"/>
      <c r="NNX195" s="152"/>
      <c r="NNY195" s="152"/>
      <c r="NNZ195" s="152"/>
      <c r="NOA195" s="350"/>
      <c r="NOB195" s="321"/>
      <c r="NOC195" s="326"/>
      <c r="NOD195" s="152"/>
      <c r="NOE195" s="152"/>
      <c r="NOF195" s="152"/>
      <c r="NOG195" s="152"/>
      <c r="NOH195" s="350"/>
      <c r="NOI195" s="321"/>
      <c r="NOJ195" s="326"/>
      <c r="NOK195" s="152"/>
      <c r="NOL195" s="152"/>
      <c r="NOM195" s="152"/>
      <c r="NON195" s="152"/>
      <c r="NOO195" s="350"/>
      <c r="NOP195" s="321"/>
      <c r="NOQ195" s="326"/>
      <c r="NOR195" s="152"/>
      <c r="NOS195" s="152"/>
      <c r="NOT195" s="152"/>
      <c r="NOU195" s="152"/>
      <c r="NOV195" s="350"/>
      <c r="NOW195" s="321"/>
      <c r="NOX195" s="326"/>
      <c r="NOY195" s="152"/>
      <c r="NOZ195" s="152"/>
      <c r="NPA195" s="152"/>
      <c r="NPB195" s="152"/>
      <c r="NPC195" s="350"/>
      <c r="NPD195" s="321"/>
      <c r="NPE195" s="326"/>
      <c r="NPF195" s="152"/>
      <c r="NPG195" s="152"/>
      <c r="NPH195" s="152"/>
      <c r="NPI195" s="152"/>
      <c r="NPJ195" s="350"/>
      <c r="NPK195" s="321"/>
      <c r="NPL195" s="326"/>
      <c r="NPM195" s="152"/>
      <c r="NPN195" s="152"/>
      <c r="NPO195" s="152"/>
      <c r="NPP195" s="152"/>
      <c r="NPQ195" s="350"/>
      <c r="NPR195" s="321"/>
      <c r="NPS195" s="326"/>
      <c r="NPT195" s="152"/>
      <c r="NPU195" s="152"/>
      <c r="NPV195" s="152"/>
      <c r="NPW195" s="152"/>
      <c r="NPX195" s="350"/>
      <c r="NPY195" s="321"/>
      <c r="NPZ195" s="326"/>
      <c r="NQA195" s="152"/>
      <c r="NQB195" s="152"/>
      <c r="NQC195" s="152"/>
      <c r="NQD195" s="152"/>
      <c r="NQE195" s="350"/>
      <c r="NQF195" s="321"/>
      <c r="NQG195" s="326"/>
      <c r="NQH195" s="152"/>
      <c r="NQI195" s="152"/>
      <c r="NQJ195" s="152"/>
      <c r="NQK195" s="152"/>
      <c r="NQL195" s="350"/>
      <c r="NQM195" s="321"/>
      <c r="NQN195" s="326"/>
      <c r="NQO195" s="152"/>
      <c r="NQP195" s="152"/>
      <c r="NQQ195" s="152"/>
      <c r="NQR195" s="152"/>
      <c r="NQS195" s="350"/>
      <c r="NQT195" s="321"/>
      <c r="NQU195" s="326"/>
      <c r="NQV195" s="152"/>
      <c r="NQW195" s="152"/>
      <c r="NQX195" s="152"/>
      <c r="NQY195" s="152"/>
      <c r="NQZ195" s="350"/>
      <c r="NRA195" s="321"/>
      <c r="NRB195" s="326"/>
      <c r="NRC195" s="152"/>
      <c r="NRD195" s="152"/>
      <c r="NRE195" s="152"/>
      <c r="NRF195" s="152"/>
      <c r="NRG195" s="350"/>
      <c r="NRH195" s="321"/>
      <c r="NRI195" s="326"/>
      <c r="NRJ195" s="152"/>
      <c r="NRK195" s="152"/>
      <c r="NRL195" s="152"/>
      <c r="NRM195" s="152"/>
      <c r="NRN195" s="350"/>
      <c r="NRO195" s="321"/>
      <c r="NRP195" s="326"/>
      <c r="NRQ195" s="152"/>
      <c r="NRR195" s="152"/>
      <c r="NRS195" s="152"/>
      <c r="NRT195" s="152"/>
      <c r="NRU195" s="350"/>
      <c r="NRV195" s="321"/>
      <c r="NRW195" s="326"/>
      <c r="NRX195" s="152"/>
      <c r="NRY195" s="152"/>
      <c r="NRZ195" s="152"/>
      <c r="NSA195" s="152"/>
      <c r="NSB195" s="350"/>
      <c r="NSC195" s="321"/>
      <c r="NSD195" s="326"/>
      <c r="NSE195" s="152"/>
      <c r="NSF195" s="152"/>
      <c r="NSG195" s="152"/>
      <c r="NSH195" s="152"/>
      <c r="NSI195" s="350"/>
      <c r="NSJ195" s="321"/>
      <c r="NSK195" s="326"/>
      <c r="NSL195" s="152"/>
      <c r="NSM195" s="152"/>
      <c r="NSN195" s="152"/>
      <c r="NSO195" s="152"/>
      <c r="NSP195" s="350"/>
      <c r="NSQ195" s="321"/>
      <c r="NSR195" s="326"/>
      <c r="NSS195" s="152"/>
      <c r="NST195" s="152"/>
      <c r="NSU195" s="152"/>
      <c r="NSV195" s="152"/>
      <c r="NSW195" s="350"/>
      <c r="NSX195" s="321"/>
      <c r="NSY195" s="326"/>
      <c r="NSZ195" s="152"/>
      <c r="NTA195" s="152"/>
      <c r="NTB195" s="152"/>
      <c r="NTC195" s="152"/>
      <c r="NTD195" s="350"/>
      <c r="NTE195" s="321"/>
      <c r="NTF195" s="326"/>
      <c r="NTG195" s="152"/>
      <c r="NTH195" s="152"/>
      <c r="NTI195" s="152"/>
      <c r="NTJ195" s="152"/>
      <c r="NTK195" s="350"/>
      <c r="NTL195" s="321"/>
      <c r="NTM195" s="326"/>
      <c r="NTN195" s="152"/>
      <c r="NTO195" s="152"/>
      <c r="NTP195" s="152"/>
      <c r="NTQ195" s="152"/>
      <c r="NTR195" s="350"/>
      <c r="NTS195" s="321"/>
      <c r="NTT195" s="326"/>
      <c r="NTU195" s="152"/>
      <c r="NTV195" s="152"/>
      <c r="NTW195" s="152"/>
      <c r="NTX195" s="152"/>
      <c r="NTY195" s="350"/>
      <c r="NTZ195" s="321"/>
      <c r="NUA195" s="326"/>
      <c r="NUB195" s="152"/>
      <c r="NUC195" s="152"/>
      <c r="NUD195" s="152"/>
      <c r="NUE195" s="152"/>
      <c r="NUF195" s="350"/>
      <c r="NUG195" s="321"/>
      <c r="NUH195" s="326"/>
      <c r="NUI195" s="152"/>
      <c r="NUJ195" s="152"/>
      <c r="NUK195" s="152"/>
      <c r="NUL195" s="152"/>
      <c r="NUM195" s="350"/>
      <c r="NUN195" s="321"/>
      <c r="NUO195" s="326"/>
      <c r="NUP195" s="152"/>
      <c r="NUQ195" s="152"/>
      <c r="NUR195" s="152"/>
      <c r="NUS195" s="152"/>
      <c r="NUT195" s="350"/>
      <c r="NUU195" s="321"/>
      <c r="NUV195" s="326"/>
      <c r="NUW195" s="152"/>
      <c r="NUX195" s="152"/>
      <c r="NUY195" s="152"/>
      <c r="NUZ195" s="152"/>
      <c r="NVA195" s="350"/>
      <c r="NVB195" s="321"/>
      <c r="NVC195" s="326"/>
      <c r="NVD195" s="152"/>
      <c r="NVE195" s="152"/>
      <c r="NVF195" s="152"/>
      <c r="NVG195" s="152"/>
      <c r="NVH195" s="350"/>
      <c r="NVI195" s="321"/>
      <c r="NVJ195" s="326"/>
      <c r="NVK195" s="152"/>
      <c r="NVL195" s="152"/>
      <c r="NVM195" s="152"/>
      <c r="NVN195" s="152"/>
      <c r="NVO195" s="350"/>
      <c r="NVP195" s="321"/>
      <c r="NVQ195" s="326"/>
      <c r="NVR195" s="152"/>
      <c r="NVS195" s="152"/>
      <c r="NVT195" s="152"/>
      <c r="NVU195" s="152"/>
      <c r="NVV195" s="350"/>
      <c r="NVW195" s="321"/>
      <c r="NVX195" s="326"/>
      <c r="NVY195" s="152"/>
      <c r="NVZ195" s="152"/>
      <c r="NWA195" s="152"/>
      <c r="NWB195" s="152"/>
      <c r="NWC195" s="350"/>
      <c r="NWD195" s="321"/>
      <c r="NWE195" s="326"/>
      <c r="NWF195" s="152"/>
      <c r="NWG195" s="152"/>
      <c r="NWH195" s="152"/>
      <c r="NWI195" s="152"/>
      <c r="NWJ195" s="350"/>
      <c r="NWK195" s="321"/>
      <c r="NWL195" s="326"/>
      <c r="NWM195" s="152"/>
      <c r="NWN195" s="152"/>
      <c r="NWO195" s="152"/>
      <c r="NWP195" s="152"/>
      <c r="NWQ195" s="350"/>
      <c r="NWR195" s="321"/>
      <c r="NWS195" s="326"/>
      <c r="NWT195" s="152"/>
      <c r="NWU195" s="152"/>
      <c r="NWV195" s="152"/>
      <c r="NWW195" s="152"/>
      <c r="NWX195" s="350"/>
      <c r="NWY195" s="321"/>
      <c r="NWZ195" s="326"/>
      <c r="NXA195" s="152"/>
      <c r="NXB195" s="152"/>
      <c r="NXC195" s="152"/>
      <c r="NXD195" s="152"/>
      <c r="NXE195" s="350"/>
      <c r="NXF195" s="321"/>
      <c r="NXG195" s="326"/>
      <c r="NXH195" s="152"/>
      <c r="NXI195" s="152"/>
      <c r="NXJ195" s="152"/>
      <c r="NXK195" s="152"/>
      <c r="NXL195" s="350"/>
      <c r="NXM195" s="321"/>
      <c r="NXN195" s="326"/>
      <c r="NXO195" s="152"/>
      <c r="NXP195" s="152"/>
      <c r="NXQ195" s="152"/>
      <c r="NXR195" s="152"/>
      <c r="NXS195" s="350"/>
      <c r="NXT195" s="321"/>
      <c r="NXU195" s="326"/>
      <c r="NXV195" s="152"/>
      <c r="NXW195" s="152"/>
      <c r="NXX195" s="152"/>
      <c r="NXY195" s="152"/>
      <c r="NXZ195" s="350"/>
      <c r="NYA195" s="321"/>
      <c r="NYB195" s="326"/>
      <c r="NYC195" s="152"/>
      <c r="NYD195" s="152"/>
      <c r="NYE195" s="152"/>
      <c r="NYF195" s="152"/>
      <c r="NYG195" s="350"/>
      <c r="NYH195" s="321"/>
      <c r="NYI195" s="326"/>
      <c r="NYJ195" s="152"/>
      <c r="NYK195" s="152"/>
      <c r="NYL195" s="152"/>
      <c r="NYM195" s="152"/>
      <c r="NYN195" s="350"/>
      <c r="NYO195" s="321"/>
      <c r="NYP195" s="326"/>
      <c r="NYQ195" s="152"/>
      <c r="NYR195" s="152"/>
      <c r="NYS195" s="152"/>
      <c r="NYT195" s="152"/>
      <c r="NYU195" s="350"/>
      <c r="NYV195" s="321"/>
      <c r="NYW195" s="326"/>
      <c r="NYX195" s="152"/>
      <c r="NYY195" s="152"/>
      <c r="NYZ195" s="152"/>
      <c r="NZA195" s="152"/>
      <c r="NZB195" s="350"/>
      <c r="NZC195" s="321"/>
      <c r="NZD195" s="326"/>
      <c r="NZE195" s="152"/>
      <c r="NZF195" s="152"/>
      <c r="NZG195" s="152"/>
      <c r="NZH195" s="152"/>
      <c r="NZI195" s="350"/>
      <c r="NZJ195" s="321"/>
      <c r="NZK195" s="326"/>
      <c r="NZL195" s="152"/>
      <c r="NZM195" s="152"/>
      <c r="NZN195" s="152"/>
      <c r="NZO195" s="152"/>
      <c r="NZP195" s="350"/>
      <c r="NZQ195" s="321"/>
      <c r="NZR195" s="326"/>
      <c r="NZS195" s="152"/>
      <c r="NZT195" s="152"/>
      <c r="NZU195" s="152"/>
      <c r="NZV195" s="152"/>
      <c r="NZW195" s="350"/>
      <c r="NZX195" s="321"/>
      <c r="NZY195" s="326"/>
      <c r="NZZ195" s="152"/>
      <c r="OAA195" s="152"/>
      <c r="OAB195" s="152"/>
      <c r="OAC195" s="152"/>
      <c r="OAD195" s="350"/>
      <c r="OAE195" s="321"/>
      <c r="OAF195" s="326"/>
      <c r="OAG195" s="152"/>
      <c r="OAH195" s="152"/>
      <c r="OAI195" s="152"/>
      <c r="OAJ195" s="152"/>
      <c r="OAK195" s="350"/>
      <c r="OAL195" s="321"/>
      <c r="OAM195" s="326"/>
      <c r="OAN195" s="152"/>
      <c r="OAO195" s="152"/>
      <c r="OAP195" s="152"/>
      <c r="OAQ195" s="152"/>
      <c r="OAR195" s="350"/>
      <c r="OAS195" s="321"/>
      <c r="OAT195" s="326"/>
      <c r="OAU195" s="152"/>
      <c r="OAV195" s="152"/>
      <c r="OAW195" s="152"/>
      <c r="OAX195" s="152"/>
      <c r="OAY195" s="350"/>
      <c r="OAZ195" s="321"/>
      <c r="OBA195" s="326"/>
      <c r="OBB195" s="152"/>
      <c r="OBC195" s="152"/>
      <c r="OBD195" s="152"/>
      <c r="OBE195" s="152"/>
      <c r="OBF195" s="350"/>
      <c r="OBG195" s="321"/>
      <c r="OBH195" s="326"/>
      <c r="OBI195" s="152"/>
      <c r="OBJ195" s="152"/>
      <c r="OBK195" s="152"/>
      <c r="OBL195" s="152"/>
      <c r="OBM195" s="350"/>
      <c r="OBN195" s="321"/>
      <c r="OBO195" s="326"/>
      <c r="OBP195" s="152"/>
      <c r="OBQ195" s="152"/>
      <c r="OBR195" s="152"/>
      <c r="OBS195" s="152"/>
      <c r="OBT195" s="350"/>
      <c r="OBU195" s="321"/>
      <c r="OBV195" s="326"/>
      <c r="OBW195" s="152"/>
      <c r="OBX195" s="152"/>
      <c r="OBY195" s="152"/>
      <c r="OBZ195" s="152"/>
      <c r="OCA195" s="350"/>
      <c r="OCB195" s="321"/>
      <c r="OCC195" s="326"/>
      <c r="OCD195" s="152"/>
      <c r="OCE195" s="152"/>
      <c r="OCF195" s="152"/>
      <c r="OCG195" s="152"/>
      <c r="OCH195" s="350"/>
      <c r="OCI195" s="321"/>
      <c r="OCJ195" s="326"/>
      <c r="OCK195" s="152"/>
      <c r="OCL195" s="152"/>
      <c r="OCM195" s="152"/>
      <c r="OCN195" s="152"/>
      <c r="OCO195" s="350"/>
      <c r="OCP195" s="321"/>
      <c r="OCQ195" s="326"/>
      <c r="OCR195" s="152"/>
      <c r="OCS195" s="152"/>
      <c r="OCT195" s="152"/>
      <c r="OCU195" s="152"/>
      <c r="OCV195" s="350"/>
      <c r="OCW195" s="321"/>
      <c r="OCX195" s="326"/>
      <c r="OCY195" s="152"/>
      <c r="OCZ195" s="152"/>
      <c r="ODA195" s="152"/>
      <c r="ODB195" s="152"/>
      <c r="ODC195" s="350"/>
      <c r="ODD195" s="321"/>
      <c r="ODE195" s="326"/>
      <c r="ODF195" s="152"/>
      <c r="ODG195" s="152"/>
      <c r="ODH195" s="152"/>
      <c r="ODI195" s="152"/>
      <c r="ODJ195" s="350"/>
      <c r="ODK195" s="321"/>
      <c r="ODL195" s="326"/>
      <c r="ODM195" s="152"/>
      <c r="ODN195" s="152"/>
      <c r="ODO195" s="152"/>
      <c r="ODP195" s="152"/>
      <c r="ODQ195" s="350"/>
      <c r="ODR195" s="321"/>
      <c r="ODS195" s="326"/>
      <c r="ODT195" s="152"/>
      <c r="ODU195" s="152"/>
      <c r="ODV195" s="152"/>
      <c r="ODW195" s="152"/>
      <c r="ODX195" s="350"/>
      <c r="ODY195" s="321"/>
      <c r="ODZ195" s="326"/>
      <c r="OEA195" s="152"/>
      <c r="OEB195" s="152"/>
      <c r="OEC195" s="152"/>
      <c r="OED195" s="152"/>
      <c r="OEE195" s="350"/>
      <c r="OEF195" s="321"/>
      <c r="OEG195" s="326"/>
      <c r="OEH195" s="152"/>
      <c r="OEI195" s="152"/>
      <c r="OEJ195" s="152"/>
      <c r="OEK195" s="152"/>
      <c r="OEL195" s="350"/>
      <c r="OEM195" s="321"/>
      <c r="OEN195" s="326"/>
      <c r="OEO195" s="152"/>
      <c r="OEP195" s="152"/>
      <c r="OEQ195" s="152"/>
      <c r="OER195" s="152"/>
      <c r="OES195" s="350"/>
      <c r="OET195" s="321"/>
      <c r="OEU195" s="326"/>
      <c r="OEV195" s="152"/>
      <c r="OEW195" s="152"/>
      <c r="OEX195" s="152"/>
      <c r="OEY195" s="152"/>
      <c r="OEZ195" s="350"/>
      <c r="OFA195" s="321"/>
      <c r="OFB195" s="326"/>
      <c r="OFC195" s="152"/>
      <c r="OFD195" s="152"/>
      <c r="OFE195" s="152"/>
      <c r="OFF195" s="152"/>
      <c r="OFG195" s="350"/>
      <c r="OFH195" s="321"/>
      <c r="OFI195" s="326"/>
      <c r="OFJ195" s="152"/>
      <c r="OFK195" s="152"/>
      <c r="OFL195" s="152"/>
      <c r="OFM195" s="152"/>
      <c r="OFN195" s="350"/>
      <c r="OFO195" s="321"/>
      <c r="OFP195" s="326"/>
      <c r="OFQ195" s="152"/>
      <c r="OFR195" s="152"/>
      <c r="OFS195" s="152"/>
      <c r="OFT195" s="152"/>
      <c r="OFU195" s="350"/>
      <c r="OFV195" s="321"/>
      <c r="OFW195" s="326"/>
      <c r="OFX195" s="152"/>
      <c r="OFY195" s="152"/>
      <c r="OFZ195" s="152"/>
      <c r="OGA195" s="152"/>
      <c r="OGB195" s="350"/>
      <c r="OGC195" s="321"/>
      <c r="OGD195" s="326"/>
      <c r="OGE195" s="152"/>
      <c r="OGF195" s="152"/>
      <c r="OGG195" s="152"/>
      <c r="OGH195" s="152"/>
      <c r="OGI195" s="350"/>
      <c r="OGJ195" s="321"/>
      <c r="OGK195" s="326"/>
      <c r="OGL195" s="152"/>
      <c r="OGM195" s="152"/>
      <c r="OGN195" s="152"/>
      <c r="OGO195" s="152"/>
      <c r="OGP195" s="350"/>
      <c r="OGQ195" s="321"/>
      <c r="OGR195" s="326"/>
      <c r="OGS195" s="152"/>
      <c r="OGT195" s="152"/>
      <c r="OGU195" s="152"/>
      <c r="OGV195" s="152"/>
      <c r="OGW195" s="350"/>
      <c r="OGX195" s="321"/>
      <c r="OGY195" s="326"/>
      <c r="OGZ195" s="152"/>
      <c r="OHA195" s="152"/>
      <c r="OHB195" s="152"/>
      <c r="OHC195" s="152"/>
      <c r="OHD195" s="350"/>
      <c r="OHE195" s="321"/>
      <c r="OHF195" s="326"/>
      <c r="OHG195" s="152"/>
      <c r="OHH195" s="152"/>
      <c r="OHI195" s="152"/>
      <c r="OHJ195" s="152"/>
      <c r="OHK195" s="350"/>
      <c r="OHL195" s="321"/>
      <c r="OHM195" s="326"/>
      <c r="OHN195" s="152"/>
      <c r="OHO195" s="152"/>
      <c r="OHP195" s="152"/>
      <c r="OHQ195" s="152"/>
      <c r="OHR195" s="350"/>
      <c r="OHS195" s="321"/>
      <c r="OHT195" s="326"/>
      <c r="OHU195" s="152"/>
      <c r="OHV195" s="152"/>
      <c r="OHW195" s="152"/>
      <c r="OHX195" s="152"/>
      <c r="OHY195" s="350"/>
      <c r="OHZ195" s="321"/>
      <c r="OIA195" s="326"/>
      <c r="OIB195" s="152"/>
      <c r="OIC195" s="152"/>
      <c r="OID195" s="152"/>
      <c r="OIE195" s="152"/>
      <c r="OIF195" s="350"/>
      <c r="OIG195" s="321"/>
      <c r="OIH195" s="326"/>
      <c r="OII195" s="152"/>
      <c r="OIJ195" s="152"/>
      <c r="OIK195" s="152"/>
      <c r="OIL195" s="152"/>
      <c r="OIM195" s="350"/>
      <c r="OIN195" s="321"/>
      <c r="OIO195" s="326"/>
      <c r="OIP195" s="152"/>
      <c r="OIQ195" s="152"/>
      <c r="OIR195" s="152"/>
      <c r="OIS195" s="152"/>
      <c r="OIT195" s="350"/>
      <c r="OIU195" s="321"/>
      <c r="OIV195" s="326"/>
      <c r="OIW195" s="152"/>
      <c r="OIX195" s="152"/>
      <c r="OIY195" s="152"/>
      <c r="OIZ195" s="152"/>
      <c r="OJA195" s="350"/>
      <c r="OJB195" s="321"/>
      <c r="OJC195" s="326"/>
      <c r="OJD195" s="152"/>
      <c r="OJE195" s="152"/>
      <c r="OJF195" s="152"/>
      <c r="OJG195" s="152"/>
      <c r="OJH195" s="350"/>
      <c r="OJI195" s="321"/>
      <c r="OJJ195" s="326"/>
      <c r="OJK195" s="152"/>
      <c r="OJL195" s="152"/>
      <c r="OJM195" s="152"/>
      <c r="OJN195" s="152"/>
      <c r="OJO195" s="350"/>
      <c r="OJP195" s="321"/>
      <c r="OJQ195" s="326"/>
      <c r="OJR195" s="152"/>
      <c r="OJS195" s="152"/>
      <c r="OJT195" s="152"/>
      <c r="OJU195" s="152"/>
      <c r="OJV195" s="350"/>
      <c r="OJW195" s="321"/>
      <c r="OJX195" s="326"/>
      <c r="OJY195" s="152"/>
      <c r="OJZ195" s="152"/>
      <c r="OKA195" s="152"/>
      <c r="OKB195" s="152"/>
      <c r="OKC195" s="350"/>
      <c r="OKD195" s="321"/>
      <c r="OKE195" s="326"/>
      <c r="OKF195" s="152"/>
      <c r="OKG195" s="152"/>
      <c r="OKH195" s="152"/>
      <c r="OKI195" s="152"/>
      <c r="OKJ195" s="350"/>
      <c r="OKK195" s="321"/>
      <c r="OKL195" s="326"/>
      <c r="OKM195" s="152"/>
      <c r="OKN195" s="152"/>
      <c r="OKO195" s="152"/>
      <c r="OKP195" s="152"/>
      <c r="OKQ195" s="350"/>
      <c r="OKR195" s="321"/>
      <c r="OKS195" s="326"/>
      <c r="OKT195" s="152"/>
      <c r="OKU195" s="152"/>
      <c r="OKV195" s="152"/>
      <c r="OKW195" s="152"/>
      <c r="OKX195" s="350"/>
      <c r="OKY195" s="321"/>
      <c r="OKZ195" s="326"/>
      <c r="OLA195" s="152"/>
      <c r="OLB195" s="152"/>
      <c r="OLC195" s="152"/>
      <c r="OLD195" s="152"/>
      <c r="OLE195" s="350"/>
      <c r="OLF195" s="321"/>
      <c r="OLG195" s="326"/>
      <c r="OLH195" s="152"/>
      <c r="OLI195" s="152"/>
      <c r="OLJ195" s="152"/>
      <c r="OLK195" s="152"/>
      <c r="OLL195" s="350"/>
      <c r="OLM195" s="321"/>
      <c r="OLN195" s="326"/>
      <c r="OLO195" s="152"/>
      <c r="OLP195" s="152"/>
      <c r="OLQ195" s="152"/>
      <c r="OLR195" s="152"/>
      <c r="OLS195" s="350"/>
      <c r="OLT195" s="321"/>
      <c r="OLU195" s="326"/>
      <c r="OLV195" s="152"/>
      <c r="OLW195" s="152"/>
      <c r="OLX195" s="152"/>
      <c r="OLY195" s="152"/>
      <c r="OLZ195" s="350"/>
      <c r="OMA195" s="321"/>
      <c r="OMB195" s="326"/>
      <c r="OMC195" s="152"/>
      <c r="OMD195" s="152"/>
      <c r="OME195" s="152"/>
      <c r="OMF195" s="152"/>
      <c r="OMG195" s="350"/>
      <c r="OMH195" s="321"/>
      <c r="OMI195" s="326"/>
      <c r="OMJ195" s="152"/>
      <c r="OMK195" s="152"/>
      <c r="OML195" s="152"/>
      <c r="OMM195" s="152"/>
      <c r="OMN195" s="350"/>
      <c r="OMO195" s="321"/>
      <c r="OMP195" s="326"/>
      <c r="OMQ195" s="152"/>
      <c r="OMR195" s="152"/>
      <c r="OMS195" s="152"/>
      <c r="OMT195" s="152"/>
      <c r="OMU195" s="350"/>
      <c r="OMV195" s="321"/>
      <c r="OMW195" s="326"/>
      <c r="OMX195" s="152"/>
      <c r="OMY195" s="152"/>
      <c r="OMZ195" s="152"/>
      <c r="ONA195" s="152"/>
      <c r="ONB195" s="350"/>
      <c r="ONC195" s="321"/>
      <c r="OND195" s="326"/>
      <c r="ONE195" s="152"/>
      <c r="ONF195" s="152"/>
      <c r="ONG195" s="152"/>
      <c r="ONH195" s="152"/>
      <c r="ONI195" s="350"/>
      <c r="ONJ195" s="321"/>
      <c r="ONK195" s="326"/>
      <c r="ONL195" s="152"/>
      <c r="ONM195" s="152"/>
      <c r="ONN195" s="152"/>
      <c r="ONO195" s="152"/>
      <c r="ONP195" s="350"/>
      <c r="ONQ195" s="321"/>
      <c r="ONR195" s="326"/>
      <c r="ONS195" s="152"/>
      <c r="ONT195" s="152"/>
      <c r="ONU195" s="152"/>
      <c r="ONV195" s="152"/>
      <c r="ONW195" s="350"/>
      <c r="ONX195" s="321"/>
      <c r="ONY195" s="326"/>
      <c r="ONZ195" s="152"/>
      <c r="OOA195" s="152"/>
      <c r="OOB195" s="152"/>
      <c r="OOC195" s="152"/>
      <c r="OOD195" s="350"/>
      <c r="OOE195" s="321"/>
      <c r="OOF195" s="326"/>
      <c r="OOG195" s="152"/>
      <c r="OOH195" s="152"/>
      <c r="OOI195" s="152"/>
      <c r="OOJ195" s="152"/>
      <c r="OOK195" s="350"/>
      <c r="OOL195" s="321"/>
      <c r="OOM195" s="326"/>
      <c r="OON195" s="152"/>
      <c r="OOO195" s="152"/>
      <c r="OOP195" s="152"/>
      <c r="OOQ195" s="152"/>
      <c r="OOR195" s="350"/>
      <c r="OOS195" s="321"/>
      <c r="OOT195" s="326"/>
      <c r="OOU195" s="152"/>
      <c r="OOV195" s="152"/>
      <c r="OOW195" s="152"/>
      <c r="OOX195" s="152"/>
      <c r="OOY195" s="350"/>
      <c r="OOZ195" s="321"/>
      <c r="OPA195" s="326"/>
      <c r="OPB195" s="152"/>
      <c r="OPC195" s="152"/>
      <c r="OPD195" s="152"/>
      <c r="OPE195" s="152"/>
      <c r="OPF195" s="350"/>
      <c r="OPG195" s="321"/>
      <c r="OPH195" s="326"/>
      <c r="OPI195" s="152"/>
      <c r="OPJ195" s="152"/>
      <c r="OPK195" s="152"/>
      <c r="OPL195" s="152"/>
      <c r="OPM195" s="350"/>
      <c r="OPN195" s="321"/>
      <c r="OPO195" s="326"/>
      <c r="OPP195" s="152"/>
      <c r="OPQ195" s="152"/>
      <c r="OPR195" s="152"/>
      <c r="OPS195" s="152"/>
      <c r="OPT195" s="350"/>
      <c r="OPU195" s="321"/>
      <c r="OPV195" s="326"/>
      <c r="OPW195" s="152"/>
      <c r="OPX195" s="152"/>
      <c r="OPY195" s="152"/>
      <c r="OPZ195" s="152"/>
      <c r="OQA195" s="350"/>
      <c r="OQB195" s="321"/>
      <c r="OQC195" s="326"/>
      <c r="OQD195" s="152"/>
      <c r="OQE195" s="152"/>
      <c r="OQF195" s="152"/>
      <c r="OQG195" s="152"/>
      <c r="OQH195" s="350"/>
      <c r="OQI195" s="321"/>
      <c r="OQJ195" s="326"/>
      <c r="OQK195" s="152"/>
      <c r="OQL195" s="152"/>
      <c r="OQM195" s="152"/>
      <c r="OQN195" s="152"/>
      <c r="OQO195" s="350"/>
      <c r="OQP195" s="321"/>
      <c r="OQQ195" s="326"/>
      <c r="OQR195" s="152"/>
      <c r="OQS195" s="152"/>
      <c r="OQT195" s="152"/>
      <c r="OQU195" s="152"/>
      <c r="OQV195" s="350"/>
      <c r="OQW195" s="321"/>
      <c r="OQX195" s="326"/>
      <c r="OQY195" s="152"/>
      <c r="OQZ195" s="152"/>
      <c r="ORA195" s="152"/>
      <c r="ORB195" s="152"/>
      <c r="ORC195" s="350"/>
      <c r="ORD195" s="321"/>
      <c r="ORE195" s="326"/>
      <c r="ORF195" s="152"/>
      <c r="ORG195" s="152"/>
      <c r="ORH195" s="152"/>
      <c r="ORI195" s="152"/>
      <c r="ORJ195" s="350"/>
      <c r="ORK195" s="321"/>
      <c r="ORL195" s="326"/>
      <c r="ORM195" s="152"/>
      <c r="ORN195" s="152"/>
      <c r="ORO195" s="152"/>
      <c r="ORP195" s="152"/>
      <c r="ORQ195" s="350"/>
      <c r="ORR195" s="321"/>
      <c r="ORS195" s="326"/>
      <c r="ORT195" s="152"/>
      <c r="ORU195" s="152"/>
      <c r="ORV195" s="152"/>
      <c r="ORW195" s="152"/>
      <c r="ORX195" s="350"/>
      <c r="ORY195" s="321"/>
      <c r="ORZ195" s="326"/>
      <c r="OSA195" s="152"/>
      <c r="OSB195" s="152"/>
      <c r="OSC195" s="152"/>
      <c r="OSD195" s="152"/>
      <c r="OSE195" s="350"/>
      <c r="OSF195" s="321"/>
      <c r="OSG195" s="326"/>
      <c r="OSH195" s="152"/>
      <c r="OSI195" s="152"/>
      <c r="OSJ195" s="152"/>
      <c r="OSK195" s="152"/>
      <c r="OSL195" s="350"/>
      <c r="OSM195" s="321"/>
      <c r="OSN195" s="326"/>
      <c r="OSO195" s="152"/>
      <c r="OSP195" s="152"/>
      <c r="OSQ195" s="152"/>
      <c r="OSR195" s="152"/>
      <c r="OSS195" s="350"/>
      <c r="OST195" s="321"/>
      <c r="OSU195" s="326"/>
      <c r="OSV195" s="152"/>
      <c r="OSW195" s="152"/>
      <c r="OSX195" s="152"/>
      <c r="OSY195" s="152"/>
      <c r="OSZ195" s="350"/>
      <c r="OTA195" s="321"/>
      <c r="OTB195" s="326"/>
      <c r="OTC195" s="152"/>
      <c r="OTD195" s="152"/>
      <c r="OTE195" s="152"/>
      <c r="OTF195" s="152"/>
      <c r="OTG195" s="350"/>
      <c r="OTH195" s="321"/>
      <c r="OTI195" s="326"/>
      <c r="OTJ195" s="152"/>
      <c r="OTK195" s="152"/>
      <c r="OTL195" s="152"/>
      <c r="OTM195" s="152"/>
      <c r="OTN195" s="350"/>
      <c r="OTO195" s="321"/>
      <c r="OTP195" s="326"/>
      <c r="OTQ195" s="152"/>
      <c r="OTR195" s="152"/>
      <c r="OTS195" s="152"/>
      <c r="OTT195" s="152"/>
      <c r="OTU195" s="350"/>
      <c r="OTV195" s="321"/>
      <c r="OTW195" s="326"/>
      <c r="OTX195" s="152"/>
      <c r="OTY195" s="152"/>
      <c r="OTZ195" s="152"/>
      <c r="OUA195" s="152"/>
      <c r="OUB195" s="350"/>
      <c r="OUC195" s="321"/>
      <c r="OUD195" s="326"/>
      <c r="OUE195" s="152"/>
      <c r="OUF195" s="152"/>
      <c r="OUG195" s="152"/>
      <c r="OUH195" s="152"/>
      <c r="OUI195" s="350"/>
      <c r="OUJ195" s="321"/>
      <c r="OUK195" s="326"/>
      <c r="OUL195" s="152"/>
      <c r="OUM195" s="152"/>
      <c r="OUN195" s="152"/>
      <c r="OUO195" s="152"/>
      <c r="OUP195" s="350"/>
      <c r="OUQ195" s="321"/>
      <c r="OUR195" s="326"/>
      <c r="OUS195" s="152"/>
      <c r="OUT195" s="152"/>
      <c r="OUU195" s="152"/>
      <c r="OUV195" s="152"/>
      <c r="OUW195" s="350"/>
      <c r="OUX195" s="321"/>
      <c r="OUY195" s="326"/>
      <c r="OUZ195" s="152"/>
      <c r="OVA195" s="152"/>
      <c r="OVB195" s="152"/>
      <c r="OVC195" s="152"/>
      <c r="OVD195" s="350"/>
      <c r="OVE195" s="321"/>
      <c r="OVF195" s="326"/>
      <c r="OVG195" s="152"/>
      <c r="OVH195" s="152"/>
      <c r="OVI195" s="152"/>
      <c r="OVJ195" s="152"/>
      <c r="OVK195" s="350"/>
      <c r="OVL195" s="321"/>
      <c r="OVM195" s="326"/>
      <c r="OVN195" s="152"/>
      <c r="OVO195" s="152"/>
      <c r="OVP195" s="152"/>
      <c r="OVQ195" s="152"/>
      <c r="OVR195" s="350"/>
      <c r="OVS195" s="321"/>
      <c r="OVT195" s="326"/>
      <c r="OVU195" s="152"/>
      <c r="OVV195" s="152"/>
      <c r="OVW195" s="152"/>
      <c r="OVX195" s="152"/>
      <c r="OVY195" s="350"/>
      <c r="OVZ195" s="321"/>
      <c r="OWA195" s="326"/>
      <c r="OWB195" s="152"/>
      <c r="OWC195" s="152"/>
      <c r="OWD195" s="152"/>
      <c r="OWE195" s="152"/>
      <c r="OWF195" s="350"/>
      <c r="OWG195" s="321"/>
      <c r="OWH195" s="326"/>
      <c r="OWI195" s="152"/>
      <c r="OWJ195" s="152"/>
      <c r="OWK195" s="152"/>
      <c r="OWL195" s="152"/>
      <c r="OWM195" s="350"/>
      <c r="OWN195" s="321"/>
      <c r="OWO195" s="326"/>
      <c r="OWP195" s="152"/>
      <c r="OWQ195" s="152"/>
      <c r="OWR195" s="152"/>
      <c r="OWS195" s="152"/>
      <c r="OWT195" s="350"/>
      <c r="OWU195" s="321"/>
      <c r="OWV195" s="326"/>
      <c r="OWW195" s="152"/>
      <c r="OWX195" s="152"/>
      <c r="OWY195" s="152"/>
      <c r="OWZ195" s="152"/>
      <c r="OXA195" s="350"/>
      <c r="OXB195" s="321"/>
      <c r="OXC195" s="326"/>
      <c r="OXD195" s="152"/>
      <c r="OXE195" s="152"/>
      <c r="OXF195" s="152"/>
      <c r="OXG195" s="152"/>
      <c r="OXH195" s="350"/>
      <c r="OXI195" s="321"/>
      <c r="OXJ195" s="326"/>
      <c r="OXK195" s="152"/>
      <c r="OXL195" s="152"/>
      <c r="OXM195" s="152"/>
      <c r="OXN195" s="152"/>
      <c r="OXO195" s="350"/>
      <c r="OXP195" s="321"/>
      <c r="OXQ195" s="326"/>
      <c r="OXR195" s="152"/>
      <c r="OXS195" s="152"/>
      <c r="OXT195" s="152"/>
      <c r="OXU195" s="152"/>
      <c r="OXV195" s="350"/>
      <c r="OXW195" s="321"/>
      <c r="OXX195" s="326"/>
      <c r="OXY195" s="152"/>
      <c r="OXZ195" s="152"/>
      <c r="OYA195" s="152"/>
      <c r="OYB195" s="152"/>
      <c r="OYC195" s="350"/>
      <c r="OYD195" s="321"/>
      <c r="OYE195" s="326"/>
      <c r="OYF195" s="152"/>
      <c r="OYG195" s="152"/>
      <c r="OYH195" s="152"/>
      <c r="OYI195" s="152"/>
      <c r="OYJ195" s="350"/>
      <c r="OYK195" s="321"/>
      <c r="OYL195" s="326"/>
      <c r="OYM195" s="152"/>
      <c r="OYN195" s="152"/>
      <c r="OYO195" s="152"/>
      <c r="OYP195" s="152"/>
      <c r="OYQ195" s="350"/>
      <c r="OYR195" s="321"/>
      <c r="OYS195" s="326"/>
      <c r="OYT195" s="152"/>
      <c r="OYU195" s="152"/>
      <c r="OYV195" s="152"/>
      <c r="OYW195" s="152"/>
      <c r="OYX195" s="350"/>
      <c r="OYY195" s="321"/>
      <c r="OYZ195" s="326"/>
      <c r="OZA195" s="152"/>
      <c r="OZB195" s="152"/>
      <c r="OZC195" s="152"/>
      <c r="OZD195" s="152"/>
      <c r="OZE195" s="350"/>
      <c r="OZF195" s="321"/>
      <c r="OZG195" s="326"/>
      <c r="OZH195" s="152"/>
      <c r="OZI195" s="152"/>
      <c r="OZJ195" s="152"/>
      <c r="OZK195" s="152"/>
      <c r="OZL195" s="350"/>
      <c r="OZM195" s="321"/>
      <c r="OZN195" s="326"/>
      <c r="OZO195" s="152"/>
      <c r="OZP195" s="152"/>
      <c r="OZQ195" s="152"/>
      <c r="OZR195" s="152"/>
      <c r="OZS195" s="350"/>
      <c r="OZT195" s="321"/>
      <c r="OZU195" s="326"/>
      <c r="OZV195" s="152"/>
      <c r="OZW195" s="152"/>
      <c r="OZX195" s="152"/>
      <c r="OZY195" s="152"/>
      <c r="OZZ195" s="350"/>
      <c r="PAA195" s="321"/>
      <c r="PAB195" s="326"/>
      <c r="PAC195" s="152"/>
      <c r="PAD195" s="152"/>
      <c r="PAE195" s="152"/>
      <c r="PAF195" s="152"/>
      <c r="PAG195" s="350"/>
      <c r="PAH195" s="321"/>
      <c r="PAI195" s="326"/>
      <c r="PAJ195" s="152"/>
      <c r="PAK195" s="152"/>
      <c r="PAL195" s="152"/>
      <c r="PAM195" s="152"/>
      <c r="PAN195" s="350"/>
      <c r="PAO195" s="321"/>
      <c r="PAP195" s="326"/>
      <c r="PAQ195" s="152"/>
      <c r="PAR195" s="152"/>
      <c r="PAS195" s="152"/>
      <c r="PAT195" s="152"/>
      <c r="PAU195" s="350"/>
      <c r="PAV195" s="321"/>
      <c r="PAW195" s="326"/>
      <c r="PAX195" s="152"/>
      <c r="PAY195" s="152"/>
      <c r="PAZ195" s="152"/>
      <c r="PBA195" s="152"/>
      <c r="PBB195" s="350"/>
      <c r="PBC195" s="321"/>
      <c r="PBD195" s="326"/>
      <c r="PBE195" s="152"/>
      <c r="PBF195" s="152"/>
      <c r="PBG195" s="152"/>
      <c r="PBH195" s="152"/>
      <c r="PBI195" s="350"/>
      <c r="PBJ195" s="321"/>
      <c r="PBK195" s="326"/>
      <c r="PBL195" s="152"/>
      <c r="PBM195" s="152"/>
      <c r="PBN195" s="152"/>
      <c r="PBO195" s="152"/>
      <c r="PBP195" s="350"/>
      <c r="PBQ195" s="321"/>
      <c r="PBR195" s="326"/>
      <c r="PBS195" s="152"/>
      <c r="PBT195" s="152"/>
      <c r="PBU195" s="152"/>
      <c r="PBV195" s="152"/>
      <c r="PBW195" s="350"/>
      <c r="PBX195" s="321"/>
      <c r="PBY195" s="326"/>
      <c r="PBZ195" s="152"/>
      <c r="PCA195" s="152"/>
      <c r="PCB195" s="152"/>
      <c r="PCC195" s="152"/>
      <c r="PCD195" s="350"/>
      <c r="PCE195" s="321"/>
      <c r="PCF195" s="326"/>
      <c r="PCG195" s="152"/>
      <c r="PCH195" s="152"/>
      <c r="PCI195" s="152"/>
      <c r="PCJ195" s="152"/>
      <c r="PCK195" s="350"/>
      <c r="PCL195" s="321"/>
      <c r="PCM195" s="326"/>
      <c r="PCN195" s="152"/>
      <c r="PCO195" s="152"/>
      <c r="PCP195" s="152"/>
      <c r="PCQ195" s="152"/>
      <c r="PCR195" s="350"/>
      <c r="PCS195" s="321"/>
      <c r="PCT195" s="326"/>
      <c r="PCU195" s="152"/>
      <c r="PCV195" s="152"/>
      <c r="PCW195" s="152"/>
      <c r="PCX195" s="152"/>
      <c r="PCY195" s="350"/>
      <c r="PCZ195" s="321"/>
      <c r="PDA195" s="326"/>
      <c r="PDB195" s="152"/>
      <c r="PDC195" s="152"/>
      <c r="PDD195" s="152"/>
      <c r="PDE195" s="152"/>
      <c r="PDF195" s="350"/>
      <c r="PDG195" s="321"/>
      <c r="PDH195" s="326"/>
      <c r="PDI195" s="152"/>
      <c r="PDJ195" s="152"/>
      <c r="PDK195" s="152"/>
      <c r="PDL195" s="152"/>
      <c r="PDM195" s="350"/>
      <c r="PDN195" s="321"/>
      <c r="PDO195" s="326"/>
      <c r="PDP195" s="152"/>
      <c r="PDQ195" s="152"/>
      <c r="PDR195" s="152"/>
      <c r="PDS195" s="152"/>
      <c r="PDT195" s="350"/>
      <c r="PDU195" s="321"/>
      <c r="PDV195" s="326"/>
      <c r="PDW195" s="152"/>
      <c r="PDX195" s="152"/>
      <c r="PDY195" s="152"/>
      <c r="PDZ195" s="152"/>
      <c r="PEA195" s="350"/>
      <c r="PEB195" s="321"/>
      <c r="PEC195" s="326"/>
      <c r="PED195" s="152"/>
      <c r="PEE195" s="152"/>
      <c r="PEF195" s="152"/>
      <c r="PEG195" s="152"/>
      <c r="PEH195" s="350"/>
      <c r="PEI195" s="321"/>
      <c r="PEJ195" s="326"/>
      <c r="PEK195" s="152"/>
      <c r="PEL195" s="152"/>
      <c r="PEM195" s="152"/>
      <c r="PEN195" s="152"/>
      <c r="PEO195" s="350"/>
      <c r="PEP195" s="321"/>
      <c r="PEQ195" s="326"/>
      <c r="PER195" s="152"/>
      <c r="PES195" s="152"/>
      <c r="PET195" s="152"/>
      <c r="PEU195" s="152"/>
      <c r="PEV195" s="350"/>
      <c r="PEW195" s="321"/>
      <c r="PEX195" s="326"/>
      <c r="PEY195" s="152"/>
      <c r="PEZ195" s="152"/>
      <c r="PFA195" s="152"/>
      <c r="PFB195" s="152"/>
      <c r="PFC195" s="350"/>
      <c r="PFD195" s="321"/>
      <c r="PFE195" s="326"/>
      <c r="PFF195" s="152"/>
      <c r="PFG195" s="152"/>
      <c r="PFH195" s="152"/>
      <c r="PFI195" s="152"/>
      <c r="PFJ195" s="350"/>
      <c r="PFK195" s="321"/>
      <c r="PFL195" s="326"/>
      <c r="PFM195" s="152"/>
      <c r="PFN195" s="152"/>
      <c r="PFO195" s="152"/>
      <c r="PFP195" s="152"/>
      <c r="PFQ195" s="350"/>
      <c r="PFR195" s="321"/>
      <c r="PFS195" s="326"/>
      <c r="PFT195" s="152"/>
      <c r="PFU195" s="152"/>
      <c r="PFV195" s="152"/>
      <c r="PFW195" s="152"/>
      <c r="PFX195" s="350"/>
      <c r="PFY195" s="321"/>
      <c r="PFZ195" s="326"/>
      <c r="PGA195" s="152"/>
      <c r="PGB195" s="152"/>
      <c r="PGC195" s="152"/>
      <c r="PGD195" s="152"/>
      <c r="PGE195" s="350"/>
      <c r="PGF195" s="321"/>
      <c r="PGG195" s="326"/>
      <c r="PGH195" s="152"/>
      <c r="PGI195" s="152"/>
      <c r="PGJ195" s="152"/>
      <c r="PGK195" s="152"/>
      <c r="PGL195" s="350"/>
      <c r="PGM195" s="321"/>
      <c r="PGN195" s="326"/>
      <c r="PGO195" s="152"/>
      <c r="PGP195" s="152"/>
      <c r="PGQ195" s="152"/>
      <c r="PGR195" s="152"/>
      <c r="PGS195" s="350"/>
      <c r="PGT195" s="321"/>
      <c r="PGU195" s="326"/>
      <c r="PGV195" s="152"/>
      <c r="PGW195" s="152"/>
      <c r="PGX195" s="152"/>
      <c r="PGY195" s="152"/>
      <c r="PGZ195" s="350"/>
      <c r="PHA195" s="321"/>
      <c r="PHB195" s="326"/>
      <c r="PHC195" s="152"/>
      <c r="PHD195" s="152"/>
      <c r="PHE195" s="152"/>
      <c r="PHF195" s="152"/>
      <c r="PHG195" s="350"/>
      <c r="PHH195" s="321"/>
      <c r="PHI195" s="326"/>
      <c r="PHJ195" s="152"/>
      <c r="PHK195" s="152"/>
      <c r="PHL195" s="152"/>
      <c r="PHM195" s="152"/>
      <c r="PHN195" s="350"/>
      <c r="PHO195" s="321"/>
      <c r="PHP195" s="326"/>
      <c r="PHQ195" s="152"/>
      <c r="PHR195" s="152"/>
      <c r="PHS195" s="152"/>
      <c r="PHT195" s="152"/>
      <c r="PHU195" s="350"/>
      <c r="PHV195" s="321"/>
      <c r="PHW195" s="326"/>
      <c r="PHX195" s="152"/>
      <c r="PHY195" s="152"/>
      <c r="PHZ195" s="152"/>
      <c r="PIA195" s="152"/>
      <c r="PIB195" s="350"/>
      <c r="PIC195" s="321"/>
      <c r="PID195" s="326"/>
      <c r="PIE195" s="152"/>
      <c r="PIF195" s="152"/>
      <c r="PIG195" s="152"/>
      <c r="PIH195" s="152"/>
      <c r="PII195" s="350"/>
      <c r="PIJ195" s="321"/>
      <c r="PIK195" s="326"/>
      <c r="PIL195" s="152"/>
      <c r="PIM195" s="152"/>
      <c r="PIN195" s="152"/>
      <c r="PIO195" s="152"/>
      <c r="PIP195" s="350"/>
      <c r="PIQ195" s="321"/>
      <c r="PIR195" s="326"/>
      <c r="PIS195" s="152"/>
      <c r="PIT195" s="152"/>
      <c r="PIU195" s="152"/>
      <c r="PIV195" s="152"/>
      <c r="PIW195" s="350"/>
      <c r="PIX195" s="321"/>
      <c r="PIY195" s="326"/>
      <c r="PIZ195" s="152"/>
      <c r="PJA195" s="152"/>
      <c r="PJB195" s="152"/>
      <c r="PJC195" s="152"/>
      <c r="PJD195" s="350"/>
      <c r="PJE195" s="321"/>
      <c r="PJF195" s="326"/>
      <c r="PJG195" s="152"/>
      <c r="PJH195" s="152"/>
      <c r="PJI195" s="152"/>
      <c r="PJJ195" s="152"/>
      <c r="PJK195" s="350"/>
      <c r="PJL195" s="321"/>
      <c r="PJM195" s="326"/>
      <c r="PJN195" s="152"/>
      <c r="PJO195" s="152"/>
      <c r="PJP195" s="152"/>
      <c r="PJQ195" s="152"/>
      <c r="PJR195" s="350"/>
      <c r="PJS195" s="321"/>
      <c r="PJT195" s="326"/>
      <c r="PJU195" s="152"/>
      <c r="PJV195" s="152"/>
      <c r="PJW195" s="152"/>
      <c r="PJX195" s="152"/>
      <c r="PJY195" s="350"/>
      <c r="PJZ195" s="321"/>
      <c r="PKA195" s="326"/>
      <c r="PKB195" s="152"/>
      <c r="PKC195" s="152"/>
      <c r="PKD195" s="152"/>
      <c r="PKE195" s="152"/>
      <c r="PKF195" s="350"/>
      <c r="PKG195" s="321"/>
      <c r="PKH195" s="326"/>
      <c r="PKI195" s="152"/>
      <c r="PKJ195" s="152"/>
      <c r="PKK195" s="152"/>
      <c r="PKL195" s="152"/>
      <c r="PKM195" s="350"/>
      <c r="PKN195" s="321"/>
      <c r="PKO195" s="326"/>
      <c r="PKP195" s="152"/>
      <c r="PKQ195" s="152"/>
      <c r="PKR195" s="152"/>
      <c r="PKS195" s="152"/>
      <c r="PKT195" s="350"/>
      <c r="PKU195" s="321"/>
      <c r="PKV195" s="326"/>
      <c r="PKW195" s="152"/>
      <c r="PKX195" s="152"/>
      <c r="PKY195" s="152"/>
      <c r="PKZ195" s="152"/>
      <c r="PLA195" s="350"/>
      <c r="PLB195" s="321"/>
      <c r="PLC195" s="326"/>
      <c r="PLD195" s="152"/>
      <c r="PLE195" s="152"/>
      <c r="PLF195" s="152"/>
      <c r="PLG195" s="152"/>
      <c r="PLH195" s="350"/>
      <c r="PLI195" s="321"/>
      <c r="PLJ195" s="326"/>
      <c r="PLK195" s="152"/>
      <c r="PLL195" s="152"/>
      <c r="PLM195" s="152"/>
      <c r="PLN195" s="152"/>
      <c r="PLO195" s="350"/>
      <c r="PLP195" s="321"/>
      <c r="PLQ195" s="326"/>
      <c r="PLR195" s="152"/>
      <c r="PLS195" s="152"/>
      <c r="PLT195" s="152"/>
      <c r="PLU195" s="152"/>
      <c r="PLV195" s="350"/>
      <c r="PLW195" s="321"/>
      <c r="PLX195" s="326"/>
      <c r="PLY195" s="152"/>
      <c r="PLZ195" s="152"/>
      <c r="PMA195" s="152"/>
      <c r="PMB195" s="152"/>
      <c r="PMC195" s="350"/>
      <c r="PMD195" s="321"/>
      <c r="PME195" s="326"/>
      <c r="PMF195" s="152"/>
      <c r="PMG195" s="152"/>
      <c r="PMH195" s="152"/>
      <c r="PMI195" s="152"/>
      <c r="PMJ195" s="350"/>
      <c r="PMK195" s="321"/>
      <c r="PML195" s="326"/>
      <c r="PMM195" s="152"/>
      <c r="PMN195" s="152"/>
      <c r="PMO195" s="152"/>
      <c r="PMP195" s="152"/>
      <c r="PMQ195" s="350"/>
      <c r="PMR195" s="321"/>
      <c r="PMS195" s="326"/>
      <c r="PMT195" s="152"/>
      <c r="PMU195" s="152"/>
      <c r="PMV195" s="152"/>
      <c r="PMW195" s="152"/>
      <c r="PMX195" s="350"/>
      <c r="PMY195" s="321"/>
      <c r="PMZ195" s="326"/>
      <c r="PNA195" s="152"/>
      <c r="PNB195" s="152"/>
      <c r="PNC195" s="152"/>
      <c r="PND195" s="152"/>
      <c r="PNE195" s="350"/>
      <c r="PNF195" s="321"/>
      <c r="PNG195" s="326"/>
      <c r="PNH195" s="152"/>
      <c r="PNI195" s="152"/>
      <c r="PNJ195" s="152"/>
      <c r="PNK195" s="152"/>
      <c r="PNL195" s="350"/>
      <c r="PNM195" s="321"/>
      <c r="PNN195" s="326"/>
      <c r="PNO195" s="152"/>
      <c r="PNP195" s="152"/>
      <c r="PNQ195" s="152"/>
      <c r="PNR195" s="152"/>
      <c r="PNS195" s="350"/>
      <c r="PNT195" s="321"/>
      <c r="PNU195" s="326"/>
      <c r="PNV195" s="152"/>
      <c r="PNW195" s="152"/>
      <c r="PNX195" s="152"/>
      <c r="PNY195" s="152"/>
      <c r="PNZ195" s="350"/>
      <c r="POA195" s="321"/>
      <c r="POB195" s="326"/>
      <c r="POC195" s="152"/>
      <c r="POD195" s="152"/>
      <c r="POE195" s="152"/>
      <c r="POF195" s="152"/>
      <c r="POG195" s="350"/>
      <c r="POH195" s="321"/>
      <c r="POI195" s="326"/>
      <c r="POJ195" s="152"/>
      <c r="POK195" s="152"/>
      <c r="POL195" s="152"/>
      <c r="POM195" s="152"/>
      <c r="PON195" s="350"/>
      <c r="POO195" s="321"/>
      <c r="POP195" s="326"/>
      <c r="POQ195" s="152"/>
      <c r="POR195" s="152"/>
      <c r="POS195" s="152"/>
      <c r="POT195" s="152"/>
      <c r="POU195" s="350"/>
      <c r="POV195" s="321"/>
      <c r="POW195" s="326"/>
      <c r="POX195" s="152"/>
      <c r="POY195" s="152"/>
      <c r="POZ195" s="152"/>
      <c r="PPA195" s="152"/>
      <c r="PPB195" s="350"/>
      <c r="PPC195" s="321"/>
      <c r="PPD195" s="326"/>
      <c r="PPE195" s="152"/>
      <c r="PPF195" s="152"/>
      <c r="PPG195" s="152"/>
      <c r="PPH195" s="152"/>
      <c r="PPI195" s="350"/>
      <c r="PPJ195" s="321"/>
      <c r="PPK195" s="326"/>
      <c r="PPL195" s="152"/>
      <c r="PPM195" s="152"/>
      <c r="PPN195" s="152"/>
      <c r="PPO195" s="152"/>
      <c r="PPP195" s="350"/>
      <c r="PPQ195" s="321"/>
      <c r="PPR195" s="326"/>
      <c r="PPS195" s="152"/>
      <c r="PPT195" s="152"/>
      <c r="PPU195" s="152"/>
      <c r="PPV195" s="152"/>
      <c r="PPW195" s="350"/>
      <c r="PPX195" s="321"/>
      <c r="PPY195" s="326"/>
      <c r="PPZ195" s="152"/>
      <c r="PQA195" s="152"/>
      <c r="PQB195" s="152"/>
      <c r="PQC195" s="152"/>
      <c r="PQD195" s="350"/>
      <c r="PQE195" s="321"/>
      <c r="PQF195" s="326"/>
      <c r="PQG195" s="152"/>
      <c r="PQH195" s="152"/>
      <c r="PQI195" s="152"/>
      <c r="PQJ195" s="152"/>
      <c r="PQK195" s="350"/>
      <c r="PQL195" s="321"/>
      <c r="PQM195" s="326"/>
      <c r="PQN195" s="152"/>
      <c r="PQO195" s="152"/>
      <c r="PQP195" s="152"/>
      <c r="PQQ195" s="152"/>
      <c r="PQR195" s="350"/>
      <c r="PQS195" s="321"/>
      <c r="PQT195" s="326"/>
      <c r="PQU195" s="152"/>
      <c r="PQV195" s="152"/>
      <c r="PQW195" s="152"/>
      <c r="PQX195" s="152"/>
      <c r="PQY195" s="350"/>
      <c r="PQZ195" s="321"/>
      <c r="PRA195" s="326"/>
      <c r="PRB195" s="152"/>
      <c r="PRC195" s="152"/>
      <c r="PRD195" s="152"/>
      <c r="PRE195" s="152"/>
      <c r="PRF195" s="350"/>
      <c r="PRG195" s="321"/>
      <c r="PRH195" s="326"/>
      <c r="PRI195" s="152"/>
      <c r="PRJ195" s="152"/>
      <c r="PRK195" s="152"/>
      <c r="PRL195" s="152"/>
      <c r="PRM195" s="350"/>
      <c r="PRN195" s="321"/>
      <c r="PRO195" s="326"/>
      <c r="PRP195" s="152"/>
      <c r="PRQ195" s="152"/>
      <c r="PRR195" s="152"/>
      <c r="PRS195" s="152"/>
      <c r="PRT195" s="350"/>
      <c r="PRU195" s="321"/>
      <c r="PRV195" s="326"/>
      <c r="PRW195" s="152"/>
      <c r="PRX195" s="152"/>
      <c r="PRY195" s="152"/>
      <c r="PRZ195" s="152"/>
      <c r="PSA195" s="350"/>
      <c r="PSB195" s="321"/>
      <c r="PSC195" s="326"/>
      <c r="PSD195" s="152"/>
      <c r="PSE195" s="152"/>
      <c r="PSF195" s="152"/>
      <c r="PSG195" s="152"/>
      <c r="PSH195" s="350"/>
      <c r="PSI195" s="321"/>
      <c r="PSJ195" s="326"/>
      <c r="PSK195" s="152"/>
      <c r="PSL195" s="152"/>
      <c r="PSM195" s="152"/>
      <c r="PSN195" s="152"/>
      <c r="PSO195" s="350"/>
      <c r="PSP195" s="321"/>
      <c r="PSQ195" s="326"/>
      <c r="PSR195" s="152"/>
      <c r="PSS195" s="152"/>
      <c r="PST195" s="152"/>
      <c r="PSU195" s="152"/>
      <c r="PSV195" s="350"/>
      <c r="PSW195" s="321"/>
      <c r="PSX195" s="326"/>
      <c r="PSY195" s="152"/>
      <c r="PSZ195" s="152"/>
      <c r="PTA195" s="152"/>
      <c r="PTB195" s="152"/>
      <c r="PTC195" s="350"/>
      <c r="PTD195" s="321"/>
      <c r="PTE195" s="326"/>
      <c r="PTF195" s="152"/>
      <c r="PTG195" s="152"/>
      <c r="PTH195" s="152"/>
      <c r="PTI195" s="152"/>
      <c r="PTJ195" s="350"/>
      <c r="PTK195" s="321"/>
      <c r="PTL195" s="326"/>
      <c r="PTM195" s="152"/>
      <c r="PTN195" s="152"/>
      <c r="PTO195" s="152"/>
      <c r="PTP195" s="152"/>
      <c r="PTQ195" s="350"/>
      <c r="PTR195" s="321"/>
      <c r="PTS195" s="326"/>
      <c r="PTT195" s="152"/>
      <c r="PTU195" s="152"/>
      <c r="PTV195" s="152"/>
      <c r="PTW195" s="152"/>
      <c r="PTX195" s="350"/>
      <c r="PTY195" s="321"/>
      <c r="PTZ195" s="326"/>
      <c r="PUA195" s="152"/>
      <c r="PUB195" s="152"/>
      <c r="PUC195" s="152"/>
      <c r="PUD195" s="152"/>
      <c r="PUE195" s="350"/>
      <c r="PUF195" s="321"/>
      <c r="PUG195" s="326"/>
      <c r="PUH195" s="152"/>
      <c r="PUI195" s="152"/>
      <c r="PUJ195" s="152"/>
      <c r="PUK195" s="152"/>
      <c r="PUL195" s="350"/>
      <c r="PUM195" s="321"/>
      <c r="PUN195" s="326"/>
      <c r="PUO195" s="152"/>
      <c r="PUP195" s="152"/>
      <c r="PUQ195" s="152"/>
      <c r="PUR195" s="152"/>
      <c r="PUS195" s="350"/>
      <c r="PUT195" s="321"/>
      <c r="PUU195" s="326"/>
      <c r="PUV195" s="152"/>
      <c r="PUW195" s="152"/>
      <c r="PUX195" s="152"/>
      <c r="PUY195" s="152"/>
      <c r="PUZ195" s="350"/>
      <c r="PVA195" s="321"/>
      <c r="PVB195" s="326"/>
      <c r="PVC195" s="152"/>
      <c r="PVD195" s="152"/>
      <c r="PVE195" s="152"/>
      <c r="PVF195" s="152"/>
      <c r="PVG195" s="350"/>
      <c r="PVH195" s="321"/>
      <c r="PVI195" s="326"/>
      <c r="PVJ195" s="152"/>
      <c r="PVK195" s="152"/>
      <c r="PVL195" s="152"/>
      <c r="PVM195" s="152"/>
      <c r="PVN195" s="350"/>
      <c r="PVO195" s="321"/>
      <c r="PVP195" s="326"/>
      <c r="PVQ195" s="152"/>
      <c r="PVR195" s="152"/>
      <c r="PVS195" s="152"/>
      <c r="PVT195" s="152"/>
      <c r="PVU195" s="350"/>
      <c r="PVV195" s="321"/>
      <c r="PVW195" s="326"/>
      <c r="PVX195" s="152"/>
      <c r="PVY195" s="152"/>
      <c r="PVZ195" s="152"/>
      <c r="PWA195" s="152"/>
      <c r="PWB195" s="350"/>
      <c r="PWC195" s="321"/>
      <c r="PWD195" s="326"/>
      <c r="PWE195" s="152"/>
      <c r="PWF195" s="152"/>
      <c r="PWG195" s="152"/>
      <c r="PWH195" s="152"/>
      <c r="PWI195" s="350"/>
      <c r="PWJ195" s="321"/>
      <c r="PWK195" s="326"/>
      <c r="PWL195" s="152"/>
      <c r="PWM195" s="152"/>
      <c r="PWN195" s="152"/>
      <c r="PWO195" s="152"/>
      <c r="PWP195" s="350"/>
      <c r="PWQ195" s="321"/>
      <c r="PWR195" s="326"/>
      <c r="PWS195" s="152"/>
      <c r="PWT195" s="152"/>
      <c r="PWU195" s="152"/>
      <c r="PWV195" s="152"/>
      <c r="PWW195" s="350"/>
      <c r="PWX195" s="321"/>
      <c r="PWY195" s="326"/>
      <c r="PWZ195" s="152"/>
      <c r="PXA195" s="152"/>
      <c r="PXB195" s="152"/>
      <c r="PXC195" s="152"/>
      <c r="PXD195" s="350"/>
      <c r="PXE195" s="321"/>
      <c r="PXF195" s="326"/>
      <c r="PXG195" s="152"/>
      <c r="PXH195" s="152"/>
      <c r="PXI195" s="152"/>
      <c r="PXJ195" s="152"/>
      <c r="PXK195" s="350"/>
      <c r="PXL195" s="321"/>
      <c r="PXM195" s="326"/>
      <c r="PXN195" s="152"/>
      <c r="PXO195" s="152"/>
      <c r="PXP195" s="152"/>
      <c r="PXQ195" s="152"/>
      <c r="PXR195" s="350"/>
      <c r="PXS195" s="321"/>
      <c r="PXT195" s="326"/>
      <c r="PXU195" s="152"/>
      <c r="PXV195" s="152"/>
      <c r="PXW195" s="152"/>
      <c r="PXX195" s="152"/>
      <c r="PXY195" s="350"/>
      <c r="PXZ195" s="321"/>
      <c r="PYA195" s="326"/>
      <c r="PYB195" s="152"/>
      <c r="PYC195" s="152"/>
      <c r="PYD195" s="152"/>
      <c r="PYE195" s="152"/>
      <c r="PYF195" s="350"/>
      <c r="PYG195" s="321"/>
      <c r="PYH195" s="326"/>
      <c r="PYI195" s="152"/>
      <c r="PYJ195" s="152"/>
      <c r="PYK195" s="152"/>
      <c r="PYL195" s="152"/>
      <c r="PYM195" s="350"/>
      <c r="PYN195" s="321"/>
      <c r="PYO195" s="326"/>
      <c r="PYP195" s="152"/>
      <c r="PYQ195" s="152"/>
      <c r="PYR195" s="152"/>
      <c r="PYS195" s="152"/>
      <c r="PYT195" s="350"/>
      <c r="PYU195" s="321"/>
      <c r="PYV195" s="326"/>
      <c r="PYW195" s="152"/>
      <c r="PYX195" s="152"/>
      <c r="PYY195" s="152"/>
      <c r="PYZ195" s="152"/>
      <c r="PZA195" s="350"/>
      <c r="PZB195" s="321"/>
      <c r="PZC195" s="326"/>
      <c r="PZD195" s="152"/>
      <c r="PZE195" s="152"/>
      <c r="PZF195" s="152"/>
      <c r="PZG195" s="152"/>
      <c r="PZH195" s="350"/>
      <c r="PZI195" s="321"/>
      <c r="PZJ195" s="326"/>
      <c r="PZK195" s="152"/>
      <c r="PZL195" s="152"/>
      <c r="PZM195" s="152"/>
      <c r="PZN195" s="152"/>
      <c r="PZO195" s="350"/>
      <c r="PZP195" s="321"/>
      <c r="PZQ195" s="326"/>
      <c r="PZR195" s="152"/>
      <c r="PZS195" s="152"/>
      <c r="PZT195" s="152"/>
      <c r="PZU195" s="152"/>
      <c r="PZV195" s="350"/>
      <c r="PZW195" s="321"/>
      <c r="PZX195" s="326"/>
      <c r="PZY195" s="152"/>
      <c r="PZZ195" s="152"/>
      <c r="QAA195" s="152"/>
      <c r="QAB195" s="152"/>
      <c r="QAC195" s="350"/>
      <c r="QAD195" s="321"/>
      <c r="QAE195" s="326"/>
      <c r="QAF195" s="152"/>
      <c r="QAG195" s="152"/>
      <c r="QAH195" s="152"/>
      <c r="QAI195" s="152"/>
      <c r="QAJ195" s="350"/>
      <c r="QAK195" s="321"/>
      <c r="QAL195" s="326"/>
      <c r="QAM195" s="152"/>
      <c r="QAN195" s="152"/>
      <c r="QAO195" s="152"/>
      <c r="QAP195" s="152"/>
      <c r="QAQ195" s="350"/>
      <c r="QAR195" s="321"/>
      <c r="QAS195" s="326"/>
      <c r="QAT195" s="152"/>
      <c r="QAU195" s="152"/>
      <c r="QAV195" s="152"/>
      <c r="QAW195" s="152"/>
      <c r="QAX195" s="350"/>
      <c r="QAY195" s="321"/>
      <c r="QAZ195" s="326"/>
      <c r="QBA195" s="152"/>
      <c r="QBB195" s="152"/>
      <c r="QBC195" s="152"/>
      <c r="QBD195" s="152"/>
      <c r="QBE195" s="350"/>
      <c r="QBF195" s="321"/>
      <c r="QBG195" s="326"/>
      <c r="QBH195" s="152"/>
      <c r="QBI195" s="152"/>
      <c r="QBJ195" s="152"/>
      <c r="QBK195" s="152"/>
      <c r="QBL195" s="350"/>
      <c r="QBM195" s="321"/>
      <c r="QBN195" s="326"/>
      <c r="QBO195" s="152"/>
      <c r="QBP195" s="152"/>
      <c r="QBQ195" s="152"/>
      <c r="QBR195" s="152"/>
      <c r="QBS195" s="350"/>
      <c r="QBT195" s="321"/>
      <c r="QBU195" s="326"/>
      <c r="QBV195" s="152"/>
      <c r="QBW195" s="152"/>
      <c r="QBX195" s="152"/>
      <c r="QBY195" s="152"/>
      <c r="QBZ195" s="350"/>
      <c r="QCA195" s="321"/>
      <c r="QCB195" s="326"/>
      <c r="QCC195" s="152"/>
      <c r="QCD195" s="152"/>
      <c r="QCE195" s="152"/>
      <c r="QCF195" s="152"/>
      <c r="QCG195" s="350"/>
      <c r="QCH195" s="321"/>
      <c r="QCI195" s="326"/>
      <c r="QCJ195" s="152"/>
      <c r="QCK195" s="152"/>
      <c r="QCL195" s="152"/>
      <c r="QCM195" s="152"/>
      <c r="QCN195" s="350"/>
      <c r="QCO195" s="321"/>
      <c r="QCP195" s="326"/>
      <c r="QCQ195" s="152"/>
      <c r="QCR195" s="152"/>
      <c r="QCS195" s="152"/>
      <c r="QCT195" s="152"/>
      <c r="QCU195" s="350"/>
      <c r="QCV195" s="321"/>
      <c r="QCW195" s="326"/>
      <c r="QCX195" s="152"/>
      <c r="QCY195" s="152"/>
      <c r="QCZ195" s="152"/>
      <c r="QDA195" s="152"/>
      <c r="QDB195" s="350"/>
      <c r="QDC195" s="321"/>
      <c r="QDD195" s="326"/>
      <c r="QDE195" s="152"/>
      <c r="QDF195" s="152"/>
      <c r="QDG195" s="152"/>
      <c r="QDH195" s="152"/>
      <c r="QDI195" s="350"/>
      <c r="QDJ195" s="321"/>
      <c r="QDK195" s="326"/>
      <c r="QDL195" s="152"/>
      <c r="QDM195" s="152"/>
      <c r="QDN195" s="152"/>
      <c r="QDO195" s="152"/>
      <c r="QDP195" s="350"/>
      <c r="QDQ195" s="321"/>
      <c r="QDR195" s="326"/>
      <c r="QDS195" s="152"/>
      <c r="QDT195" s="152"/>
      <c r="QDU195" s="152"/>
      <c r="QDV195" s="152"/>
      <c r="QDW195" s="350"/>
      <c r="QDX195" s="321"/>
      <c r="QDY195" s="326"/>
      <c r="QDZ195" s="152"/>
      <c r="QEA195" s="152"/>
      <c r="QEB195" s="152"/>
      <c r="QEC195" s="152"/>
      <c r="QED195" s="350"/>
      <c r="QEE195" s="321"/>
      <c r="QEF195" s="326"/>
      <c r="QEG195" s="152"/>
      <c r="QEH195" s="152"/>
      <c r="QEI195" s="152"/>
      <c r="QEJ195" s="152"/>
      <c r="QEK195" s="350"/>
      <c r="QEL195" s="321"/>
      <c r="QEM195" s="326"/>
      <c r="QEN195" s="152"/>
      <c r="QEO195" s="152"/>
      <c r="QEP195" s="152"/>
      <c r="QEQ195" s="152"/>
      <c r="QER195" s="350"/>
      <c r="QES195" s="321"/>
      <c r="QET195" s="326"/>
      <c r="QEU195" s="152"/>
      <c r="QEV195" s="152"/>
      <c r="QEW195" s="152"/>
      <c r="QEX195" s="152"/>
      <c r="QEY195" s="350"/>
      <c r="QEZ195" s="321"/>
      <c r="QFA195" s="326"/>
      <c r="QFB195" s="152"/>
      <c r="QFC195" s="152"/>
      <c r="QFD195" s="152"/>
      <c r="QFE195" s="152"/>
      <c r="QFF195" s="350"/>
      <c r="QFG195" s="321"/>
      <c r="QFH195" s="326"/>
      <c r="QFI195" s="152"/>
      <c r="QFJ195" s="152"/>
      <c r="QFK195" s="152"/>
      <c r="QFL195" s="152"/>
      <c r="QFM195" s="350"/>
      <c r="QFN195" s="321"/>
      <c r="QFO195" s="326"/>
      <c r="QFP195" s="152"/>
      <c r="QFQ195" s="152"/>
      <c r="QFR195" s="152"/>
      <c r="QFS195" s="152"/>
      <c r="QFT195" s="350"/>
      <c r="QFU195" s="321"/>
      <c r="QFV195" s="326"/>
      <c r="QFW195" s="152"/>
      <c r="QFX195" s="152"/>
      <c r="QFY195" s="152"/>
      <c r="QFZ195" s="152"/>
      <c r="QGA195" s="350"/>
      <c r="QGB195" s="321"/>
      <c r="QGC195" s="326"/>
      <c r="QGD195" s="152"/>
      <c r="QGE195" s="152"/>
      <c r="QGF195" s="152"/>
      <c r="QGG195" s="152"/>
      <c r="QGH195" s="350"/>
      <c r="QGI195" s="321"/>
      <c r="QGJ195" s="326"/>
      <c r="QGK195" s="152"/>
      <c r="QGL195" s="152"/>
      <c r="QGM195" s="152"/>
      <c r="QGN195" s="152"/>
      <c r="QGO195" s="350"/>
      <c r="QGP195" s="321"/>
      <c r="QGQ195" s="326"/>
      <c r="QGR195" s="152"/>
      <c r="QGS195" s="152"/>
      <c r="QGT195" s="152"/>
      <c r="QGU195" s="152"/>
      <c r="QGV195" s="350"/>
      <c r="QGW195" s="321"/>
      <c r="QGX195" s="326"/>
      <c r="QGY195" s="152"/>
      <c r="QGZ195" s="152"/>
      <c r="QHA195" s="152"/>
      <c r="QHB195" s="152"/>
      <c r="QHC195" s="350"/>
      <c r="QHD195" s="321"/>
      <c r="QHE195" s="326"/>
      <c r="QHF195" s="152"/>
      <c r="QHG195" s="152"/>
      <c r="QHH195" s="152"/>
      <c r="QHI195" s="152"/>
      <c r="QHJ195" s="350"/>
      <c r="QHK195" s="321"/>
      <c r="QHL195" s="326"/>
      <c r="QHM195" s="152"/>
      <c r="QHN195" s="152"/>
      <c r="QHO195" s="152"/>
      <c r="QHP195" s="152"/>
      <c r="QHQ195" s="350"/>
      <c r="QHR195" s="321"/>
      <c r="QHS195" s="326"/>
      <c r="QHT195" s="152"/>
      <c r="QHU195" s="152"/>
      <c r="QHV195" s="152"/>
      <c r="QHW195" s="152"/>
      <c r="QHX195" s="350"/>
      <c r="QHY195" s="321"/>
      <c r="QHZ195" s="326"/>
      <c r="QIA195" s="152"/>
      <c r="QIB195" s="152"/>
      <c r="QIC195" s="152"/>
      <c r="QID195" s="152"/>
      <c r="QIE195" s="350"/>
      <c r="QIF195" s="321"/>
      <c r="QIG195" s="326"/>
      <c r="QIH195" s="152"/>
      <c r="QII195" s="152"/>
      <c r="QIJ195" s="152"/>
      <c r="QIK195" s="152"/>
      <c r="QIL195" s="350"/>
      <c r="QIM195" s="321"/>
      <c r="QIN195" s="326"/>
      <c r="QIO195" s="152"/>
      <c r="QIP195" s="152"/>
      <c r="QIQ195" s="152"/>
      <c r="QIR195" s="152"/>
      <c r="QIS195" s="350"/>
      <c r="QIT195" s="321"/>
      <c r="QIU195" s="326"/>
      <c r="QIV195" s="152"/>
      <c r="QIW195" s="152"/>
      <c r="QIX195" s="152"/>
      <c r="QIY195" s="152"/>
      <c r="QIZ195" s="350"/>
      <c r="QJA195" s="321"/>
      <c r="QJB195" s="326"/>
      <c r="QJC195" s="152"/>
      <c r="QJD195" s="152"/>
      <c r="QJE195" s="152"/>
      <c r="QJF195" s="152"/>
      <c r="QJG195" s="350"/>
      <c r="QJH195" s="321"/>
      <c r="QJI195" s="326"/>
      <c r="QJJ195" s="152"/>
      <c r="QJK195" s="152"/>
      <c r="QJL195" s="152"/>
      <c r="QJM195" s="152"/>
      <c r="QJN195" s="350"/>
      <c r="QJO195" s="321"/>
      <c r="QJP195" s="326"/>
      <c r="QJQ195" s="152"/>
      <c r="QJR195" s="152"/>
      <c r="QJS195" s="152"/>
      <c r="QJT195" s="152"/>
      <c r="QJU195" s="350"/>
      <c r="QJV195" s="321"/>
      <c r="QJW195" s="326"/>
      <c r="QJX195" s="152"/>
      <c r="QJY195" s="152"/>
      <c r="QJZ195" s="152"/>
      <c r="QKA195" s="152"/>
      <c r="QKB195" s="350"/>
      <c r="QKC195" s="321"/>
      <c r="QKD195" s="326"/>
      <c r="QKE195" s="152"/>
      <c r="QKF195" s="152"/>
      <c r="QKG195" s="152"/>
      <c r="QKH195" s="152"/>
      <c r="QKI195" s="350"/>
      <c r="QKJ195" s="321"/>
      <c r="QKK195" s="326"/>
      <c r="QKL195" s="152"/>
      <c r="QKM195" s="152"/>
      <c r="QKN195" s="152"/>
      <c r="QKO195" s="152"/>
      <c r="QKP195" s="350"/>
      <c r="QKQ195" s="321"/>
      <c r="QKR195" s="326"/>
      <c r="QKS195" s="152"/>
      <c r="QKT195" s="152"/>
      <c r="QKU195" s="152"/>
      <c r="QKV195" s="152"/>
      <c r="QKW195" s="350"/>
      <c r="QKX195" s="321"/>
      <c r="QKY195" s="326"/>
      <c r="QKZ195" s="152"/>
      <c r="QLA195" s="152"/>
      <c r="QLB195" s="152"/>
      <c r="QLC195" s="152"/>
      <c r="QLD195" s="350"/>
      <c r="QLE195" s="321"/>
      <c r="QLF195" s="326"/>
      <c r="QLG195" s="152"/>
      <c r="QLH195" s="152"/>
      <c r="QLI195" s="152"/>
      <c r="QLJ195" s="152"/>
      <c r="QLK195" s="350"/>
      <c r="QLL195" s="321"/>
      <c r="QLM195" s="326"/>
      <c r="QLN195" s="152"/>
      <c r="QLO195" s="152"/>
      <c r="QLP195" s="152"/>
      <c r="QLQ195" s="152"/>
      <c r="QLR195" s="350"/>
      <c r="QLS195" s="321"/>
      <c r="QLT195" s="326"/>
      <c r="QLU195" s="152"/>
      <c r="QLV195" s="152"/>
      <c r="QLW195" s="152"/>
      <c r="QLX195" s="152"/>
      <c r="QLY195" s="350"/>
      <c r="QLZ195" s="321"/>
      <c r="QMA195" s="326"/>
      <c r="QMB195" s="152"/>
      <c r="QMC195" s="152"/>
      <c r="QMD195" s="152"/>
      <c r="QME195" s="152"/>
      <c r="QMF195" s="350"/>
      <c r="QMG195" s="321"/>
      <c r="QMH195" s="326"/>
      <c r="QMI195" s="152"/>
      <c r="QMJ195" s="152"/>
      <c r="QMK195" s="152"/>
      <c r="QML195" s="152"/>
      <c r="QMM195" s="350"/>
      <c r="QMN195" s="321"/>
      <c r="QMO195" s="326"/>
      <c r="QMP195" s="152"/>
      <c r="QMQ195" s="152"/>
      <c r="QMR195" s="152"/>
      <c r="QMS195" s="152"/>
      <c r="QMT195" s="350"/>
      <c r="QMU195" s="321"/>
      <c r="QMV195" s="326"/>
      <c r="QMW195" s="152"/>
      <c r="QMX195" s="152"/>
      <c r="QMY195" s="152"/>
      <c r="QMZ195" s="152"/>
      <c r="QNA195" s="350"/>
      <c r="QNB195" s="321"/>
      <c r="QNC195" s="326"/>
      <c r="QND195" s="152"/>
      <c r="QNE195" s="152"/>
      <c r="QNF195" s="152"/>
      <c r="QNG195" s="152"/>
      <c r="QNH195" s="350"/>
      <c r="QNI195" s="321"/>
      <c r="QNJ195" s="326"/>
      <c r="QNK195" s="152"/>
      <c r="QNL195" s="152"/>
      <c r="QNM195" s="152"/>
      <c r="QNN195" s="152"/>
      <c r="QNO195" s="350"/>
      <c r="QNP195" s="321"/>
      <c r="QNQ195" s="326"/>
      <c r="QNR195" s="152"/>
      <c r="QNS195" s="152"/>
      <c r="QNT195" s="152"/>
      <c r="QNU195" s="152"/>
      <c r="QNV195" s="350"/>
      <c r="QNW195" s="321"/>
      <c r="QNX195" s="326"/>
      <c r="QNY195" s="152"/>
      <c r="QNZ195" s="152"/>
      <c r="QOA195" s="152"/>
      <c r="QOB195" s="152"/>
      <c r="QOC195" s="350"/>
      <c r="QOD195" s="321"/>
      <c r="QOE195" s="326"/>
      <c r="QOF195" s="152"/>
      <c r="QOG195" s="152"/>
      <c r="QOH195" s="152"/>
      <c r="QOI195" s="152"/>
      <c r="QOJ195" s="350"/>
      <c r="QOK195" s="321"/>
      <c r="QOL195" s="326"/>
      <c r="QOM195" s="152"/>
      <c r="QON195" s="152"/>
      <c r="QOO195" s="152"/>
      <c r="QOP195" s="152"/>
      <c r="QOQ195" s="350"/>
      <c r="QOR195" s="321"/>
      <c r="QOS195" s="326"/>
      <c r="QOT195" s="152"/>
      <c r="QOU195" s="152"/>
      <c r="QOV195" s="152"/>
      <c r="QOW195" s="152"/>
      <c r="QOX195" s="350"/>
      <c r="QOY195" s="321"/>
      <c r="QOZ195" s="326"/>
      <c r="QPA195" s="152"/>
      <c r="QPB195" s="152"/>
      <c r="QPC195" s="152"/>
      <c r="QPD195" s="152"/>
      <c r="QPE195" s="350"/>
      <c r="QPF195" s="321"/>
      <c r="QPG195" s="326"/>
      <c r="QPH195" s="152"/>
      <c r="QPI195" s="152"/>
      <c r="QPJ195" s="152"/>
      <c r="QPK195" s="152"/>
      <c r="QPL195" s="350"/>
      <c r="QPM195" s="321"/>
      <c r="QPN195" s="326"/>
      <c r="QPO195" s="152"/>
      <c r="QPP195" s="152"/>
      <c r="QPQ195" s="152"/>
      <c r="QPR195" s="152"/>
      <c r="QPS195" s="350"/>
      <c r="QPT195" s="321"/>
      <c r="QPU195" s="326"/>
      <c r="QPV195" s="152"/>
      <c r="QPW195" s="152"/>
      <c r="QPX195" s="152"/>
      <c r="QPY195" s="152"/>
      <c r="QPZ195" s="350"/>
      <c r="QQA195" s="321"/>
      <c r="QQB195" s="326"/>
      <c r="QQC195" s="152"/>
      <c r="QQD195" s="152"/>
      <c r="QQE195" s="152"/>
      <c r="QQF195" s="152"/>
      <c r="QQG195" s="350"/>
      <c r="QQH195" s="321"/>
      <c r="QQI195" s="326"/>
      <c r="QQJ195" s="152"/>
      <c r="QQK195" s="152"/>
      <c r="QQL195" s="152"/>
      <c r="QQM195" s="152"/>
      <c r="QQN195" s="350"/>
      <c r="QQO195" s="321"/>
      <c r="QQP195" s="326"/>
      <c r="QQQ195" s="152"/>
      <c r="QQR195" s="152"/>
      <c r="QQS195" s="152"/>
      <c r="QQT195" s="152"/>
      <c r="QQU195" s="350"/>
      <c r="QQV195" s="321"/>
      <c r="QQW195" s="326"/>
      <c r="QQX195" s="152"/>
      <c r="QQY195" s="152"/>
      <c r="QQZ195" s="152"/>
      <c r="QRA195" s="152"/>
      <c r="QRB195" s="350"/>
      <c r="QRC195" s="321"/>
      <c r="QRD195" s="326"/>
      <c r="QRE195" s="152"/>
      <c r="QRF195" s="152"/>
      <c r="QRG195" s="152"/>
      <c r="QRH195" s="152"/>
      <c r="QRI195" s="350"/>
      <c r="QRJ195" s="321"/>
      <c r="QRK195" s="326"/>
      <c r="QRL195" s="152"/>
      <c r="QRM195" s="152"/>
      <c r="QRN195" s="152"/>
      <c r="QRO195" s="152"/>
      <c r="QRP195" s="350"/>
      <c r="QRQ195" s="321"/>
      <c r="QRR195" s="326"/>
      <c r="QRS195" s="152"/>
      <c r="QRT195" s="152"/>
      <c r="QRU195" s="152"/>
      <c r="QRV195" s="152"/>
      <c r="QRW195" s="350"/>
      <c r="QRX195" s="321"/>
      <c r="QRY195" s="326"/>
      <c r="QRZ195" s="152"/>
      <c r="QSA195" s="152"/>
      <c r="QSB195" s="152"/>
      <c r="QSC195" s="152"/>
      <c r="QSD195" s="350"/>
      <c r="QSE195" s="321"/>
      <c r="QSF195" s="326"/>
      <c r="QSG195" s="152"/>
      <c r="QSH195" s="152"/>
      <c r="QSI195" s="152"/>
      <c r="QSJ195" s="152"/>
      <c r="QSK195" s="350"/>
      <c r="QSL195" s="321"/>
      <c r="QSM195" s="326"/>
      <c r="QSN195" s="152"/>
      <c r="QSO195" s="152"/>
      <c r="QSP195" s="152"/>
      <c r="QSQ195" s="152"/>
      <c r="QSR195" s="350"/>
      <c r="QSS195" s="321"/>
      <c r="QST195" s="326"/>
      <c r="QSU195" s="152"/>
      <c r="QSV195" s="152"/>
      <c r="QSW195" s="152"/>
      <c r="QSX195" s="152"/>
      <c r="QSY195" s="350"/>
      <c r="QSZ195" s="321"/>
      <c r="QTA195" s="326"/>
      <c r="QTB195" s="152"/>
      <c r="QTC195" s="152"/>
      <c r="QTD195" s="152"/>
      <c r="QTE195" s="152"/>
      <c r="QTF195" s="350"/>
      <c r="QTG195" s="321"/>
      <c r="QTH195" s="326"/>
      <c r="QTI195" s="152"/>
      <c r="QTJ195" s="152"/>
      <c r="QTK195" s="152"/>
      <c r="QTL195" s="152"/>
      <c r="QTM195" s="350"/>
      <c r="QTN195" s="321"/>
      <c r="QTO195" s="326"/>
      <c r="QTP195" s="152"/>
      <c r="QTQ195" s="152"/>
      <c r="QTR195" s="152"/>
      <c r="QTS195" s="152"/>
      <c r="QTT195" s="350"/>
      <c r="QTU195" s="321"/>
      <c r="QTV195" s="326"/>
      <c r="QTW195" s="152"/>
      <c r="QTX195" s="152"/>
      <c r="QTY195" s="152"/>
      <c r="QTZ195" s="152"/>
      <c r="QUA195" s="350"/>
      <c r="QUB195" s="321"/>
      <c r="QUC195" s="326"/>
      <c r="QUD195" s="152"/>
      <c r="QUE195" s="152"/>
      <c r="QUF195" s="152"/>
      <c r="QUG195" s="152"/>
      <c r="QUH195" s="350"/>
      <c r="QUI195" s="321"/>
      <c r="QUJ195" s="326"/>
      <c r="QUK195" s="152"/>
      <c r="QUL195" s="152"/>
      <c r="QUM195" s="152"/>
      <c r="QUN195" s="152"/>
      <c r="QUO195" s="350"/>
      <c r="QUP195" s="321"/>
      <c r="QUQ195" s="326"/>
      <c r="QUR195" s="152"/>
      <c r="QUS195" s="152"/>
      <c r="QUT195" s="152"/>
      <c r="QUU195" s="152"/>
      <c r="QUV195" s="350"/>
      <c r="QUW195" s="321"/>
      <c r="QUX195" s="326"/>
      <c r="QUY195" s="152"/>
      <c r="QUZ195" s="152"/>
      <c r="QVA195" s="152"/>
      <c r="QVB195" s="152"/>
      <c r="QVC195" s="350"/>
      <c r="QVD195" s="321"/>
      <c r="QVE195" s="326"/>
      <c r="QVF195" s="152"/>
      <c r="QVG195" s="152"/>
      <c r="QVH195" s="152"/>
      <c r="QVI195" s="152"/>
      <c r="QVJ195" s="350"/>
      <c r="QVK195" s="321"/>
      <c r="QVL195" s="326"/>
      <c r="QVM195" s="152"/>
      <c r="QVN195" s="152"/>
      <c r="QVO195" s="152"/>
      <c r="QVP195" s="152"/>
      <c r="QVQ195" s="350"/>
      <c r="QVR195" s="321"/>
      <c r="QVS195" s="326"/>
      <c r="QVT195" s="152"/>
      <c r="QVU195" s="152"/>
      <c r="QVV195" s="152"/>
      <c r="QVW195" s="152"/>
      <c r="QVX195" s="350"/>
      <c r="QVY195" s="321"/>
      <c r="QVZ195" s="326"/>
      <c r="QWA195" s="152"/>
      <c r="QWB195" s="152"/>
      <c r="QWC195" s="152"/>
      <c r="QWD195" s="152"/>
      <c r="QWE195" s="350"/>
      <c r="QWF195" s="321"/>
      <c r="QWG195" s="326"/>
      <c r="QWH195" s="152"/>
      <c r="QWI195" s="152"/>
      <c r="QWJ195" s="152"/>
      <c r="QWK195" s="152"/>
      <c r="QWL195" s="350"/>
      <c r="QWM195" s="321"/>
      <c r="QWN195" s="326"/>
      <c r="QWO195" s="152"/>
      <c r="QWP195" s="152"/>
      <c r="QWQ195" s="152"/>
      <c r="QWR195" s="152"/>
      <c r="QWS195" s="350"/>
      <c r="QWT195" s="321"/>
      <c r="QWU195" s="326"/>
      <c r="QWV195" s="152"/>
      <c r="QWW195" s="152"/>
      <c r="QWX195" s="152"/>
      <c r="QWY195" s="152"/>
      <c r="QWZ195" s="350"/>
      <c r="QXA195" s="321"/>
      <c r="QXB195" s="326"/>
      <c r="QXC195" s="152"/>
      <c r="QXD195" s="152"/>
      <c r="QXE195" s="152"/>
      <c r="QXF195" s="152"/>
      <c r="QXG195" s="350"/>
      <c r="QXH195" s="321"/>
      <c r="QXI195" s="326"/>
      <c r="QXJ195" s="152"/>
      <c r="QXK195" s="152"/>
      <c r="QXL195" s="152"/>
      <c r="QXM195" s="152"/>
      <c r="QXN195" s="350"/>
      <c r="QXO195" s="321"/>
      <c r="QXP195" s="326"/>
      <c r="QXQ195" s="152"/>
      <c r="QXR195" s="152"/>
      <c r="QXS195" s="152"/>
      <c r="QXT195" s="152"/>
      <c r="QXU195" s="350"/>
      <c r="QXV195" s="321"/>
      <c r="QXW195" s="326"/>
      <c r="QXX195" s="152"/>
      <c r="QXY195" s="152"/>
      <c r="QXZ195" s="152"/>
      <c r="QYA195" s="152"/>
      <c r="QYB195" s="350"/>
      <c r="QYC195" s="321"/>
      <c r="QYD195" s="326"/>
      <c r="QYE195" s="152"/>
      <c r="QYF195" s="152"/>
      <c r="QYG195" s="152"/>
      <c r="QYH195" s="152"/>
      <c r="QYI195" s="350"/>
      <c r="QYJ195" s="321"/>
      <c r="QYK195" s="326"/>
      <c r="QYL195" s="152"/>
      <c r="QYM195" s="152"/>
      <c r="QYN195" s="152"/>
      <c r="QYO195" s="152"/>
      <c r="QYP195" s="350"/>
      <c r="QYQ195" s="321"/>
      <c r="QYR195" s="326"/>
      <c r="QYS195" s="152"/>
      <c r="QYT195" s="152"/>
      <c r="QYU195" s="152"/>
      <c r="QYV195" s="152"/>
      <c r="QYW195" s="350"/>
      <c r="QYX195" s="321"/>
      <c r="QYY195" s="326"/>
      <c r="QYZ195" s="152"/>
      <c r="QZA195" s="152"/>
      <c r="QZB195" s="152"/>
      <c r="QZC195" s="152"/>
      <c r="QZD195" s="350"/>
      <c r="QZE195" s="321"/>
      <c r="QZF195" s="326"/>
      <c r="QZG195" s="152"/>
      <c r="QZH195" s="152"/>
      <c r="QZI195" s="152"/>
      <c r="QZJ195" s="152"/>
      <c r="QZK195" s="350"/>
      <c r="QZL195" s="321"/>
      <c r="QZM195" s="326"/>
      <c r="QZN195" s="152"/>
      <c r="QZO195" s="152"/>
      <c r="QZP195" s="152"/>
      <c r="QZQ195" s="152"/>
      <c r="QZR195" s="350"/>
      <c r="QZS195" s="321"/>
      <c r="QZT195" s="326"/>
      <c r="QZU195" s="152"/>
      <c r="QZV195" s="152"/>
      <c r="QZW195" s="152"/>
      <c r="QZX195" s="152"/>
      <c r="QZY195" s="350"/>
      <c r="QZZ195" s="321"/>
      <c r="RAA195" s="326"/>
      <c r="RAB195" s="152"/>
      <c r="RAC195" s="152"/>
      <c r="RAD195" s="152"/>
      <c r="RAE195" s="152"/>
      <c r="RAF195" s="350"/>
      <c r="RAG195" s="321"/>
      <c r="RAH195" s="326"/>
      <c r="RAI195" s="152"/>
      <c r="RAJ195" s="152"/>
      <c r="RAK195" s="152"/>
      <c r="RAL195" s="152"/>
      <c r="RAM195" s="350"/>
      <c r="RAN195" s="321"/>
      <c r="RAO195" s="326"/>
      <c r="RAP195" s="152"/>
      <c r="RAQ195" s="152"/>
      <c r="RAR195" s="152"/>
      <c r="RAS195" s="152"/>
      <c r="RAT195" s="350"/>
      <c r="RAU195" s="321"/>
      <c r="RAV195" s="326"/>
      <c r="RAW195" s="152"/>
      <c r="RAX195" s="152"/>
      <c r="RAY195" s="152"/>
      <c r="RAZ195" s="152"/>
      <c r="RBA195" s="350"/>
      <c r="RBB195" s="321"/>
      <c r="RBC195" s="326"/>
      <c r="RBD195" s="152"/>
      <c r="RBE195" s="152"/>
      <c r="RBF195" s="152"/>
      <c r="RBG195" s="152"/>
      <c r="RBH195" s="350"/>
      <c r="RBI195" s="321"/>
      <c r="RBJ195" s="326"/>
      <c r="RBK195" s="152"/>
      <c r="RBL195" s="152"/>
      <c r="RBM195" s="152"/>
      <c r="RBN195" s="152"/>
      <c r="RBO195" s="350"/>
      <c r="RBP195" s="321"/>
      <c r="RBQ195" s="326"/>
      <c r="RBR195" s="152"/>
      <c r="RBS195" s="152"/>
      <c r="RBT195" s="152"/>
      <c r="RBU195" s="152"/>
      <c r="RBV195" s="350"/>
      <c r="RBW195" s="321"/>
      <c r="RBX195" s="326"/>
      <c r="RBY195" s="152"/>
      <c r="RBZ195" s="152"/>
      <c r="RCA195" s="152"/>
      <c r="RCB195" s="152"/>
      <c r="RCC195" s="350"/>
      <c r="RCD195" s="321"/>
      <c r="RCE195" s="326"/>
      <c r="RCF195" s="152"/>
      <c r="RCG195" s="152"/>
      <c r="RCH195" s="152"/>
      <c r="RCI195" s="152"/>
      <c r="RCJ195" s="350"/>
      <c r="RCK195" s="321"/>
      <c r="RCL195" s="326"/>
      <c r="RCM195" s="152"/>
      <c r="RCN195" s="152"/>
      <c r="RCO195" s="152"/>
      <c r="RCP195" s="152"/>
      <c r="RCQ195" s="350"/>
      <c r="RCR195" s="321"/>
      <c r="RCS195" s="326"/>
      <c r="RCT195" s="152"/>
      <c r="RCU195" s="152"/>
      <c r="RCV195" s="152"/>
      <c r="RCW195" s="152"/>
      <c r="RCX195" s="350"/>
      <c r="RCY195" s="321"/>
      <c r="RCZ195" s="326"/>
      <c r="RDA195" s="152"/>
      <c r="RDB195" s="152"/>
      <c r="RDC195" s="152"/>
      <c r="RDD195" s="152"/>
      <c r="RDE195" s="350"/>
      <c r="RDF195" s="321"/>
      <c r="RDG195" s="326"/>
      <c r="RDH195" s="152"/>
      <c r="RDI195" s="152"/>
      <c r="RDJ195" s="152"/>
      <c r="RDK195" s="152"/>
      <c r="RDL195" s="350"/>
      <c r="RDM195" s="321"/>
      <c r="RDN195" s="326"/>
      <c r="RDO195" s="152"/>
      <c r="RDP195" s="152"/>
      <c r="RDQ195" s="152"/>
      <c r="RDR195" s="152"/>
      <c r="RDS195" s="350"/>
      <c r="RDT195" s="321"/>
      <c r="RDU195" s="326"/>
      <c r="RDV195" s="152"/>
      <c r="RDW195" s="152"/>
      <c r="RDX195" s="152"/>
      <c r="RDY195" s="152"/>
      <c r="RDZ195" s="350"/>
      <c r="REA195" s="321"/>
      <c r="REB195" s="326"/>
      <c r="REC195" s="152"/>
      <c r="RED195" s="152"/>
      <c r="REE195" s="152"/>
      <c r="REF195" s="152"/>
      <c r="REG195" s="350"/>
      <c r="REH195" s="321"/>
      <c r="REI195" s="326"/>
      <c r="REJ195" s="152"/>
      <c r="REK195" s="152"/>
      <c r="REL195" s="152"/>
      <c r="REM195" s="152"/>
      <c r="REN195" s="350"/>
      <c r="REO195" s="321"/>
      <c r="REP195" s="326"/>
      <c r="REQ195" s="152"/>
      <c r="RER195" s="152"/>
      <c r="RES195" s="152"/>
      <c r="RET195" s="152"/>
      <c r="REU195" s="350"/>
      <c r="REV195" s="321"/>
      <c r="REW195" s="326"/>
      <c r="REX195" s="152"/>
      <c r="REY195" s="152"/>
      <c r="REZ195" s="152"/>
      <c r="RFA195" s="152"/>
      <c r="RFB195" s="350"/>
      <c r="RFC195" s="321"/>
      <c r="RFD195" s="326"/>
      <c r="RFE195" s="152"/>
      <c r="RFF195" s="152"/>
      <c r="RFG195" s="152"/>
      <c r="RFH195" s="152"/>
      <c r="RFI195" s="350"/>
      <c r="RFJ195" s="321"/>
      <c r="RFK195" s="326"/>
      <c r="RFL195" s="152"/>
      <c r="RFM195" s="152"/>
      <c r="RFN195" s="152"/>
      <c r="RFO195" s="152"/>
      <c r="RFP195" s="350"/>
      <c r="RFQ195" s="321"/>
      <c r="RFR195" s="326"/>
      <c r="RFS195" s="152"/>
      <c r="RFT195" s="152"/>
      <c r="RFU195" s="152"/>
      <c r="RFV195" s="152"/>
      <c r="RFW195" s="350"/>
      <c r="RFX195" s="321"/>
      <c r="RFY195" s="326"/>
      <c r="RFZ195" s="152"/>
      <c r="RGA195" s="152"/>
      <c r="RGB195" s="152"/>
      <c r="RGC195" s="152"/>
      <c r="RGD195" s="350"/>
      <c r="RGE195" s="321"/>
      <c r="RGF195" s="326"/>
      <c r="RGG195" s="152"/>
      <c r="RGH195" s="152"/>
      <c r="RGI195" s="152"/>
      <c r="RGJ195" s="152"/>
      <c r="RGK195" s="350"/>
      <c r="RGL195" s="321"/>
      <c r="RGM195" s="326"/>
      <c r="RGN195" s="152"/>
      <c r="RGO195" s="152"/>
      <c r="RGP195" s="152"/>
      <c r="RGQ195" s="152"/>
      <c r="RGR195" s="350"/>
      <c r="RGS195" s="321"/>
      <c r="RGT195" s="326"/>
      <c r="RGU195" s="152"/>
      <c r="RGV195" s="152"/>
      <c r="RGW195" s="152"/>
      <c r="RGX195" s="152"/>
      <c r="RGY195" s="350"/>
      <c r="RGZ195" s="321"/>
      <c r="RHA195" s="326"/>
      <c r="RHB195" s="152"/>
      <c r="RHC195" s="152"/>
      <c r="RHD195" s="152"/>
      <c r="RHE195" s="152"/>
      <c r="RHF195" s="350"/>
      <c r="RHG195" s="321"/>
      <c r="RHH195" s="326"/>
      <c r="RHI195" s="152"/>
      <c r="RHJ195" s="152"/>
      <c r="RHK195" s="152"/>
      <c r="RHL195" s="152"/>
      <c r="RHM195" s="350"/>
      <c r="RHN195" s="321"/>
      <c r="RHO195" s="326"/>
      <c r="RHP195" s="152"/>
      <c r="RHQ195" s="152"/>
      <c r="RHR195" s="152"/>
      <c r="RHS195" s="152"/>
      <c r="RHT195" s="350"/>
      <c r="RHU195" s="321"/>
      <c r="RHV195" s="326"/>
      <c r="RHW195" s="152"/>
      <c r="RHX195" s="152"/>
      <c r="RHY195" s="152"/>
      <c r="RHZ195" s="152"/>
      <c r="RIA195" s="350"/>
      <c r="RIB195" s="321"/>
      <c r="RIC195" s="326"/>
      <c r="RID195" s="152"/>
      <c r="RIE195" s="152"/>
      <c r="RIF195" s="152"/>
      <c r="RIG195" s="152"/>
      <c r="RIH195" s="350"/>
      <c r="RII195" s="321"/>
      <c r="RIJ195" s="326"/>
      <c r="RIK195" s="152"/>
      <c r="RIL195" s="152"/>
      <c r="RIM195" s="152"/>
      <c r="RIN195" s="152"/>
      <c r="RIO195" s="350"/>
      <c r="RIP195" s="321"/>
      <c r="RIQ195" s="326"/>
      <c r="RIR195" s="152"/>
      <c r="RIS195" s="152"/>
      <c r="RIT195" s="152"/>
      <c r="RIU195" s="152"/>
      <c r="RIV195" s="350"/>
      <c r="RIW195" s="321"/>
      <c r="RIX195" s="326"/>
      <c r="RIY195" s="152"/>
      <c r="RIZ195" s="152"/>
      <c r="RJA195" s="152"/>
      <c r="RJB195" s="152"/>
      <c r="RJC195" s="350"/>
      <c r="RJD195" s="321"/>
      <c r="RJE195" s="326"/>
      <c r="RJF195" s="152"/>
      <c r="RJG195" s="152"/>
      <c r="RJH195" s="152"/>
      <c r="RJI195" s="152"/>
      <c r="RJJ195" s="350"/>
      <c r="RJK195" s="321"/>
      <c r="RJL195" s="326"/>
      <c r="RJM195" s="152"/>
      <c r="RJN195" s="152"/>
      <c r="RJO195" s="152"/>
      <c r="RJP195" s="152"/>
      <c r="RJQ195" s="350"/>
      <c r="RJR195" s="321"/>
      <c r="RJS195" s="326"/>
      <c r="RJT195" s="152"/>
      <c r="RJU195" s="152"/>
      <c r="RJV195" s="152"/>
      <c r="RJW195" s="152"/>
      <c r="RJX195" s="350"/>
      <c r="RJY195" s="321"/>
      <c r="RJZ195" s="326"/>
      <c r="RKA195" s="152"/>
      <c r="RKB195" s="152"/>
      <c r="RKC195" s="152"/>
      <c r="RKD195" s="152"/>
      <c r="RKE195" s="350"/>
      <c r="RKF195" s="321"/>
      <c r="RKG195" s="326"/>
      <c r="RKH195" s="152"/>
      <c r="RKI195" s="152"/>
      <c r="RKJ195" s="152"/>
      <c r="RKK195" s="152"/>
      <c r="RKL195" s="350"/>
      <c r="RKM195" s="321"/>
      <c r="RKN195" s="326"/>
      <c r="RKO195" s="152"/>
      <c r="RKP195" s="152"/>
      <c r="RKQ195" s="152"/>
      <c r="RKR195" s="152"/>
      <c r="RKS195" s="350"/>
      <c r="RKT195" s="321"/>
      <c r="RKU195" s="326"/>
      <c r="RKV195" s="152"/>
      <c r="RKW195" s="152"/>
      <c r="RKX195" s="152"/>
      <c r="RKY195" s="152"/>
      <c r="RKZ195" s="350"/>
      <c r="RLA195" s="321"/>
      <c r="RLB195" s="326"/>
      <c r="RLC195" s="152"/>
      <c r="RLD195" s="152"/>
      <c r="RLE195" s="152"/>
      <c r="RLF195" s="152"/>
      <c r="RLG195" s="350"/>
      <c r="RLH195" s="321"/>
      <c r="RLI195" s="326"/>
      <c r="RLJ195" s="152"/>
      <c r="RLK195" s="152"/>
      <c r="RLL195" s="152"/>
      <c r="RLM195" s="152"/>
      <c r="RLN195" s="350"/>
      <c r="RLO195" s="321"/>
      <c r="RLP195" s="326"/>
      <c r="RLQ195" s="152"/>
      <c r="RLR195" s="152"/>
      <c r="RLS195" s="152"/>
      <c r="RLT195" s="152"/>
      <c r="RLU195" s="350"/>
      <c r="RLV195" s="321"/>
      <c r="RLW195" s="326"/>
      <c r="RLX195" s="152"/>
      <c r="RLY195" s="152"/>
      <c r="RLZ195" s="152"/>
      <c r="RMA195" s="152"/>
      <c r="RMB195" s="350"/>
      <c r="RMC195" s="321"/>
      <c r="RMD195" s="326"/>
      <c r="RME195" s="152"/>
      <c r="RMF195" s="152"/>
      <c r="RMG195" s="152"/>
      <c r="RMH195" s="152"/>
      <c r="RMI195" s="350"/>
      <c r="RMJ195" s="321"/>
      <c r="RMK195" s="326"/>
      <c r="RML195" s="152"/>
      <c r="RMM195" s="152"/>
      <c r="RMN195" s="152"/>
      <c r="RMO195" s="152"/>
      <c r="RMP195" s="350"/>
      <c r="RMQ195" s="321"/>
      <c r="RMR195" s="326"/>
      <c r="RMS195" s="152"/>
      <c r="RMT195" s="152"/>
      <c r="RMU195" s="152"/>
      <c r="RMV195" s="152"/>
      <c r="RMW195" s="350"/>
      <c r="RMX195" s="321"/>
      <c r="RMY195" s="326"/>
      <c r="RMZ195" s="152"/>
      <c r="RNA195" s="152"/>
      <c r="RNB195" s="152"/>
      <c r="RNC195" s="152"/>
      <c r="RND195" s="350"/>
      <c r="RNE195" s="321"/>
      <c r="RNF195" s="326"/>
      <c r="RNG195" s="152"/>
      <c r="RNH195" s="152"/>
      <c r="RNI195" s="152"/>
      <c r="RNJ195" s="152"/>
      <c r="RNK195" s="350"/>
      <c r="RNL195" s="321"/>
      <c r="RNM195" s="326"/>
      <c r="RNN195" s="152"/>
      <c r="RNO195" s="152"/>
      <c r="RNP195" s="152"/>
      <c r="RNQ195" s="152"/>
      <c r="RNR195" s="350"/>
      <c r="RNS195" s="321"/>
      <c r="RNT195" s="326"/>
      <c r="RNU195" s="152"/>
      <c r="RNV195" s="152"/>
      <c r="RNW195" s="152"/>
      <c r="RNX195" s="152"/>
      <c r="RNY195" s="350"/>
      <c r="RNZ195" s="321"/>
      <c r="ROA195" s="326"/>
      <c r="ROB195" s="152"/>
      <c r="ROC195" s="152"/>
      <c r="ROD195" s="152"/>
      <c r="ROE195" s="152"/>
      <c r="ROF195" s="350"/>
      <c r="ROG195" s="321"/>
      <c r="ROH195" s="326"/>
      <c r="ROI195" s="152"/>
      <c r="ROJ195" s="152"/>
      <c r="ROK195" s="152"/>
      <c r="ROL195" s="152"/>
      <c r="ROM195" s="350"/>
      <c r="RON195" s="321"/>
      <c r="ROO195" s="326"/>
      <c r="ROP195" s="152"/>
      <c r="ROQ195" s="152"/>
      <c r="ROR195" s="152"/>
      <c r="ROS195" s="152"/>
      <c r="ROT195" s="350"/>
      <c r="ROU195" s="321"/>
      <c r="ROV195" s="326"/>
      <c r="ROW195" s="152"/>
      <c r="ROX195" s="152"/>
      <c r="ROY195" s="152"/>
      <c r="ROZ195" s="152"/>
      <c r="RPA195" s="350"/>
      <c r="RPB195" s="321"/>
      <c r="RPC195" s="326"/>
      <c r="RPD195" s="152"/>
      <c r="RPE195" s="152"/>
      <c r="RPF195" s="152"/>
      <c r="RPG195" s="152"/>
      <c r="RPH195" s="350"/>
      <c r="RPI195" s="321"/>
      <c r="RPJ195" s="326"/>
      <c r="RPK195" s="152"/>
      <c r="RPL195" s="152"/>
      <c r="RPM195" s="152"/>
      <c r="RPN195" s="152"/>
      <c r="RPO195" s="350"/>
      <c r="RPP195" s="321"/>
      <c r="RPQ195" s="326"/>
      <c r="RPR195" s="152"/>
      <c r="RPS195" s="152"/>
      <c r="RPT195" s="152"/>
      <c r="RPU195" s="152"/>
      <c r="RPV195" s="350"/>
      <c r="RPW195" s="321"/>
      <c r="RPX195" s="326"/>
      <c r="RPY195" s="152"/>
      <c r="RPZ195" s="152"/>
      <c r="RQA195" s="152"/>
      <c r="RQB195" s="152"/>
      <c r="RQC195" s="350"/>
      <c r="RQD195" s="321"/>
      <c r="RQE195" s="326"/>
      <c r="RQF195" s="152"/>
      <c r="RQG195" s="152"/>
      <c r="RQH195" s="152"/>
      <c r="RQI195" s="152"/>
      <c r="RQJ195" s="350"/>
      <c r="RQK195" s="321"/>
      <c r="RQL195" s="326"/>
      <c r="RQM195" s="152"/>
      <c r="RQN195" s="152"/>
      <c r="RQO195" s="152"/>
      <c r="RQP195" s="152"/>
      <c r="RQQ195" s="350"/>
      <c r="RQR195" s="321"/>
      <c r="RQS195" s="326"/>
      <c r="RQT195" s="152"/>
      <c r="RQU195" s="152"/>
      <c r="RQV195" s="152"/>
      <c r="RQW195" s="152"/>
      <c r="RQX195" s="350"/>
      <c r="RQY195" s="321"/>
      <c r="RQZ195" s="326"/>
      <c r="RRA195" s="152"/>
      <c r="RRB195" s="152"/>
      <c r="RRC195" s="152"/>
      <c r="RRD195" s="152"/>
      <c r="RRE195" s="350"/>
      <c r="RRF195" s="321"/>
      <c r="RRG195" s="326"/>
      <c r="RRH195" s="152"/>
      <c r="RRI195" s="152"/>
      <c r="RRJ195" s="152"/>
      <c r="RRK195" s="152"/>
      <c r="RRL195" s="350"/>
      <c r="RRM195" s="321"/>
      <c r="RRN195" s="326"/>
      <c r="RRO195" s="152"/>
      <c r="RRP195" s="152"/>
      <c r="RRQ195" s="152"/>
      <c r="RRR195" s="152"/>
      <c r="RRS195" s="350"/>
      <c r="RRT195" s="321"/>
      <c r="RRU195" s="326"/>
      <c r="RRV195" s="152"/>
      <c r="RRW195" s="152"/>
      <c r="RRX195" s="152"/>
      <c r="RRY195" s="152"/>
      <c r="RRZ195" s="350"/>
      <c r="RSA195" s="321"/>
      <c r="RSB195" s="326"/>
      <c r="RSC195" s="152"/>
      <c r="RSD195" s="152"/>
      <c r="RSE195" s="152"/>
      <c r="RSF195" s="152"/>
      <c r="RSG195" s="350"/>
      <c r="RSH195" s="321"/>
      <c r="RSI195" s="326"/>
      <c r="RSJ195" s="152"/>
      <c r="RSK195" s="152"/>
      <c r="RSL195" s="152"/>
      <c r="RSM195" s="152"/>
      <c r="RSN195" s="350"/>
      <c r="RSO195" s="321"/>
      <c r="RSP195" s="326"/>
      <c r="RSQ195" s="152"/>
      <c r="RSR195" s="152"/>
      <c r="RSS195" s="152"/>
      <c r="RST195" s="152"/>
      <c r="RSU195" s="350"/>
      <c r="RSV195" s="321"/>
      <c r="RSW195" s="326"/>
      <c r="RSX195" s="152"/>
      <c r="RSY195" s="152"/>
      <c r="RSZ195" s="152"/>
      <c r="RTA195" s="152"/>
      <c r="RTB195" s="350"/>
      <c r="RTC195" s="321"/>
      <c r="RTD195" s="326"/>
      <c r="RTE195" s="152"/>
      <c r="RTF195" s="152"/>
      <c r="RTG195" s="152"/>
      <c r="RTH195" s="152"/>
      <c r="RTI195" s="350"/>
      <c r="RTJ195" s="321"/>
      <c r="RTK195" s="326"/>
      <c r="RTL195" s="152"/>
      <c r="RTM195" s="152"/>
      <c r="RTN195" s="152"/>
      <c r="RTO195" s="152"/>
      <c r="RTP195" s="350"/>
      <c r="RTQ195" s="321"/>
      <c r="RTR195" s="326"/>
      <c r="RTS195" s="152"/>
      <c r="RTT195" s="152"/>
      <c r="RTU195" s="152"/>
      <c r="RTV195" s="152"/>
      <c r="RTW195" s="350"/>
      <c r="RTX195" s="321"/>
      <c r="RTY195" s="326"/>
      <c r="RTZ195" s="152"/>
      <c r="RUA195" s="152"/>
      <c r="RUB195" s="152"/>
      <c r="RUC195" s="152"/>
      <c r="RUD195" s="350"/>
      <c r="RUE195" s="321"/>
      <c r="RUF195" s="326"/>
      <c r="RUG195" s="152"/>
      <c r="RUH195" s="152"/>
      <c r="RUI195" s="152"/>
      <c r="RUJ195" s="152"/>
      <c r="RUK195" s="350"/>
      <c r="RUL195" s="321"/>
      <c r="RUM195" s="326"/>
      <c r="RUN195" s="152"/>
      <c r="RUO195" s="152"/>
      <c r="RUP195" s="152"/>
      <c r="RUQ195" s="152"/>
      <c r="RUR195" s="350"/>
      <c r="RUS195" s="321"/>
      <c r="RUT195" s="326"/>
      <c r="RUU195" s="152"/>
      <c r="RUV195" s="152"/>
      <c r="RUW195" s="152"/>
      <c r="RUX195" s="152"/>
      <c r="RUY195" s="350"/>
      <c r="RUZ195" s="321"/>
      <c r="RVA195" s="326"/>
      <c r="RVB195" s="152"/>
      <c r="RVC195" s="152"/>
      <c r="RVD195" s="152"/>
      <c r="RVE195" s="152"/>
      <c r="RVF195" s="350"/>
      <c r="RVG195" s="321"/>
      <c r="RVH195" s="326"/>
      <c r="RVI195" s="152"/>
      <c r="RVJ195" s="152"/>
      <c r="RVK195" s="152"/>
      <c r="RVL195" s="152"/>
      <c r="RVM195" s="350"/>
      <c r="RVN195" s="321"/>
      <c r="RVO195" s="326"/>
      <c r="RVP195" s="152"/>
      <c r="RVQ195" s="152"/>
      <c r="RVR195" s="152"/>
      <c r="RVS195" s="152"/>
      <c r="RVT195" s="350"/>
      <c r="RVU195" s="321"/>
      <c r="RVV195" s="326"/>
      <c r="RVW195" s="152"/>
      <c r="RVX195" s="152"/>
      <c r="RVY195" s="152"/>
      <c r="RVZ195" s="152"/>
      <c r="RWA195" s="350"/>
      <c r="RWB195" s="321"/>
      <c r="RWC195" s="326"/>
      <c r="RWD195" s="152"/>
      <c r="RWE195" s="152"/>
      <c r="RWF195" s="152"/>
      <c r="RWG195" s="152"/>
      <c r="RWH195" s="350"/>
      <c r="RWI195" s="321"/>
      <c r="RWJ195" s="326"/>
      <c r="RWK195" s="152"/>
      <c r="RWL195" s="152"/>
      <c r="RWM195" s="152"/>
      <c r="RWN195" s="152"/>
      <c r="RWO195" s="350"/>
      <c r="RWP195" s="321"/>
      <c r="RWQ195" s="326"/>
      <c r="RWR195" s="152"/>
      <c r="RWS195" s="152"/>
      <c r="RWT195" s="152"/>
      <c r="RWU195" s="152"/>
      <c r="RWV195" s="350"/>
      <c r="RWW195" s="321"/>
      <c r="RWX195" s="326"/>
      <c r="RWY195" s="152"/>
      <c r="RWZ195" s="152"/>
      <c r="RXA195" s="152"/>
      <c r="RXB195" s="152"/>
      <c r="RXC195" s="350"/>
      <c r="RXD195" s="321"/>
      <c r="RXE195" s="326"/>
      <c r="RXF195" s="152"/>
      <c r="RXG195" s="152"/>
      <c r="RXH195" s="152"/>
      <c r="RXI195" s="152"/>
      <c r="RXJ195" s="350"/>
      <c r="RXK195" s="321"/>
      <c r="RXL195" s="326"/>
      <c r="RXM195" s="152"/>
      <c r="RXN195" s="152"/>
      <c r="RXO195" s="152"/>
      <c r="RXP195" s="152"/>
      <c r="RXQ195" s="350"/>
      <c r="RXR195" s="321"/>
      <c r="RXS195" s="326"/>
      <c r="RXT195" s="152"/>
      <c r="RXU195" s="152"/>
      <c r="RXV195" s="152"/>
      <c r="RXW195" s="152"/>
      <c r="RXX195" s="350"/>
      <c r="RXY195" s="321"/>
      <c r="RXZ195" s="326"/>
      <c r="RYA195" s="152"/>
      <c r="RYB195" s="152"/>
      <c r="RYC195" s="152"/>
      <c r="RYD195" s="152"/>
      <c r="RYE195" s="350"/>
      <c r="RYF195" s="321"/>
      <c r="RYG195" s="326"/>
      <c r="RYH195" s="152"/>
      <c r="RYI195" s="152"/>
      <c r="RYJ195" s="152"/>
      <c r="RYK195" s="152"/>
      <c r="RYL195" s="350"/>
      <c r="RYM195" s="321"/>
      <c r="RYN195" s="326"/>
      <c r="RYO195" s="152"/>
      <c r="RYP195" s="152"/>
      <c r="RYQ195" s="152"/>
      <c r="RYR195" s="152"/>
      <c r="RYS195" s="350"/>
      <c r="RYT195" s="321"/>
      <c r="RYU195" s="326"/>
      <c r="RYV195" s="152"/>
      <c r="RYW195" s="152"/>
      <c r="RYX195" s="152"/>
      <c r="RYY195" s="152"/>
      <c r="RYZ195" s="350"/>
      <c r="RZA195" s="321"/>
      <c r="RZB195" s="326"/>
      <c r="RZC195" s="152"/>
      <c r="RZD195" s="152"/>
      <c r="RZE195" s="152"/>
      <c r="RZF195" s="152"/>
      <c r="RZG195" s="350"/>
      <c r="RZH195" s="321"/>
      <c r="RZI195" s="326"/>
      <c r="RZJ195" s="152"/>
      <c r="RZK195" s="152"/>
      <c r="RZL195" s="152"/>
      <c r="RZM195" s="152"/>
      <c r="RZN195" s="350"/>
      <c r="RZO195" s="321"/>
      <c r="RZP195" s="326"/>
      <c r="RZQ195" s="152"/>
      <c r="RZR195" s="152"/>
      <c r="RZS195" s="152"/>
      <c r="RZT195" s="152"/>
      <c r="RZU195" s="350"/>
      <c r="RZV195" s="321"/>
      <c r="RZW195" s="326"/>
      <c r="RZX195" s="152"/>
      <c r="RZY195" s="152"/>
      <c r="RZZ195" s="152"/>
      <c r="SAA195" s="152"/>
      <c r="SAB195" s="350"/>
      <c r="SAC195" s="321"/>
      <c r="SAD195" s="326"/>
      <c r="SAE195" s="152"/>
      <c r="SAF195" s="152"/>
      <c r="SAG195" s="152"/>
      <c r="SAH195" s="152"/>
      <c r="SAI195" s="350"/>
      <c r="SAJ195" s="321"/>
      <c r="SAK195" s="326"/>
      <c r="SAL195" s="152"/>
      <c r="SAM195" s="152"/>
      <c r="SAN195" s="152"/>
      <c r="SAO195" s="152"/>
      <c r="SAP195" s="350"/>
      <c r="SAQ195" s="321"/>
      <c r="SAR195" s="326"/>
      <c r="SAS195" s="152"/>
      <c r="SAT195" s="152"/>
      <c r="SAU195" s="152"/>
      <c r="SAV195" s="152"/>
      <c r="SAW195" s="350"/>
      <c r="SAX195" s="321"/>
      <c r="SAY195" s="326"/>
      <c r="SAZ195" s="152"/>
      <c r="SBA195" s="152"/>
      <c r="SBB195" s="152"/>
      <c r="SBC195" s="152"/>
      <c r="SBD195" s="350"/>
      <c r="SBE195" s="321"/>
      <c r="SBF195" s="326"/>
      <c r="SBG195" s="152"/>
      <c r="SBH195" s="152"/>
      <c r="SBI195" s="152"/>
      <c r="SBJ195" s="152"/>
      <c r="SBK195" s="350"/>
      <c r="SBL195" s="321"/>
      <c r="SBM195" s="326"/>
      <c r="SBN195" s="152"/>
      <c r="SBO195" s="152"/>
      <c r="SBP195" s="152"/>
      <c r="SBQ195" s="152"/>
      <c r="SBR195" s="350"/>
      <c r="SBS195" s="321"/>
      <c r="SBT195" s="326"/>
      <c r="SBU195" s="152"/>
      <c r="SBV195" s="152"/>
      <c r="SBW195" s="152"/>
      <c r="SBX195" s="152"/>
      <c r="SBY195" s="350"/>
      <c r="SBZ195" s="321"/>
      <c r="SCA195" s="326"/>
      <c r="SCB195" s="152"/>
      <c r="SCC195" s="152"/>
      <c r="SCD195" s="152"/>
      <c r="SCE195" s="152"/>
      <c r="SCF195" s="350"/>
      <c r="SCG195" s="321"/>
      <c r="SCH195" s="326"/>
      <c r="SCI195" s="152"/>
      <c r="SCJ195" s="152"/>
      <c r="SCK195" s="152"/>
      <c r="SCL195" s="152"/>
      <c r="SCM195" s="350"/>
      <c r="SCN195" s="321"/>
      <c r="SCO195" s="326"/>
      <c r="SCP195" s="152"/>
      <c r="SCQ195" s="152"/>
      <c r="SCR195" s="152"/>
      <c r="SCS195" s="152"/>
      <c r="SCT195" s="350"/>
      <c r="SCU195" s="321"/>
      <c r="SCV195" s="326"/>
      <c r="SCW195" s="152"/>
      <c r="SCX195" s="152"/>
      <c r="SCY195" s="152"/>
      <c r="SCZ195" s="152"/>
      <c r="SDA195" s="350"/>
      <c r="SDB195" s="321"/>
      <c r="SDC195" s="326"/>
      <c r="SDD195" s="152"/>
      <c r="SDE195" s="152"/>
      <c r="SDF195" s="152"/>
      <c r="SDG195" s="152"/>
      <c r="SDH195" s="350"/>
      <c r="SDI195" s="321"/>
      <c r="SDJ195" s="326"/>
      <c r="SDK195" s="152"/>
      <c r="SDL195" s="152"/>
      <c r="SDM195" s="152"/>
      <c r="SDN195" s="152"/>
      <c r="SDO195" s="350"/>
      <c r="SDP195" s="321"/>
      <c r="SDQ195" s="326"/>
      <c r="SDR195" s="152"/>
      <c r="SDS195" s="152"/>
      <c r="SDT195" s="152"/>
      <c r="SDU195" s="152"/>
      <c r="SDV195" s="350"/>
      <c r="SDW195" s="321"/>
      <c r="SDX195" s="326"/>
      <c r="SDY195" s="152"/>
      <c r="SDZ195" s="152"/>
      <c r="SEA195" s="152"/>
      <c r="SEB195" s="152"/>
      <c r="SEC195" s="350"/>
      <c r="SED195" s="321"/>
      <c r="SEE195" s="326"/>
      <c r="SEF195" s="152"/>
      <c r="SEG195" s="152"/>
      <c r="SEH195" s="152"/>
      <c r="SEI195" s="152"/>
      <c r="SEJ195" s="350"/>
      <c r="SEK195" s="321"/>
      <c r="SEL195" s="326"/>
      <c r="SEM195" s="152"/>
      <c r="SEN195" s="152"/>
      <c r="SEO195" s="152"/>
      <c r="SEP195" s="152"/>
      <c r="SEQ195" s="350"/>
      <c r="SER195" s="321"/>
      <c r="SES195" s="326"/>
      <c r="SET195" s="152"/>
      <c r="SEU195" s="152"/>
      <c r="SEV195" s="152"/>
      <c r="SEW195" s="152"/>
      <c r="SEX195" s="350"/>
      <c r="SEY195" s="321"/>
      <c r="SEZ195" s="326"/>
      <c r="SFA195" s="152"/>
      <c r="SFB195" s="152"/>
      <c r="SFC195" s="152"/>
      <c r="SFD195" s="152"/>
      <c r="SFE195" s="350"/>
      <c r="SFF195" s="321"/>
      <c r="SFG195" s="326"/>
      <c r="SFH195" s="152"/>
      <c r="SFI195" s="152"/>
      <c r="SFJ195" s="152"/>
      <c r="SFK195" s="152"/>
      <c r="SFL195" s="350"/>
      <c r="SFM195" s="321"/>
      <c r="SFN195" s="326"/>
      <c r="SFO195" s="152"/>
      <c r="SFP195" s="152"/>
      <c r="SFQ195" s="152"/>
      <c r="SFR195" s="152"/>
      <c r="SFS195" s="350"/>
      <c r="SFT195" s="321"/>
      <c r="SFU195" s="326"/>
      <c r="SFV195" s="152"/>
      <c r="SFW195" s="152"/>
      <c r="SFX195" s="152"/>
      <c r="SFY195" s="152"/>
      <c r="SFZ195" s="350"/>
      <c r="SGA195" s="321"/>
      <c r="SGB195" s="326"/>
      <c r="SGC195" s="152"/>
      <c r="SGD195" s="152"/>
      <c r="SGE195" s="152"/>
      <c r="SGF195" s="152"/>
      <c r="SGG195" s="350"/>
      <c r="SGH195" s="321"/>
      <c r="SGI195" s="326"/>
      <c r="SGJ195" s="152"/>
      <c r="SGK195" s="152"/>
      <c r="SGL195" s="152"/>
      <c r="SGM195" s="152"/>
      <c r="SGN195" s="350"/>
      <c r="SGO195" s="321"/>
      <c r="SGP195" s="326"/>
      <c r="SGQ195" s="152"/>
      <c r="SGR195" s="152"/>
      <c r="SGS195" s="152"/>
      <c r="SGT195" s="152"/>
      <c r="SGU195" s="350"/>
      <c r="SGV195" s="321"/>
      <c r="SGW195" s="326"/>
      <c r="SGX195" s="152"/>
      <c r="SGY195" s="152"/>
      <c r="SGZ195" s="152"/>
      <c r="SHA195" s="152"/>
      <c r="SHB195" s="350"/>
      <c r="SHC195" s="321"/>
      <c r="SHD195" s="326"/>
      <c r="SHE195" s="152"/>
      <c r="SHF195" s="152"/>
      <c r="SHG195" s="152"/>
      <c r="SHH195" s="152"/>
      <c r="SHI195" s="350"/>
      <c r="SHJ195" s="321"/>
      <c r="SHK195" s="326"/>
      <c r="SHL195" s="152"/>
      <c r="SHM195" s="152"/>
      <c r="SHN195" s="152"/>
      <c r="SHO195" s="152"/>
      <c r="SHP195" s="350"/>
      <c r="SHQ195" s="321"/>
      <c r="SHR195" s="326"/>
      <c r="SHS195" s="152"/>
      <c r="SHT195" s="152"/>
      <c r="SHU195" s="152"/>
      <c r="SHV195" s="152"/>
      <c r="SHW195" s="350"/>
      <c r="SHX195" s="321"/>
      <c r="SHY195" s="326"/>
      <c r="SHZ195" s="152"/>
      <c r="SIA195" s="152"/>
      <c r="SIB195" s="152"/>
      <c r="SIC195" s="152"/>
      <c r="SID195" s="350"/>
      <c r="SIE195" s="321"/>
      <c r="SIF195" s="326"/>
      <c r="SIG195" s="152"/>
      <c r="SIH195" s="152"/>
      <c r="SII195" s="152"/>
      <c r="SIJ195" s="152"/>
      <c r="SIK195" s="350"/>
      <c r="SIL195" s="321"/>
      <c r="SIM195" s="326"/>
      <c r="SIN195" s="152"/>
      <c r="SIO195" s="152"/>
      <c r="SIP195" s="152"/>
      <c r="SIQ195" s="152"/>
      <c r="SIR195" s="350"/>
      <c r="SIS195" s="321"/>
      <c r="SIT195" s="326"/>
      <c r="SIU195" s="152"/>
      <c r="SIV195" s="152"/>
      <c r="SIW195" s="152"/>
      <c r="SIX195" s="152"/>
      <c r="SIY195" s="350"/>
      <c r="SIZ195" s="321"/>
      <c r="SJA195" s="326"/>
      <c r="SJB195" s="152"/>
      <c r="SJC195" s="152"/>
      <c r="SJD195" s="152"/>
      <c r="SJE195" s="152"/>
      <c r="SJF195" s="350"/>
      <c r="SJG195" s="321"/>
      <c r="SJH195" s="326"/>
      <c r="SJI195" s="152"/>
      <c r="SJJ195" s="152"/>
      <c r="SJK195" s="152"/>
      <c r="SJL195" s="152"/>
      <c r="SJM195" s="350"/>
      <c r="SJN195" s="321"/>
      <c r="SJO195" s="326"/>
      <c r="SJP195" s="152"/>
      <c r="SJQ195" s="152"/>
      <c r="SJR195" s="152"/>
      <c r="SJS195" s="152"/>
      <c r="SJT195" s="350"/>
      <c r="SJU195" s="321"/>
      <c r="SJV195" s="326"/>
      <c r="SJW195" s="152"/>
      <c r="SJX195" s="152"/>
      <c r="SJY195" s="152"/>
      <c r="SJZ195" s="152"/>
      <c r="SKA195" s="350"/>
      <c r="SKB195" s="321"/>
      <c r="SKC195" s="326"/>
      <c r="SKD195" s="152"/>
      <c r="SKE195" s="152"/>
      <c r="SKF195" s="152"/>
      <c r="SKG195" s="152"/>
      <c r="SKH195" s="350"/>
      <c r="SKI195" s="321"/>
      <c r="SKJ195" s="326"/>
      <c r="SKK195" s="152"/>
      <c r="SKL195" s="152"/>
      <c r="SKM195" s="152"/>
      <c r="SKN195" s="152"/>
      <c r="SKO195" s="350"/>
      <c r="SKP195" s="321"/>
      <c r="SKQ195" s="326"/>
      <c r="SKR195" s="152"/>
      <c r="SKS195" s="152"/>
      <c r="SKT195" s="152"/>
      <c r="SKU195" s="152"/>
      <c r="SKV195" s="350"/>
      <c r="SKW195" s="321"/>
      <c r="SKX195" s="326"/>
      <c r="SKY195" s="152"/>
      <c r="SKZ195" s="152"/>
      <c r="SLA195" s="152"/>
      <c r="SLB195" s="152"/>
      <c r="SLC195" s="350"/>
      <c r="SLD195" s="321"/>
      <c r="SLE195" s="326"/>
      <c r="SLF195" s="152"/>
      <c r="SLG195" s="152"/>
      <c r="SLH195" s="152"/>
      <c r="SLI195" s="152"/>
      <c r="SLJ195" s="350"/>
      <c r="SLK195" s="321"/>
      <c r="SLL195" s="326"/>
      <c r="SLM195" s="152"/>
      <c r="SLN195" s="152"/>
      <c r="SLO195" s="152"/>
      <c r="SLP195" s="152"/>
      <c r="SLQ195" s="350"/>
      <c r="SLR195" s="321"/>
      <c r="SLS195" s="326"/>
      <c r="SLT195" s="152"/>
      <c r="SLU195" s="152"/>
      <c r="SLV195" s="152"/>
      <c r="SLW195" s="152"/>
      <c r="SLX195" s="350"/>
      <c r="SLY195" s="321"/>
      <c r="SLZ195" s="326"/>
      <c r="SMA195" s="152"/>
      <c r="SMB195" s="152"/>
      <c r="SMC195" s="152"/>
      <c r="SMD195" s="152"/>
      <c r="SME195" s="350"/>
      <c r="SMF195" s="321"/>
      <c r="SMG195" s="326"/>
      <c r="SMH195" s="152"/>
      <c r="SMI195" s="152"/>
      <c r="SMJ195" s="152"/>
      <c r="SMK195" s="152"/>
      <c r="SML195" s="350"/>
      <c r="SMM195" s="321"/>
      <c r="SMN195" s="326"/>
      <c r="SMO195" s="152"/>
      <c r="SMP195" s="152"/>
      <c r="SMQ195" s="152"/>
      <c r="SMR195" s="152"/>
      <c r="SMS195" s="350"/>
      <c r="SMT195" s="321"/>
      <c r="SMU195" s="326"/>
      <c r="SMV195" s="152"/>
      <c r="SMW195" s="152"/>
      <c r="SMX195" s="152"/>
      <c r="SMY195" s="152"/>
      <c r="SMZ195" s="350"/>
      <c r="SNA195" s="321"/>
      <c r="SNB195" s="326"/>
      <c r="SNC195" s="152"/>
      <c r="SND195" s="152"/>
      <c r="SNE195" s="152"/>
      <c r="SNF195" s="152"/>
      <c r="SNG195" s="350"/>
      <c r="SNH195" s="321"/>
      <c r="SNI195" s="326"/>
      <c r="SNJ195" s="152"/>
      <c r="SNK195" s="152"/>
      <c r="SNL195" s="152"/>
      <c r="SNM195" s="152"/>
      <c r="SNN195" s="350"/>
      <c r="SNO195" s="321"/>
      <c r="SNP195" s="326"/>
      <c r="SNQ195" s="152"/>
      <c r="SNR195" s="152"/>
      <c r="SNS195" s="152"/>
      <c r="SNT195" s="152"/>
      <c r="SNU195" s="350"/>
      <c r="SNV195" s="321"/>
      <c r="SNW195" s="326"/>
      <c r="SNX195" s="152"/>
      <c r="SNY195" s="152"/>
      <c r="SNZ195" s="152"/>
      <c r="SOA195" s="152"/>
      <c r="SOB195" s="350"/>
      <c r="SOC195" s="321"/>
      <c r="SOD195" s="326"/>
      <c r="SOE195" s="152"/>
      <c r="SOF195" s="152"/>
      <c r="SOG195" s="152"/>
      <c r="SOH195" s="152"/>
      <c r="SOI195" s="350"/>
      <c r="SOJ195" s="321"/>
      <c r="SOK195" s="326"/>
      <c r="SOL195" s="152"/>
      <c r="SOM195" s="152"/>
      <c r="SON195" s="152"/>
      <c r="SOO195" s="152"/>
      <c r="SOP195" s="350"/>
      <c r="SOQ195" s="321"/>
      <c r="SOR195" s="326"/>
      <c r="SOS195" s="152"/>
      <c r="SOT195" s="152"/>
      <c r="SOU195" s="152"/>
      <c r="SOV195" s="152"/>
      <c r="SOW195" s="350"/>
      <c r="SOX195" s="321"/>
      <c r="SOY195" s="326"/>
      <c r="SOZ195" s="152"/>
      <c r="SPA195" s="152"/>
      <c r="SPB195" s="152"/>
      <c r="SPC195" s="152"/>
      <c r="SPD195" s="350"/>
      <c r="SPE195" s="321"/>
      <c r="SPF195" s="326"/>
      <c r="SPG195" s="152"/>
      <c r="SPH195" s="152"/>
      <c r="SPI195" s="152"/>
      <c r="SPJ195" s="152"/>
      <c r="SPK195" s="350"/>
      <c r="SPL195" s="321"/>
      <c r="SPM195" s="326"/>
      <c r="SPN195" s="152"/>
      <c r="SPO195" s="152"/>
      <c r="SPP195" s="152"/>
      <c r="SPQ195" s="152"/>
      <c r="SPR195" s="350"/>
      <c r="SPS195" s="321"/>
      <c r="SPT195" s="326"/>
      <c r="SPU195" s="152"/>
      <c r="SPV195" s="152"/>
      <c r="SPW195" s="152"/>
      <c r="SPX195" s="152"/>
      <c r="SPY195" s="350"/>
      <c r="SPZ195" s="321"/>
      <c r="SQA195" s="326"/>
      <c r="SQB195" s="152"/>
      <c r="SQC195" s="152"/>
      <c r="SQD195" s="152"/>
      <c r="SQE195" s="152"/>
      <c r="SQF195" s="350"/>
      <c r="SQG195" s="321"/>
      <c r="SQH195" s="326"/>
      <c r="SQI195" s="152"/>
      <c r="SQJ195" s="152"/>
      <c r="SQK195" s="152"/>
      <c r="SQL195" s="152"/>
      <c r="SQM195" s="350"/>
      <c r="SQN195" s="321"/>
      <c r="SQO195" s="326"/>
      <c r="SQP195" s="152"/>
      <c r="SQQ195" s="152"/>
      <c r="SQR195" s="152"/>
      <c r="SQS195" s="152"/>
      <c r="SQT195" s="350"/>
      <c r="SQU195" s="321"/>
      <c r="SQV195" s="326"/>
      <c r="SQW195" s="152"/>
      <c r="SQX195" s="152"/>
      <c r="SQY195" s="152"/>
      <c r="SQZ195" s="152"/>
      <c r="SRA195" s="350"/>
      <c r="SRB195" s="321"/>
      <c r="SRC195" s="326"/>
      <c r="SRD195" s="152"/>
      <c r="SRE195" s="152"/>
      <c r="SRF195" s="152"/>
      <c r="SRG195" s="152"/>
      <c r="SRH195" s="350"/>
      <c r="SRI195" s="321"/>
      <c r="SRJ195" s="326"/>
      <c r="SRK195" s="152"/>
      <c r="SRL195" s="152"/>
      <c r="SRM195" s="152"/>
      <c r="SRN195" s="152"/>
      <c r="SRO195" s="350"/>
      <c r="SRP195" s="321"/>
      <c r="SRQ195" s="326"/>
      <c r="SRR195" s="152"/>
      <c r="SRS195" s="152"/>
      <c r="SRT195" s="152"/>
      <c r="SRU195" s="152"/>
      <c r="SRV195" s="350"/>
      <c r="SRW195" s="321"/>
      <c r="SRX195" s="326"/>
      <c r="SRY195" s="152"/>
      <c r="SRZ195" s="152"/>
      <c r="SSA195" s="152"/>
      <c r="SSB195" s="152"/>
      <c r="SSC195" s="350"/>
      <c r="SSD195" s="321"/>
      <c r="SSE195" s="326"/>
      <c r="SSF195" s="152"/>
      <c r="SSG195" s="152"/>
      <c r="SSH195" s="152"/>
      <c r="SSI195" s="152"/>
      <c r="SSJ195" s="350"/>
      <c r="SSK195" s="321"/>
      <c r="SSL195" s="326"/>
      <c r="SSM195" s="152"/>
      <c r="SSN195" s="152"/>
      <c r="SSO195" s="152"/>
      <c r="SSP195" s="152"/>
      <c r="SSQ195" s="350"/>
      <c r="SSR195" s="321"/>
      <c r="SSS195" s="326"/>
      <c r="SST195" s="152"/>
      <c r="SSU195" s="152"/>
      <c r="SSV195" s="152"/>
      <c r="SSW195" s="152"/>
      <c r="SSX195" s="350"/>
      <c r="SSY195" s="321"/>
      <c r="SSZ195" s="326"/>
      <c r="STA195" s="152"/>
      <c r="STB195" s="152"/>
      <c r="STC195" s="152"/>
      <c r="STD195" s="152"/>
      <c r="STE195" s="350"/>
      <c r="STF195" s="321"/>
      <c r="STG195" s="326"/>
      <c r="STH195" s="152"/>
      <c r="STI195" s="152"/>
      <c r="STJ195" s="152"/>
      <c r="STK195" s="152"/>
      <c r="STL195" s="350"/>
      <c r="STM195" s="321"/>
      <c r="STN195" s="326"/>
      <c r="STO195" s="152"/>
      <c r="STP195" s="152"/>
      <c r="STQ195" s="152"/>
      <c r="STR195" s="152"/>
      <c r="STS195" s="350"/>
      <c r="STT195" s="321"/>
      <c r="STU195" s="326"/>
      <c r="STV195" s="152"/>
      <c r="STW195" s="152"/>
      <c r="STX195" s="152"/>
      <c r="STY195" s="152"/>
      <c r="STZ195" s="350"/>
      <c r="SUA195" s="321"/>
      <c r="SUB195" s="326"/>
      <c r="SUC195" s="152"/>
      <c r="SUD195" s="152"/>
      <c r="SUE195" s="152"/>
      <c r="SUF195" s="152"/>
      <c r="SUG195" s="350"/>
      <c r="SUH195" s="321"/>
      <c r="SUI195" s="326"/>
      <c r="SUJ195" s="152"/>
      <c r="SUK195" s="152"/>
      <c r="SUL195" s="152"/>
      <c r="SUM195" s="152"/>
      <c r="SUN195" s="350"/>
      <c r="SUO195" s="321"/>
      <c r="SUP195" s="326"/>
      <c r="SUQ195" s="152"/>
      <c r="SUR195" s="152"/>
      <c r="SUS195" s="152"/>
      <c r="SUT195" s="152"/>
      <c r="SUU195" s="350"/>
      <c r="SUV195" s="321"/>
      <c r="SUW195" s="326"/>
      <c r="SUX195" s="152"/>
      <c r="SUY195" s="152"/>
      <c r="SUZ195" s="152"/>
      <c r="SVA195" s="152"/>
      <c r="SVB195" s="350"/>
      <c r="SVC195" s="321"/>
      <c r="SVD195" s="326"/>
      <c r="SVE195" s="152"/>
      <c r="SVF195" s="152"/>
      <c r="SVG195" s="152"/>
      <c r="SVH195" s="152"/>
      <c r="SVI195" s="350"/>
      <c r="SVJ195" s="321"/>
      <c r="SVK195" s="326"/>
      <c r="SVL195" s="152"/>
      <c r="SVM195" s="152"/>
      <c r="SVN195" s="152"/>
      <c r="SVO195" s="152"/>
      <c r="SVP195" s="350"/>
      <c r="SVQ195" s="321"/>
      <c r="SVR195" s="326"/>
      <c r="SVS195" s="152"/>
      <c r="SVT195" s="152"/>
      <c r="SVU195" s="152"/>
      <c r="SVV195" s="152"/>
      <c r="SVW195" s="350"/>
      <c r="SVX195" s="321"/>
      <c r="SVY195" s="326"/>
      <c r="SVZ195" s="152"/>
      <c r="SWA195" s="152"/>
      <c r="SWB195" s="152"/>
      <c r="SWC195" s="152"/>
      <c r="SWD195" s="350"/>
      <c r="SWE195" s="321"/>
      <c r="SWF195" s="326"/>
      <c r="SWG195" s="152"/>
      <c r="SWH195" s="152"/>
      <c r="SWI195" s="152"/>
      <c r="SWJ195" s="152"/>
      <c r="SWK195" s="350"/>
      <c r="SWL195" s="321"/>
      <c r="SWM195" s="326"/>
      <c r="SWN195" s="152"/>
      <c r="SWO195" s="152"/>
      <c r="SWP195" s="152"/>
      <c r="SWQ195" s="152"/>
      <c r="SWR195" s="350"/>
      <c r="SWS195" s="321"/>
      <c r="SWT195" s="326"/>
      <c r="SWU195" s="152"/>
      <c r="SWV195" s="152"/>
      <c r="SWW195" s="152"/>
      <c r="SWX195" s="152"/>
      <c r="SWY195" s="350"/>
      <c r="SWZ195" s="321"/>
      <c r="SXA195" s="326"/>
      <c r="SXB195" s="152"/>
      <c r="SXC195" s="152"/>
      <c r="SXD195" s="152"/>
      <c r="SXE195" s="152"/>
      <c r="SXF195" s="350"/>
      <c r="SXG195" s="321"/>
      <c r="SXH195" s="326"/>
      <c r="SXI195" s="152"/>
      <c r="SXJ195" s="152"/>
      <c r="SXK195" s="152"/>
      <c r="SXL195" s="152"/>
      <c r="SXM195" s="350"/>
      <c r="SXN195" s="321"/>
      <c r="SXO195" s="326"/>
      <c r="SXP195" s="152"/>
      <c r="SXQ195" s="152"/>
      <c r="SXR195" s="152"/>
      <c r="SXS195" s="152"/>
      <c r="SXT195" s="350"/>
      <c r="SXU195" s="321"/>
      <c r="SXV195" s="326"/>
      <c r="SXW195" s="152"/>
      <c r="SXX195" s="152"/>
      <c r="SXY195" s="152"/>
      <c r="SXZ195" s="152"/>
      <c r="SYA195" s="350"/>
      <c r="SYB195" s="321"/>
      <c r="SYC195" s="326"/>
      <c r="SYD195" s="152"/>
      <c r="SYE195" s="152"/>
      <c r="SYF195" s="152"/>
      <c r="SYG195" s="152"/>
      <c r="SYH195" s="350"/>
      <c r="SYI195" s="321"/>
      <c r="SYJ195" s="326"/>
      <c r="SYK195" s="152"/>
      <c r="SYL195" s="152"/>
      <c r="SYM195" s="152"/>
      <c r="SYN195" s="152"/>
      <c r="SYO195" s="350"/>
      <c r="SYP195" s="321"/>
      <c r="SYQ195" s="326"/>
      <c r="SYR195" s="152"/>
      <c r="SYS195" s="152"/>
      <c r="SYT195" s="152"/>
      <c r="SYU195" s="152"/>
      <c r="SYV195" s="350"/>
      <c r="SYW195" s="321"/>
      <c r="SYX195" s="326"/>
      <c r="SYY195" s="152"/>
      <c r="SYZ195" s="152"/>
      <c r="SZA195" s="152"/>
      <c r="SZB195" s="152"/>
      <c r="SZC195" s="350"/>
      <c r="SZD195" s="321"/>
      <c r="SZE195" s="326"/>
      <c r="SZF195" s="152"/>
      <c r="SZG195" s="152"/>
      <c r="SZH195" s="152"/>
      <c r="SZI195" s="152"/>
      <c r="SZJ195" s="350"/>
      <c r="SZK195" s="321"/>
      <c r="SZL195" s="326"/>
      <c r="SZM195" s="152"/>
      <c r="SZN195" s="152"/>
      <c r="SZO195" s="152"/>
      <c r="SZP195" s="152"/>
      <c r="SZQ195" s="350"/>
      <c r="SZR195" s="321"/>
      <c r="SZS195" s="326"/>
      <c r="SZT195" s="152"/>
      <c r="SZU195" s="152"/>
      <c r="SZV195" s="152"/>
      <c r="SZW195" s="152"/>
      <c r="SZX195" s="350"/>
      <c r="SZY195" s="321"/>
      <c r="SZZ195" s="326"/>
      <c r="TAA195" s="152"/>
      <c r="TAB195" s="152"/>
      <c r="TAC195" s="152"/>
      <c r="TAD195" s="152"/>
      <c r="TAE195" s="350"/>
      <c r="TAF195" s="321"/>
      <c r="TAG195" s="326"/>
      <c r="TAH195" s="152"/>
      <c r="TAI195" s="152"/>
      <c r="TAJ195" s="152"/>
      <c r="TAK195" s="152"/>
      <c r="TAL195" s="350"/>
      <c r="TAM195" s="321"/>
      <c r="TAN195" s="326"/>
      <c r="TAO195" s="152"/>
      <c r="TAP195" s="152"/>
      <c r="TAQ195" s="152"/>
      <c r="TAR195" s="152"/>
      <c r="TAS195" s="350"/>
      <c r="TAT195" s="321"/>
      <c r="TAU195" s="326"/>
      <c r="TAV195" s="152"/>
      <c r="TAW195" s="152"/>
      <c r="TAX195" s="152"/>
      <c r="TAY195" s="152"/>
      <c r="TAZ195" s="350"/>
      <c r="TBA195" s="321"/>
      <c r="TBB195" s="326"/>
      <c r="TBC195" s="152"/>
      <c r="TBD195" s="152"/>
      <c r="TBE195" s="152"/>
      <c r="TBF195" s="152"/>
      <c r="TBG195" s="350"/>
      <c r="TBH195" s="321"/>
      <c r="TBI195" s="326"/>
      <c r="TBJ195" s="152"/>
      <c r="TBK195" s="152"/>
      <c r="TBL195" s="152"/>
      <c r="TBM195" s="152"/>
      <c r="TBN195" s="350"/>
      <c r="TBO195" s="321"/>
      <c r="TBP195" s="326"/>
      <c r="TBQ195" s="152"/>
      <c r="TBR195" s="152"/>
      <c r="TBS195" s="152"/>
      <c r="TBT195" s="152"/>
      <c r="TBU195" s="350"/>
      <c r="TBV195" s="321"/>
      <c r="TBW195" s="326"/>
      <c r="TBX195" s="152"/>
      <c r="TBY195" s="152"/>
      <c r="TBZ195" s="152"/>
      <c r="TCA195" s="152"/>
      <c r="TCB195" s="350"/>
      <c r="TCC195" s="321"/>
      <c r="TCD195" s="326"/>
      <c r="TCE195" s="152"/>
      <c r="TCF195" s="152"/>
      <c r="TCG195" s="152"/>
      <c r="TCH195" s="152"/>
      <c r="TCI195" s="350"/>
      <c r="TCJ195" s="321"/>
      <c r="TCK195" s="326"/>
      <c r="TCL195" s="152"/>
      <c r="TCM195" s="152"/>
      <c r="TCN195" s="152"/>
      <c r="TCO195" s="152"/>
      <c r="TCP195" s="350"/>
      <c r="TCQ195" s="321"/>
      <c r="TCR195" s="326"/>
      <c r="TCS195" s="152"/>
      <c r="TCT195" s="152"/>
      <c r="TCU195" s="152"/>
      <c r="TCV195" s="152"/>
      <c r="TCW195" s="350"/>
      <c r="TCX195" s="321"/>
      <c r="TCY195" s="326"/>
      <c r="TCZ195" s="152"/>
      <c r="TDA195" s="152"/>
      <c r="TDB195" s="152"/>
      <c r="TDC195" s="152"/>
      <c r="TDD195" s="350"/>
      <c r="TDE195" s="321"/>
      <c r="TDF195" s="326"/>
      <c r="TDG195" s="152"/>
      <c r="TDH195" s="152"/>
      <c r="TDI195" s="152"/>
      <c r="TDJ195" s="152"/>
      <c r="TDK195" s="350"/>
      <c r="TDL195" s="321"/>
      <c r="TDM195" s="326"/>
      <c r="TDN195" s="152"/>
      <c r="TDO195" s="152"/>
      <c r="TDP195" s="152"/>
      <c r="TDQ195" s="152"/>
      <c r="TDR195" s="350"/>
      <c r="TDS195" s="321"/>
      <c r="TDT195" s="326"/>
      <c r="TDU195" s="152"/>
      <c r="TDV195" s="152"/>
      <c r="TDW195" s="152"/>
      <c r="TDX195" s="152"/>
      <c r="TDY195" s="350"/>
      <c r="TDZ195" s="321"/>
      <c r="TEA195" s="326"/>
      <c r="TEB195" s="152"/>
      <c r="TEC195" s="152"/>
      <c r="TED195" s="152"/>
      <c r="TEE195" s="152"/>
      <c r="TEF195" s="350"/>
      <c r="TEG195" s="321"/>
      <c r="TEH195" s="326"/>
      <c r="TEI195" s="152"/>
      <c r="TEJ195" s="152"/>
      <c r="TEK195" s="152"/>
      <c r="TEL195" s="152"/>
      <c r="TEM195" s="350"/>
      <c r="TEN195" s="321"/>
      <c r="TEO195" s="326"/>
      <c r="TEP195" s="152"/>
      <c r="TEQ195" s="152"/>
      <c r="TER195" s="152"/>
      <c r="TES195" s="152"/>
      <c r="TET195" s="350"/>
      <c r="TEU195" s="321"/>
      <c r="TEV195" s="326"/>
      <c r="TEW195" s="152"/>
      <c r="TEX195" s="152"/>
      <c r="TEY195" s="152"/>
      <c r="TEZ195" s="152"/>
      <c r="TFA195" s="350"/>
      <c r="TFB195" s="321"/>
      <c r="TFC195" s="326"/>
      <c r="TFD195" s="152"/>
      <c r="TFE195" s="152"/>
      <c r="TFF195" s="152"/>
      <c r="TFG195" s="152"/>
      <c r="TFH195" s="350"/>
      <c r="TFI195" s="321"/>
      <c r="TFJ195" s="326"/>
      <c r="TFK195" s="152"/>
      <c r="TFL195" s="152"/>
      <c r="TFM195" s="152"/>
      <c r="TFN195" s="152"/>
      <c r="TFO195" s="350"/>
      <c r="TFP195" s="321"/>
      <c r="TFQ195" s="326"/>
      <c r="TFR195" s="152"/>
      <c r="TFS195" s="152"/>
      <c r="TFT195" s="152"/>
      <c r="TFU195" s="152"/>
      <c r="TFV195" s="350"/>
      <c r="TFW195" s="321"/>
      <c r="TFX195" s="326"/>
      <c r="TFY195" s="152"/>
      <c r="TFZ195" s="152"/>
      <c r="TGA195" s="152"/>
      <c r="TGB195" s="152"/>
      <c r="TGC195" s="350"/>
      <c r="TGD195" s="321"/>
      <c r="TGE195" s="326"/>
      <c r="TGF195" s="152"/>
      <c r="TGG195" s="152"/>
      <c r="TGH195" s="152"/>
      <c r="TGI195" s="152"/>
      <c r="TGJ195" s="350"/>
      <c r="TGK195" s="321"/>
      <c r="TGL195" s="326"/>
      <c r="TGM195" s="152"/>
      <c r="TGN195" s="152"/>
      <c r="TGO195" s="152"/>
      <c r="TGP195" s="152"/>
      <c r="TGQ195" s="350"/>
      <c r="TGR195" s="321"/>
      <c r="TGS195" s="326"/>
      <c r="TGT195" s="152"/>
      <c r="TGU195" s="152"/>
      <c r="TGV195" s="152"/>
      <c r="TGW195" s="152"/>
      <c r="TGX195" s="350"/>
      <c r="TGY195" s="321"/>
      <c r="TGZ195" s="326"/>
      <c r="THA195" s="152"/>
      <c r="THB195" s="152"/>
      <c r="THC195" s="152"/>
      <c r="THD195" s="152"/>
      <c r="THE195" s="350"/>
      <c r="THF195" s="321"/>
      <c r="THG195" s="326"/>
      <c r="THH195" s="152"/>
      <c r="THI195" s="152"/>
      <c r="THJ195" s="152"/>
      <c r="THK195" s="152"/>
      <c r="THL195" s="350"/>
      <c r="THM195" s="321"/>
      <c r="THN195" s="326"/>
      <c r="THO195" s="152"/>
      <c r="THP195" s="152"/>
      <c r="THQ195" s="152"/>
      <c r="THR195" s="152"/>
      <c r="THS195" s="350"/>
      <c r="THT195" s="321"/>
      <c r="THU195" s="326"/>
      <c r="THV195" s="152"/>
      <c r="THW195" s="152"/>
      <c r="THX195" s="152"/>
      <c r="THY195" s="152"/>
      <c r="THZ195" s="350"/>
      <c r="TIA195" s="321"/>
      <c r="TIB195" s="326"/>
      <c r="TIC195" s="152"/>
      <c r="TID195" s="152"/>
      <c r="TIE195" s="152"/>
      <c r="TIF195" s="152"/>
      <c r="TIG195" s="350"/>
      <c r="TIH195" s="321"/>
      <c r="TII195" s="326"/>
      <c r="TIJ195" s="152"/>
      <c r="TIK195" s="152"/>
      <c r="TIL195" s="152"/>
      <c r="TIM195" s="152"/>
      <c r="TIN195" s="350"/>
      <c r="TIO195" s="321"/>
      <c r="TIP195" s="326"/>
      <c r="TIQ195" s="152"/>
      <c r="TIR195" s="152"/>
      <c r="TIS195" s="152"/>
      <c r="TIT195" s="152"/>
      <c r="TIU195" s="350"/>
      <c r="TIV195" s="321"/>
      <c r="TIW195" s="326"/>
      <c r="TIX195" s="152"/>
      <c r="TIY195" s="152"/>
      <c r="TIZ195" s="152"/>
      <c r="TJA195" s="152"/>
      <c r="TJB195" s="350"/>
      <c r="TJC195" s="321"/>
      <c r="TJD195" s="326"/>
      <c r="TJE195" s="152"/>
      <c r="TJF195" s="152"/>
      <c r="TJG195" s="152"/>
      <c r="TJH195" s="152"/>
      <c r="TJI195" s="350"/>
      <c r="TJJ195" s="321"/>
      <c r="TJK195" s="326"/>
      <c r="TJL195" s="152"/>
      <c r="TJM195" s="152"/>
      <c r="TJN195" s="152"/>
      <c r="TJO195" s="152"/>
      <c r="TJP195" s="350"/>
      <c r="TJQ195" s="321"/>
      <c r="TJR195" s="326"/>
      <c r="TJS195" s="152"/>
      <c r="TJT195" s="152"/>
      <c r="TJU195" s="152"/>
      <c r="TJV195" s="152"/>
      <c r="TJW195" s="350"/>
      <c r="TJX195" s="321"/>
      <c r="TJY195" s="326"/>
      <c r="TJZ195" s="152"/>
      <c r="TKA195" s="152"/>
      <c r="TKB195" s="152"/>
      <c r="TKC195" s="152"/>
      <c r="TKD195" s="350"/>
      <c r="TKE195" s="321"/>
      <c r="TKF195" s="326"/>
      <c r="TKG195" s="152"/>
      <c r="TKH195" s="152"/>
      <c r="TKI195" s="152"/>
      <c r="TKJ195" s="152"/>
      <c r="TKK195" s="350"/>
      <c r="TKL195" s="321"/>
      <c r="TKM195" s="326"/>
      <c r="TKN195" s="152"/>
      <c r="TKO195" s="152"/>
      <c r="TKP195" s="152"/>
      <c r="TKQ195" s="152"/>
      <c r="TKR195" s="350"/>
      <c r="TKS195" s="321"/>
      <c r="TKT195" s="326"/>
      <c r="TKU195" s="152"/>
      <c r="TKV195" s="152"/>
      <c r="TKW195" s="152"/>
      <c r="TKX195" s="152"/>
      <c r="TKY195" s="350"/>
      <c r="TKZ195" s="321"/>
      <c r="TLA195" s="326"/>
      <c r="TLB195" s="152"/>
      <c r="TLC195" s="152"/>
      <c r="TLD195" s="152"/>
      <c r="TLE195" s="152"/>
      <c r="TLF195" s="350"/>
      <c r="TLG195" s="321"/>
      <c r="TLH195" s="326"/>
      <c r="TLI195" s="152"/>
      <c r="TLJ195" s="152"/>
      <c r="TLK195" s="152"/>
      <c r="TLL195" s="152"/>
      <c r="TLM195" s="350"/>
      <c r="TLN195" s="321"/>
      <c r="TLO195" s="326"/>
      <c r="TLP195" s="152"/>
      <c r="TLQ195" s="152"/>
      <c r="TLR195" s="152"/>
      <c r="TLS195" s="152"/>
      <c r="TLT195" s="350"/>
      <c r="TLU195" s="321"/>
      <c r="TLV195" s="326"/>
      <c r="TLW195" s="152"/>
      <c r="TLX195" s="152"/>
      <c r="TLY195" s="152"/>
      <c r="TLZ195" s="152"/>
      <c r="TMA195" s="350"/>
      <c r="TMB195" s="321"/>
      <c r="TMC195" s="326"/>
      <c r="TMD195" s="152"/>
      <c r="TME195" s="152"/>
      <c r="TMF195" s="152"/>
      <c r="TMG195" s="152"/>
      <c r="TMH195" s="350"/>
      <c r="TMI195" s="321"/>
      <c r="TMJ195" s="326"/>
      <c r="TMK195" s="152"/>
      <c r="TML195" s="152"/>
      <c r="TMM195" s="152"/>
      <c r="TMN195" s="152"/>
      <c r="TMO195" s="350"/>
      <c r="TMP195" s="321"/>
      <c r="TMQ195" s="326"/>
      <c r="TMR195" s="152"/>
      <c r="TMS195" s="152"/>
      <c r="TMT195" s="152"/>
      <c r="TMU195" s="152"/>
      <c r="TMV195" s="350"/>
      <c r="TMW195" s="321"/>
      <c r="TMX195" s="326"/>
      <c r="TMY195" s="152"/>
      <c r="TMZ195" s="152"/>
      <c r="TNA195" s="152"/>
      <c r="TNB195" s="152"/>
      <c r="TNC195" s="350"/>
      <c r="TND195" s="321"/>
      <c r="TNE195" s="326"/>
      <c r="TNF195" s="152"/>
      <c r="TNG195" s="152"/>
      <c r="TNH195" s="152"/>
      <c r="TNI195" s="152"/>
      <c r="TNJ195" s="350"/>
      <c r="TNK195" s="321"/>
      <c r="TNL195" s="326"/>
      <c r="TNM195" s="152"/>
      <c r="TNN195" s="152"/>
      <c r="TNO195" s="152"/>
      <c r="TNP195" s="152"/>
      <c r="TNQ195" s="350"/>
      <c r="TNR195" s="321"/>
      <c r="TNS195" s="326"/>
      <c r="TNT195" s="152"/>
      <c r="TNU195" s="152"/>
      <c r="TNV195" s="152"/>
      <c r="TNW195" s="152"/>
      <c r="TNX195" s="350"/>
      <c r="TNY195" s="321"/>
      <c r="TNZ195" s="326"/>
      <c r="TOA195" s="152"/>
      <c r="TOB195" s="152"/>
      <c r="TOC195" s="152"/>
      <c r="TOD195" s="152"/>
      <c r="TOE195" s="350"/>
      <c r="TOF195" s="321"/>
      <c r="TOG195" s="326"/>
      <c r="TOH195" s="152"/>
      <c r="TOI195" s="152"/>
      <c r="TOJ195" s="152"/>
      <c r="TOK195" s="152"/>
      <c r="TOL195" s="350"/>
      <c r="TOM195" s="321"/>
      <c r="TON195" s="326"/>
      <c r="TOO195" s="152"/>
      <c r="TOP195" s="152"/>
      <c r="TOQ195" s="152"/>
      <c r="TOR195" s="152"/>
      <c r="TOS195" s="350"/>
      <c r="TOT195" s="321"/>
      <c r="TOU195" s="326"/>
      <c r="TOV195" s="152"/>
      <c r="TOW195" s="152"/>
      <c r="TOX195" s="152"/>
      <c r="TOY195" s="152"/>
      <c r="TOZ195" s="350"/>
      <c r="TPA195" s="321"/>
      <c r="TPB195" s="326"/>
      <c r="TPC195" s="152"/>
      <c r="TPD195" s="152"/>
      <c r="TPE195" s="152"/>
      <c r="TPF195" s="152"/>
      <c r="TPG195" s="350"/>
      <c r="TPH195" s="321"/>
      <c r="TPI195" s="326"/>
      <c r="TPJ195" s="152"/>
      <c r="TPK195" s="152"/>
      <c r="TPL195" s="152"/>
      <c r="TPM195" s="152"/>
      <c r="TPN195" s="350"/>
      <c r="TPO195" s="321"/>
      <c r="TPP195" s="326"/>
      <c r="TPQ195" s="152"/>
      <c r="TPR195" s="152"/>
      <c r="TPS195" s="152"/>
      <c r="TPT195" s="152"/>
      <c r="TPU195" s="350"/>
      <c r="TPV195" s="321"/>
      <c r="TPW195" s="326"/>
      <c r="TPX195" s="152"/>
      <c r="TPY195" s="152"/>
      <c r="TPZ195" s="152"/>
      <c r="TQA195" s="152"/>
      <c r="TQB195" s="350"/>
      <c r="TQC195" s="321"/>
      <c r="TQD195" s="326"/>
      <c r="TQE195" s="152"/>
      <c r="TQF195" s="152"/>
      <c r="TQG195" s="152"/>
      <c r="TQH195" s="152"/>
      <c r="TQI195" s="350"/>
      <c r="TQJ195" s="321"/>
      <c r="TQK195" s="326"/>
      <c r="TQL195" s="152"/>
      <c r="TQM195" s="152"/>
      <c r="TQN195" s="152"/>
      <c r="TQO195" s="152"/>
      <c r="TQP195" s="350"/>
      <c r="TQQ195" s="321"/>
      <c r="TQR195" s="326"/>
      <c r="TQS195" s="152"/>
      <c r="TQT195" s="152"/>
      <c r="TQU195" s="152"/>
      <c r="TQV195" s="152"/>
      <c r="TQW195" s="350"/>
      <c r="TQX195" s="321"/>
      <c r="TQY195" s="326"/>
      <c r="TQZ195" s="152"/>
      <c r="TRA195" s="152"/>
      <c r="TRB195" s="152"/>
      <c r="TRC195" s="152"/>
      <c r="TRD195" s="350"/>
      <c r="TRE195" s="321"/>
      <c r="TRF195" s="326"/>
      <c r="TRG195" s="152"/>
      <c r="TRH195" s="152"/>
      <c r="TRI195" s="152"/>
      <c r="TRJ195" s="152"/>
      <c r="TRK195" s="350"/>
      <c r="TRL195" s="321"/>
      <c r="TRM195" s="326"/>
      <c r="TRN195" s="152"/>
      <c r="TRO195" s="152"/>
      <c r="TRP195" s="152"/>
      <c r="TRQ195" s="152"/>
      <c r="TRR195" s="350"/>
      <c r="TRS195" s="321"/>
      <c r="TRT195" s="326"/>
      <c r="TRU195" s="152"/>
      <c r="TRV195" s="152"/>
      <c r="TRW195" s="152"/>
      <c r="TRX195" s="152"/>
      <c r="TRY195" s="350"/>
      <c r="TRZ195" s="321"/>
      <c r="TSA195" s="326"/>
      <c r="TSB195" s="152"/>
      <c r="TSC195" s="152"/>
      <c r="TSD195" s="152"/>
      <c r="TSE195" s="152"/>
      <c r="TSF195" s="350"/>
      <c r="TSG195" s="321"/>
      <c r="TSH195" s="326"/>
      <c r="TSI195" s="152"/>
      <c r="TSJ195" s="152"/>
      <c r="TSK195" s="152"/>
      <c r="TSL195" s="152"/>
      <c r="TSM195" s="350"/>
      <c r="TSN195" s="321"/>
      <c r="TSO195" s="326"/>
      <c r="TSP195" s="152"/>
      <c r="TSQ195" s="152"/>
      <c r="TSR195" s="152"/>
      <c r="TSS195" s="152"/>
      <c r="TST195" s="350"/>
      <c r="TSU195" s="321"/>
      <c r="TSV195" s="326"/>
      <c r="TSW195" s="152"/>
      <c r="TSX195" s="152"/>
      <c r="TSY195" s="152"/>
      <c r="TSZ195" s="152"/>
      <c r="TTA195" s="350"/>
      <c r="TTB195" s="321"/>
      <c r="TTC195" s="326"/>
      <c r="TTD195" s="152"/>
      <c r="TTE195" s="152"/>
      <c r="TTF195" s="152"/>
      <c r="TTG195" s="152"/>
      <c r="TTH195" s="350"/>
      <c r="TTI195" s="321"/>
      <c r="TTJ195" s="326"/>
      <c r="TTK195" s="152"/>
      <c r="TTL195" s="152"/>
      <c r="TTM195" s="152"/>
      <c r="TTN195" s="152"/>
      <c r="TTO195" s="350"/>
      <c r="TTP195" s="321"/>
      <c r="TTQ195" s="326"/>
      <c r="TTR195" s="152"/>
      <c r="TTS195" s="152"/>
      <c r="TTT195" s="152"/>
      <c r="TTU195" s="152"/>
      <c r="TTV195" s="350"/>
      <c r="TTW195" s="321"/>
      <c r="TTX195" s="326"/>
      <c r="TTY195" s="152"/>
      <c r="TTZ195" s="152"/>
      <c r="TUA195" s="152"/>
      <c r="TUB195" s="152"/>
      <c r="TUC195" s="350"/>
      <c r="TUD195" s="321"/>
      <c r="TUE195" s="326"/>
      <c r="TUF195" s="152"/>
      <c r="TUG195" s="152"/>
      <c r="TUH195" s="152"/>
      <c r="TUI195" s="152"/>
      <c r="TUJ195" s="350"/>
      <c r="TUK195" s="321"/>
      <c r="TUL195" s="326"/>
      <c r="TUM195" s="152"/>
      <c r="TUN195" s="152"/>
      <c r="TUO195" s="152"/>
      <c r="TUP195" s="152"/>
      <c r="TUQ195" s="350"/>
      <c r="TUR195" s="321"/>
      <c r="TUS195" s="326"/>
      <c r="TUT195" s="152"/>
      <c r="TUU195" s="152"/>
      <c r="TUV195" s="152"/>
      <c r="TUW195" s="152"/>
      <c r="TUX195" s="350"/>
      <c r="TUY195" s="321"/>
      <c r="TUZ195" s="326"/>
      <c r="TVA195" s="152"/>
      <c r="TVB195" s="152"/>
      <c r="TVC195" s="152"/>
      <c r="TVD195" s="152"/>
      <c r="TVE195" s="350"/>
      <c r="TVF195" s="321"/>
      <c r="TVG195" s="326"/>
      <c r="TVH195" s="152"/>
      <c r="TVI195" s="152"/>
      <c r="TVJ195" s="152"/>
      <c r="TVK195" s="152"/>
      <c r="TVL195" s="350"/>
      <c r="TVM195" s="321"/>
      <c r="TVN195" s="326"/>
      <c r="TVO195" s="152"/>
      <c r="TVP195" s="152"/>
      <c r="TVQ195" s="152"/>
      <c r="TVR195" s="152"/>
      <c r="TVS195" s="350"/>
      <c r="TVT195" s="321"/>
      <c r="TVU195" s="326"/>
      <c r="TVV195" s="152"/>
      <c r="TVW195" s="152"/>
      <c r="TVX195" s="152"/>
      <c r="TVY195" s="152"/>
      <c r="TVZ195" s="350"/>
      <c r="TWA195" s="321"/>
      <c r="TWB195" s="326"/>
      <c r="TWC195" s="152"/>
      <c r="TWD195" s="152"/>
      <c r="TWE195" s="152"/>
      <c r="TWF195" s="152"/>
      <c r="TWG195" s="350"/>
      <c r="TWH195" s="321"/>
      <c r="TWI195" s="326"/>
      <c r="TWJ195" s="152"/>
      <c r="TWK195" s="152"/>
      <c r="TWL195" s="152"/>
      <c r="TWM195" s="152"/>
      <c r="TWN195" s="350"/>
      <c r="TWO195" s="321"/>
      <c r="TWP195" s="326"/>
      <c r="TWQ195" s="152"/>
      <c r="TWR195" s="152"/>
      <c r="TWS195" s="152"/>
      <c r="TWT195" s="152"/>
      <c r="TWU195" s="350"/>
      <c r="TWV195" s="321"/>
      <c r="TWW195" s="326"/>
      <c r="TWX195" s="152"/>
      <c r="TWY195" s="152"/>
      <c r="TWZ195" s="152"/>
      <c r="TXA195" s="152"/>
      <c r="TXB195" s="350"/>
      <c r="TXC195" s="321"/>
      <c r="TXD195" s="326"/>
      <c r="TXE195" s="152"/>
      <c r="TXF195" s="152"/>
      <c r="TXG195" s="152"/>
      <c r="TXH195" s="152"/>
      <c r="TXI195" s="350"/>
      <c r="TXJ195" s="321"/>
      <c r="TXK195" s="326"/>
      <c r="TXL195" s="152"/>
      <c r="TXM195" s="152"/>
      <c r="TXN195" s="152"/>
      <c r="TXO195" s="152"/>
      <c r="TXP195" s="350"/>
      <c r="TXQ195" s="321"/>
      <c r="TXR195" s="326"/>
      <c r="TXS195" s="152"/>
      <c r="TXT195" s="152"/>
      <c r="TXU195" s="152"/>
      <c r="TXV195" s="152"/>
      <c r="TXW195" s="350"/>
      <c r="TXX195" s="321"/>
      <c r="TXY195" s="326"/>
      <c r="TXZ195" s="152"/>
      <c r="TYA195" s="152"/>
      <c r="TYB195" s="152"/>
      <c r="TYC195" s="152"/>
      <c r="TYD195" s="350"/>
      <c r="TYE195" s="321"/>
      <c r="TYF195" s="326"/>
      <c r="TYG195" s="152"/>
      <c r="TYH195" s="152"/>
      <c r="TYI195" s="152"/>
      <c r="TYJ195" s="152"/>
      <c r="TYK195" s="350"/>
      <c r="TYL195" s="321"/>
      <c r="TYM195" s="326"/>
      <c r="TYN195" s="152"/>
      <c r="TYO195" s="152"/>
      <c r="TYP195" s="152"/>
      <c r="TYQ195" s="152"/>
      <c r="TYR195" s="350"/>
      <c r="TYS195" s="321"/>
      <c r="TYT195" s="326"/>
      <c r="TYU195" s="152"/>
      <c r="TYV195" s="152"/>
      <c r="TYW195" s="152"/>
      <c r="TYX195" s="152"/>
      <c r="TYY195" s="350"/>
      <c r="TYZ195" s="321"/>
      <c r="TZA195" s="326"/>
      <c r="TZB195" s="152"/>
      <c r="TZC195" s="152"/>
      <c r="TZD195" s="152"/>
      <c r="TZE195" s="152"/>
      <c r="TZF195" s="350"/>
      <c r="TZG195" s="321"/>
      <c r="TZH195" s="326"/>
      <c r="TZI195" s="152"/>
      <c r="TZJ195" s="152"/>
      <c r="TZK195" s="152"/>
      <c r="TZL195" s="152"/>
      <c r="TZM195" s="350"/>
      <c r="TZN195" s="321"/>
      <c r="TZO195" s="326"/>
      <c r="TZP195" s="152"/>
      <c r="TZQ195" s="152"/>
      <c r="TZR195" s="152"/>
      <c r="TZS195" s="152"/>
      <c r="TZT195" s="350"/>
      <c r="TZU195" s="321"/>
      <c r="TZV195" s="326"/>
      <c r="TZW195" s="152"/>
      <c r="TZX195" s="152"/>
      <c r="TZY195" s="152"/>
      <c r="TZZ195" s="152"/>
      <c r="UAA195" s="350"/>
      <c r="UAB195" s="321"/>
      <c r="UAC195" s="326"/>
      <c r="UAD195" s="152"/>
      <c r="UAE195" s="152"/>
      <c r="UAF195" s="152"/>
      <c r="UAG195" s="152"/>
      <c r="UAH195" s="350"/>
      <c r="UAI195" s="321"/>
      <c r="UAJ195" s="326"/>
      <c r="UAK195" s="152"/>
      <c r="UAL195" s="152"/>
      <c r="UAM195" s="152"/>
      <c r="UAN195" s="152"/>
      <c r="UAO195" s="350"/>
      <c r="UAP195" s="321"/>
      <c r="UAQ195" s="326"/>
      <c r="UAR195" s="152"/>
      <c r="UAS195" s="152"/>
      <c r="UAT195" s="152"/>
      <c r="UAU195" s="152"/>
      <c r="UAV195" s="350"/>
      <c r="UAW195" s="321"/>
      <c r="UAX195" s="326"/>
      <c r="UAY195" s="152"/>
      <c r="UAZ195" s="152"/>
      <c r="UBA195" s="152"/>
      <c r="UBB195" s="152"/>
      <c r="UBC195" s="350"/>
      <c r="UBD195" s="321"/>
      <c r="UBE195" s="326"/>
      <c r="UBF195" s="152"/>
      <c r="UBG195" s="152"/>
      <c r="UBH195" s="152"/>
      <c r="UBI195" s="152"/>
      <c r="UBJ195" s="350"/>
      <c r="UBK195" s="321"/>
      <c r="UBL195" s="326"/>
      <c r="UBM195" s="152"/>
      <c r="UBN195" s="152"/>
      <c r="UBO195" s="152"/>
      <c r="UBP195" s="152"/>
      <c r="UBQ195" s="350"/>
      <c r="UBR195" s="321"/>
      <c r="UBS195" s="326"/>
      <c r="UBT195" s="152"/>
      <c r="UBU195" s="152"/>
      <c r="UBV195" s="152"/>
      <c r="UBW195" s="152"/>
      <c r="UBX195" s="350"/>
      <c r="UBY195" s="321"/>
      <c r="UBZ195" s="326"/>
      <c r="UCA195" s="152"/>
      <c r="UCB195" s="152"/>
      <c r="UCC195" s="152"/>
      <c r="UCD195" s="152"/>
      <c r="UCE195" s="350"/>
      <c r="UCF195" s="321"/>
      <c r="UCG195" s="326"/>
      <c r="UCH195" s="152"/>
      <c r="UCI195" s="152"/>
      <c r="UCJ195" s="152"/>
      <c r="UCK195" s="152"/>
      <c r="UCL195" s="350"/>
      <c r="UCM195" s="321"/>
      <c r="UCN195" s="326"/>
      <c r="UCO195" s="152"/>
      <c r="UCP195" s="152"/>
      <c r="UCQ195" s="152"/>
      <c r="UCR195" s="152"/>
      <c r="UCS195" s="350"/>
      <c r="UCT195" s="321"/>
      <c r="UCU195" s="326"/>
      <c r="UCV195" s="152"/>
      <c r="UCW195" s="152"/>
      <c r="UCX195" s="152"/>
      <c r="UCY195" s="152"/>
      <c r="UCZ195" s="350"/>
      <c r="UDA195" s="321"/>
      <c r="UDB195" s="326"/>
      <c r="UDC195" s="152"/>
      <c r="UDD195" s="152"/>
      <c r="UDE195" s="152"/>
      <c r="UDF195" s="152"/>
      <c r="UDG195" s="350"/>
      <c r="UDH195" s="321"/>
      <c r="UDI195" s="326"/>
      <c r="UDJ195" s="152"/>
      <c r="UDK195" s="152"/>
      <c r="UDL195" s="152"/>
      <c r="UDM195" s="152"/>
      <c r="UDN195" s="350"/>
      <c r="UDO195" s="321"/>
      <c r="UDP195" s="326"/>
      <c r="UDQ195" s="152"/>
      <c r="UDR195" s="152"/>
      <c r="UDS195" s="152"/>
      <c r="UDT195" s="152"/>
      <c r="UDU195" s="350"/>
      <c r="UDV195" s="321"/>
      <c r="UDW195" s="326"/>
      <c r="UDX195" s="152"/>
      <c r="UDY195" s="152"/>
      <c r="UDZ195" s="152"/>
      <c r="UEA195" s="152"/>
      <c r="UEB195" s="350"/>
      <c r="UEC195" s="321"/>
      <c r="UED195" s="326"/>
      <c r="UEE195" s="152"/>
      <c r="UEF195" s="152"/>
      <c r="UEG195" s="152"/>
      <c r="UEH195" s="152"/>
      <c r="UEI195" s="350"/>
      <c r="UEJ195" s="321"/>
      <c r="UEK195" s="326"/>
      <c r="UEL195" s="152"/>
      <c r="UEM195" s="152"/>
      <c r="UEN195" s="152"/>
      <c r="UEO195" s="152"/>
      <c r="UEP195" s="350"/>
      <c r="UEQ195" s="321"/>
      <c r="UER195" s="326"/>
      <c r="UES195" s="152"/>
      <c r="UET195" s="152"/>
      <c r="UEU195" s="152"/>
      <c r="UEV195" s="152"/>
      <c r="UEW195" s="350"/>
      <c r="UEX195" s="321"/>
      <c r="UEY195" s="326"/>
      <c r="UEZ195" s="152"/>
      <c r="UFA195" s="152"/>
      <c r="UFB195" s="152"/>
      <c r="UFC195" s="152"/>
      <c r="UFD195" s="350"/>
      <c r="UFE195" s="321"/>
      <c r="UFF195" s="326"/>
      <c r="UFG195" s="152"/>
      <c r="UFH195" s="152"/>
      <c r="UFI195" s="152"/>
      <c r="UFJ195" s="152"/>
      <c r="UFK195" s="350"/>
      <c r="UFL195" s="321"/>
      <c r="UFM195" s="326"/>
      <c r="UFN195" s="152"/>
      <c r="UFO195" s="152"/>
      <c r="UFP195" s="152"/>
      <c r="UFQ195" s="152"/>
      <c r="UFR195" s="350"/>
      <c r="UFS195" s="321"/>
      <c r="UFT195" s="326"/>
      <c r="UFU195" s="152"/>
      <c r="UFV195" s="152"/>
      <c r="UFW195" s="152"/>
      <c r="UFX195" s="152"/>
      <c r="UFY195" s="350"/>
      <c r="UFZ195" s="321"/>
      <c r="UGA195" s="326"/>
      <c r="UGB195" s="152"/>
      <c r="UGC195" s="152"/>
      <c r="UGD195" s="152"/>
      <c r="UGE195" s="152"/>
      <c r="UGF195" s="350"/>
      <c r="UGG195" s="321"/>
      <c r="UGH195" s="326"/>
      <c r="UGI195" s="152"/>
      <c r="UGJ195" s="152"/>
      <c r="UGK195" s="152"/>
      <c r="UGL195" s="152"/>
      <c r="UGM195" s="350"/>
      <c r="UGN195" s="321"/>
      <c r="UGO195" s="326"/>
      <c r="UGP195" s="152"/>
      <c r="UGQ195" s="152"/>
      <c r="UGR195" s="152"/>
      <c r="UGS195" s="152"/>
      <c r="UGT195" s="350"/>
      <c r="UGU195" s="321"/>
      <c r="UGV195" s="326"/>
      <c r="UGW195" s="152"/>
      <c r="UGX195" s="152"/>
      <c r="UGY195" s="152"/>
      <c r="UGZ195" s="152"/>
      <c r="UHA195" s="350"/>
      <c r="UHB195" s="321"/>
      <c r="UHC195" s="326"/>
      <c r="UHD195" s="152"/>
      <c r="UHE195" s="152"/>
      <c r="UHF195" s="152"/>
      <c r="UHG195" s="152"/>
      <c r="UHH195" s="350"/>
      <c r="UHI195" s="321"/>
      <c r="UHJ195" s="326"/>
      <c r="UHK195" s="152"/>
      <c r="UHL195" s="152"/>
      <c r="UHM195" s="152"/>
      <c r="UHN195" s="152"/>
      <c r="UHO195" s="350"/>
      <c r="UHP195" s="321"/>
      <c r="UHQ195" s="326"/>
      <c r="UHR195" s="152"/>
      <c r="UHS195" s="152"/>
      <c r="UHT195" s="152"/>
      <c r="UHU195" s="152"/>
      <c r="UHV195" s="350"/>
      <c r="UHW195" s="321"/>
      <c r="UHX195" s="326"/>
      <c r="UHY195" s="152"/>
      <c r="UHZ195" s="152"/>
      <c r="UIA195" s="152"/>
      <c r="UIB195" s="152"/>
      <c r="UIC195" s="350"/>
      <c r="UID195" s="321"/>
      <c r="UIE195" s="326"/>
      <c r="UIF195" s="152"/>
      <c r="UIG195" s="152"/>
      <c r="UIH195" s="152"/>
      <c r="UII195" s="152"/>
      <c r="UIJ195" s="350"/>
      <c r="UIK195" s="321"/>
      <c r="UIL195" s="326"/>
      <c r="UIM195" s="152"/>
      <c r="UIN195" s="152"/>
      <c r="UIO195" s="152"/>
      <c r="UIP195" s="152"/>
      <c r="UIQ195" s="350"/>
      <c r="UIR195" s="321"/>
      <c r="UIS195" s="326"/>
      <c r="UIT195" s="152"/>
      <c r="UIU195" s="152"/>
      <c r="UIV195" s="152"/>
      <c r="UIW195" s="152"/>
      <c r="UIX195" s="350"/>
      <c r="UIY195" s="321"/>
      <c r="UIZ195" s="326"/>
      <c r="UJA195" s="152"/>
      <c r="UJB195" s="152"/>
      <c r="UJC195" s="152"/>
      <c r="UJD195" s="152"/>
      <c r="UJE195" s="350"/>
      <c r="UJF195" s="321"/>
      <c r="UJG195" s="326"/>
      <c r="UJH195" s="152"/>
      <c r="UJI195" s="152"/>
      <c r="UJJ195" s="152"/>
      <c r="UJK195" s="152"/>
      <c r="UJL195" s="350"/>
      <c r="UJM195" s="321"/>
      <c r="UJN195" s="326"/>
      <c r="UJO195" s="152"/>
      <c r="UJP195" s="152"/>
      <c r="UJQ195" s="152"/>
      <c r="UJR195" s="152"/>
      <c r="UJS195" s="350"/>
      <c r="UJT195" s="321"/>
      <c r="UJU195" s="326"/>
      <c r="UJV195" s="152"/>
      <c r="UJW195" s="152"/>
      <c r="UJX195" s="152"/>
      <c r="UJY195" s="152"/>
      <c r="UJZ195" s="350"/>
      <c r="UKA195" s="321"/>
      <c r="UKB195" s="326"/>
      <c r="UKC195" s="152"/>
      <c r="UKD195" s="152"/>
      <c r="UKE195" s="152"/>
      <c r="UKF195" s="152"/>
      <c r="UKG195" s="350"/>
      <c r="UKH195" s="321"/>
      <c r="UKI195" s="326"/>
      <c r="UKJ195" s="152"/>
      <c r="UKK195" s="152"/>
      <c r="UKL195" s="152"/>
      <c r="UKM195" s="152"/>
      <c r="UKN195" s="350"/>
      <c r="UKO195" s="321"/>
      <c r="UKP195" s="326"/>
      <c r="UKQ195" s="152"/>
      <c r="UKR195" s="152"/>
      <c r="UKS195" s="152"/>
      <c r="UKT195" s="152"/>
      <c r="UKU195" s="350"/>
      <c r="UKV195" s="321"/>
      <c r="UKW195" s="326"/>
      <c r="UKX195" s="152"/>
      <c r="UKY195" s="152"/>
      <c r="UKZ195" s="152"/>
      <c r="ULA195" s="152"/>
      <c r="ULB195" s="350"/>
      <c r="ULC195" s="321"/>
      <c r="ULD195" s="326"/>
      <c r="ULE195" s="152"/>
      <c r="ULF195" s="152"/>
      <c r="ULG195" s="152"/>
      <c r="ULH195" s="152"/>
      <c r="ULI195" s="350"/>
      <c r="ULJ195" s="321"/>
      <c r="ULK195" s="326"/>
      <c r="ULL195" s="152"/>
      <c r="ULM195" s="152"/>
      <c r="ULN195" s="152"/>
      <c r="ULO195" s="152"/>
      <c r="ULP195" s="350"/>
      <c r="ULQ195" s="321"/>
      <c r="ULR195" s="326"/>
      <c r="ULS195" s="152"/>
      <c r="ULT195" s="152"/>
      <c r="ULU195" s="152"/>
      <c r="ULV195" s="152"/>
      <c r="ULW195" s="350"/>
      <c r="ULX195" s="321"/>
      <c r="ULY195" s="326"/>
      <c r="ULZ195" s="152"/>
      <c r="UMA195" s="152"/>
      <c r="UMB195" s="152"/>
      <c r="UMC195" s="152"/>
      <c r="UMD195" s="350"/>
      <c r="UME195" s="321"/>
      <c r="UMF195" s="326"/>
      <c r="UMG195" s="152"/>
      <c r="UMH195" s="152"/>
      <c r="UMI195" s="152"/>
      <c r="UMJ195" s="152"/>
      <c r="UMK195" s="350"/>
      <c r="UML195" s="321"/>
      <c r="UMM195" s="326"/>
      <c r="UMN195" s="152"/>
      <c r="UMO195" s="152"/>
      <c r="UMP195" s="152"/>
      <c r="UMQ195" s="152"/>
      <c r="UMR195" s="350"/>
      <c r="UMS195" s="321"/>
      <c r="UMT195" s="326"/>
      <c r="UMU195" s="152"/>
      <c r="UMV195" s="152"/>
      <c r="UMW195" s="152"/>
      <c r="UMX195" s="152"/>
      <c r="UMY195" s="350"/>
      <c r="UMZ195" s="321"/>
      <c r="UNA195" s="326"/>
      <c r="UNB195" s="152"/>
      <c r="UNC195" s="152"/>
      <c r="UND195" s="152"/>
      <c r="UNE195" s="152"/>
      <c r="UNF195" s="350"/>
      <c r="UNG195" s="321"/>
      <c r="UNH195" s="326"/>
      <c r="UNI195" s="152"/>
      <c r="UNJ195" s="152"/>
      <c r="UNK195" s="152"/>
      <c r="UNL195" s="152"/>
      <c r="UNM195" s="350"/>
      <c r="UNN195" s="321"/>
      <c r="UNO195" s="326"/>
      <c r="UNP195" s="152"/>
      <c r="UNQ195" s="152"/>
      <c r="UNR195" s="152"/>
      <c r="UNS195" s="152"/>
      <c r="UNT195" s="350"/>
      <c r="UNU195" s="321"/>
      <c r="UNV195" s="326"/>
      <c r="UNW195" s="152"/>
      <c r="UNX195" s="152"/>
      <c r="UNY195" s="152"/>
      <c r="UNZ195" s="152"/>
      <c r="UOA195" s="350"/>
      <c r="UOB195" s="321"/>
      <c r="UOC195" s="326"/>
      <c r="UOD195" s="152"/>
      <c r="UOE195" s="152"/>
      <c r="UOF195" s="152"/>
      <c r="UOG195" s="152"/>
      <c r="UOH195" s="350"/>
      <c r="UOI195" s="321"/>
      <c r="UOJ195" s="326"/>
      <c r="UOK195" s="152"/>
      <c r="UOL195" s="152"/>
      <c r="UOM195" s="152"/>
      <c r="UON195" s="152"/>
      <c r="UOO195" s="350"/>
      <c r="UOP195" s="321"/>
      <c r="UOQ195" s="326"/>
      <c r="UOR195" s="152"/>
      <c r="UOS195" s="152"/>
      <c r="UOT195" s="152"/>
      <c r="UOU195" s="152"/>
      <c r="UOV195" s="350"/>
      <c r="UOW195" s="321"/>
      <c r="UOX195" s="326"/>
      <c r="UOY195" s="152"/>
      <c r="UOZ195" s="152"/>
      <c r="UPA195" s="152"/>
      <c r="UPB195" s="152"/>
      <c r="UPC195" s="350"/>
      <c r="UPD195" s="321"/>
      <c r="UPE195" s="326"/>
      <c r="UPF195" s="152"/>
      <c r="UPG195" s="152"/>
      <c r="UPH195" s="152"/>
      <c r="UPI195" s="152"/>
      <c r="UPJ195" s="350"/>
      <c r="UPK195" s="321"/>
      <c r="UPL195" s="326"/>
      <c r="UPM195" s="152"/>
      <c r="UPN195" s="152"/>
      <c r="UPO195" s="152"/>
      <c r="UPP195" s="152"/>
      <c r="UPQ195" s="350"/>
      <c r="UPR195" s="321"/>
      <c r="UPS195" s="326"/>
      <c r="UPT195" s="152"/>
      <c r="UPU195" s="152"/>
      <c r="UPV195" s="152"/>
      <c r="UPW195" s="152"/>
      <c r="UPX195" s="350"/>
      <c r="UPY195" s="321"/>
      <c r="UPZ195" s="326"/>
      <c r="UQA195" s="152"/>
      <c r="UQB195" s="152"/>
      <c r="UQC195" s="152"/>
      <c r="UQD195" s="152"/>
      <c r="UQE195" s="350"/>
      <c r="UQF195" s="321"/>
      <c r="UQG195" s="326"/>
      <c r="UQH195" s="152"/>
      <c r="UQI195" s="152"/>
      <c r="UQJ195" s="152"/>
      <c r="UQK195" s="152"/>
      <c r="UQL195" s="350"/>
      <c r="UQM195" s="321"/>
      <c r="UQN195" s="326"/>
      <c r="UQO195" s="152"/>
      <c r="UQP195" s="152"/>
      <c r="UQQ195" s="152"/>
      <c r="UQR195" s="152"/>
      <c r="UQS195" s="350"/>
      <c r="UQT195" s="321"/>
      <c r="UQU195" s="326"/>
      <c r="UQV195" s="152"/>
      <c r="UQW195" s="152"/>
      <c r="UQX195" s="152"/>
      <c r="UQY195" s="152"/>
      <c r="UQZ195" s="350"/>
      <c r="URA195" s="321"/>
      <c r="URB195" s="326"/>
      <c r="URC195" s="152"/>
      <c r="URD195" s="152"/>
      <c r="URE195" s="152"/>
      <c r="URF195" s="152"/>
      <c r="URG195" s="350"/>
      <c r="URH195" s="321"/>
      <c r="URI195" s="326"/>
      <c r="URJ195" s="152"/>
      <c r="URK195" s="152"/>
      <c r="URL195" s="152"/>
      <c r="URM195" s="152"/>
      <c r="URN195" s="350"/>
      <c r="URO195" s="321"/>
      <c r="URP195" s="326"/>
      <c r="URQ195" s="152"/>
      <c r="URR195" s="152"/>
      <c r="URS195" s="152"/>
      <c r="URT195" s="152"/>
      <c r="URU195" s="350"/>
      <c r="URV195" s="321"/>
      <c r="URW195" s="326"/>
      <c r="URX195" s="152"/>
      <c r="URY195" s="152"/>
      <c r="URZ195" s="152"/>
      <c r="USA195" s="152"/>
      <c r="USB195" s="350"/>
      <c r="USC195" s="321"/>
      <c r="USD195" s="326"/>
      <c r="USE195" s="152"/>
      <c r="USF195" s="152"/>
      <c r="USG195" s="152"/>
      <c r="USH195" s="152"/>
      <c r="USI195" s="350"/>
      <c r="USJ195" s="321"/>
      <c r="USK195" s="326"/>
      <c r="USL195" s="152"/>
      <c r="USM195" s="152"/>
      <c r="USN195" s="152"/>
      <c r="USO195" s="152"/>
      <c r="USP195" s="350"/>
      <c r="USQ195" s="321"/>
      <c r="USR195" s="326"/>
      <c r="USS195" s="152"/>
      <c r="UST195" s="152"/>
      <c r="USU195" s="152"/>
      <c r="USV195" s="152"/>
      <c r="USW195" s="350"/>
      <c r="USX195" s="321"/>
      <c r="USY195" s="326"/>
      <c r="USZ195" s="152"/>
      <c r="UTA195" s="152"/>
      <c r="UTB195" s="152"/>
      <c r="UTC195" s="152"/>
      <c r="UTD195" s="350"/>
      <c r="UTE195" s="321"/>
      <c r="UTF195" s="326"/>
      <c r="UTG195" s="152"/>
      <c r="UTH195" s="152"/>
      <c r="UTI195" s="152"/>
      <c r="UTJ195" s="152"/>
      <c r="UTK195" s="350"/>
      <c r="UTL195" s="321"/>
      <c r="UTM195" s="326"/>
      <c r="UTN195" s="152"/>
      <c r="UTO195" s="152"/>
      <c r="UTP195" s="152"/>
      <c r="UTQ195" s="152"/>
      <c r="UTR195" s="350"/>
      <c r="UTS195" s="321"/>
      <c r="UTT195" s="326"/>
      <c r="UTU195" s="152"/>
      <c r="UTV195" s="152"/>
      <c r="UTW195" s="152"/>
      <c r="UTX195" s="152"/>
      <c r="UTY195" s="350"/>
      <c r="UTZ195" s="321"/>
      <c r="UUA195" s="326"/>
      <c r="UUB195" s="152"/>
      <c r="UUC195" s="152"/>
      <c r="UUD195" s="152"/>
      <c r="UUE195" s="152"/>
      <c r="UUF195" s="350"/>
      <c r="UUG195" s="321"/>
      <c r="UUH195" s="326"/>
      <c r="UUI195" s="152"/>
      <c r="UUJ195" s="152"/>
      <c r="UUK195" s="152"/>
      <c r="UUL195" s="152"/>
      <c r="UUM195" s="350"/>
      <c r="UUN195" s="321"/>
      <c r="UUO195" s="326"/>
      <c r="UUP195" s="152"/>
      <c r="UUQ195" s="152"/>
      <c r="UUR195" s="152"/>
      <c r="UUS195" s="152"/>
      <c r="UUT195" s="350"/>
      <c r="UUU195" s="321"/>
      <c r="UUV195" s="326"/>
      <c r="UUW195" s="152"/>
      <c r="UUX195" s="152"/>
      <c r="UUY195" s="152"/>
      <c r="UUZ195" s="152"/>
      <c r="UVA195" s="350"/>
      <c r="UVB195" s="321"/>
      <c r="UVC195" s="326"/>
      <c r="UVD195" s="152"/>
      <c r="UVE195" s="152"/>
      <c r="UVF195" s="152"/>
      <c r="UVG195" s="152"/>
      <c r="UVH195" s="350"/>
      <c r="UVI195" s="321"/>
      <c r="UVJ195" s="326"/>
      <c r="UVK195" s="152"/>
      <c r="UVL195" s="152"/>
      <c r="UVM195" s="152"/>
      <c r="UVN195" s="152"/>
      <c r="UVO195" s="350"/>
      <c r="UVP195" s="321"/>
      <c r="UVQ195" s="326"/>
      <c r="UVR195" s="152"/>
      <c r="UVS195" s="152"/>
      <c r="UVT195" s="152"/>
      <c r="UVU195" s="152"/>
      <c r="UVV195" s="350"/>
      <c r="UVW195" s="321"/>
      <c r="UVX195" s="326"/>
      <c r="UVY195" s="152"/>
      <c r="UVZ195" s="152"/>
      <c r="UWA195" s="152"/>
      <c r="UWB195" s="152"/>
      <c r="UWC195" s="350"/>
      <c r="UWD195" s="321"/>
      <c r="UWE195" s="326"/>
      <c r="UWF195" s="152"/>
      <c r="UWG195" s="152"/>
      <c r="UWH195" s="152"/>
      <c r="UWI195" s="152"/>
      <c r="UWJ195" s="350"/>
      <c r="UWK195" s="321"/>
      <c r="UWL195" s="326"/>
      <c r="UWM195" s="152"/>
      <c r="UWN195" s="152"/>
      <c r="UWO195" s="152"/>
      <c r="UWP195" s="152"/>
      <c r="UWQ195" s="350"/>
      <c r="UWR195" s="321"/>
      <c r="UWS195" s="326"/>
      <c r="UWT195" s="152"/>
      <c r="UWU195" s="152"/>
      <c r="UWV195" s="152"/>
      <c r="UWW195" s="152"/>
      <c r="UWX195" s="350"/>
      <c r="UWY195" s="321"/>
      <c r="UWZ195" s="326"/>
      <c r="UXA195" s="152"/>
      <c r="UXB195" s="152"/>
      <c r="UXC195" s="152"/>
      <c r="UXD195" s="152"/>
      <c r="UXE195" s="350"/>
      <c r="UXF195" s="321"/>
      <c r="UXG195" s="326"/>
      <c r="UXH195" s="152"/>
      <c r="UXI195" s="152"/>
      <c r="UXJ195" s="152"/>
      <c r="UXK195" s="152"/>
      <c r="UXL195" s="350"/>
      <c r="UXM195" s="321"/>
      <c r="UXN195" s="326"/>
      <c r="UXO195" s="152"/>
      <c r="UXP195" s="152"/>
      <c r="UXQ195" s="152"/>
      <c r="UXR195" s="152"/>
      <c r="UXS195" s="350"/>
      <c r="UXT195" s="321"/>
      <c r="UXU195" s="326"/>
      <c r="UXV195" s="152"/>
      <c r="UXW195" s="152"/>
      <c r="UXX195" s="152"/>
      <c r="UXY195" s="152"/>
      <c r="UXZ195" s="350"/>
      <c r="UYA195" s="321"/>
      <c r="UYB195" s="326"/>
      <c r="UYC195" s="152"/>
      <c r="UYD195" s="152"/>
      <c r="UYE195" s="152"/>
      <c r="UYF195" s="152"/>
      <c r="UYG195" s="350"/>
      <c r="UYH195" s="321"/>
      <c r="UYI195" s="326"/>
      <c r="UYJ195" s="152"/>
      <c r="UYK195" s="152"/>
      <c r="UYL195" s="152"/>
      <c r="UYM195" s="152"/>
      <c r="UYN195" s="350"/>
      <c r="UYO195" s="321"/>
      <c r="UYP195" s="326"/>
      <c r="UYQ195" s="152"/>
      <c r="UYR195" s="152"/>
      <c r="UYS195" s="152"/>
      <c r="UYT195" s="152"/>
      <c r="UYU195" s="350"/>
      <c r="UYV195" s="321"/>
      <c r="UYW195" s="326"/>
      <c r="UYX195" s="152"/>
      <c r="UYY195" s="152"/>
      <c r="UYZ195" s="152"/>
      <c r="UZA195" s="152"/>
      <c r="UZB195" s="350"/>
      <c r="UZC195" s="321"/>
      <c r="UZD195" s="326"/>
      <c r="UZE195" s="152"/>
      <c r="UZF195" s="152"/>
      <c r="UZG195" s="152"/>
      <c r="UZH195" s="152"/>
      <c r="UZI195" s="350"/>
      <c r="UZJ195" s="321"/>
      <c r="UZK195" s="326"/>
      <c r="UZL195" s="152"/>
      <c r="UZM195" s="152"/>
      <c r="UZN195" s="152"/>
      <c r="UZO195" s="152"/>
      <c r="UZP195" s="350"/>
      <c r="UZQ195" s="321"/>
      <c r="UZR195" s="326"/>
      <c r="UZS195" s="152"/>
      <c r="UZT195" s="152"/>
      <c r="UZU195" s="152"/>
      <c r="UZV195" s="152"/>
      <c r="UZW195" s="350"/>
      <c r="UZX195" s="321"/>
      <c r="UZY195" s="326"/>
      <c r="UZZ195" s="152"/>
      <c r="VAA195" s="152"/>
      <c r="VAB195" s="152"/>
      <c r="VAC195" s="152"/>
      <c r="VAD195" s="350"/>
      <c r="VAE195" s="321"/>
      <c r="VAF195" s="326"/>
      <c r="VAG195" s="152"/>
      <c r="VAH195" s="152"/>
      <c r="VAI195" s="152"/>
      <c r="VAJ195" s="152"/>
      <c r="VAK195" s="350"/>
      <c r="VAL195" s="321"/>
      <c r="VAM195" s="326"/>
      <c r="VAN195" s="152"/>
      <c r="VAO195" s="152"/>
      <c r="VAP195" s="152"/>
      <c r="VAQ195" s="152"/>
      <c r="VAR195" s="350"/>
      <c r="VAS195" s="321"/>
      <c r="VAT195" s="326"/>
      <c r="VAU195" s="152"/>
      <c r="VAV195" s="152"/>
      <c r="VAW195" s="152"/>
      <c r="VAX195" s="152"/>
      <c r="VAY195" s="350"/>
      <c r="VAZ195" s="321"/>
      <c r="VBA195" s="326"/>
      <c r="VBB195" s="152"/>
      <c r="VBC195" s="152"/>
      <c r="VBD195" s="152"/>
      <c r="VBE195" s="152"/>
      <c r="VBF195" s="350"/>
      <c r="VBG195" s="321"/>
      <c r="VBH195" s="326"/>
      <c r="VBI195" s="152"/>
      <c r="VBJ195" s="152"/>
      <c r="VBK195" s="152"/>
      <c r="VBL195" s="152"/>
      <c r="VBM195" s="350"/>
      <c r="VBN195" s="321"/>
      <c r="VBO195" s="326"/>
      <c r="VBP195" s="152"/>
      <c r="VBQ195" s="152"/>
      <c r="VBR195" s="152"/>
      <c r="VBS195" s="152"/>
      <c r="VBT195" s="350"/>
      <c r="VBU195" s="321"/>
      <c r="VBV195" s="326"/>
      <c r="VBW195" s="152"/>
      <c r="VBX195" s="152"/>
      <c r="VBY195" s="152"/>
      <c r="VBZ195" s="152"/>
      <c r="VCA195" s="350"/>
      <c r="VCB195" s="321"/>
      <c r="VCC195" s="326"/>
      <c r="VCD195" s="152"/>
      <c r="VCE195" s="152"/>
      <c r="VCF195" s="152"/>
      <c r="VCG195" s="152"/>
      <c r="VCH195" s="350"/>
      <c r="VCI195" s="321"/>
      <c r="VCJ195" s="326"/>
      <c r="VCK195" s="152"/>
      <c r="VCL195" s="152"/>
      <c r="VCM195" s="152"/>
      <c r="VCN195" s="152"/>
      <c r="VCO195" s="350"/>
      <c r="VCP195" s="321"/>
      <c r="VCQ195" s="326"/>
      <c r="VCR195" s="152"/>
      <c r="VCS195" s="152"/>
      <c r="VCT195" s="152"/>
      <c r="VCU195" s="152"/>
      <c r="VCV195" s="350"/>
      <c r="VCW195" s="321"/>
      <c r="VCX195" s="326"/>
      <c r="VCY195" s="152"/>
      <c r="VCZ195" s="152"/>
      <c r="VDA195" s="152"/>
      <c r="VDB195" s="152"/>
      <c r="VDC195" s="350"/>
      <c r="VDD195" s="321"/>
      <c r="VDE195" s="326"/>
      <c r="VDF195" s="152"/>
      <c r="VDG195" s="152"/>
      <c r="VDH195" s="152"/>
      <c r="VDI195" s="152"/>
      <c r="VDJ195" s="350"/>
      <c r="VDK195" s="321"/>
      <c r="VDL195" s="326"/>
      <c r="VDM195" s="152"/>
      <c r="VDN195" s="152"/>
      <c r="VDO195" s="152"/>
      <c r="VDP195" s="152"/>
      <c r="VDQ195" s="350"/>
      <c r="VDR195" s="321"/>
      <c r="VDS195" s="326"/>
      <c r="VDT195" s="152"/>
      <c r="VDU195" s="152"/>
      <c r="VDV195" s="152"/>
      <c r="VDW195" s="152"/>
      <c r="VDX195" s="350"/>
      <c r="VDY195" s="321"/>
      <c r="VDZ195" s="326"/>
      <c r="VEA195" s="152"/>
      <c r="VEB195" s="152"/>
      <c r="VEC195" s="152"/>
      <c r="VED195" s="152"/>
      <c r="VEE195" s="350"/>
      <c r="VEF195" s="321"/>
      <c r="VEG195" s="326"/>
      <c r="VEH195" s="152"/>
      <c r="VEI195" s="152"/>
      <c r="VEJ195" s="152"/>
      <c r="VEK195" s="152"/>
      <c r="VEL195" s="350"/>
      <c r="VEM195" s="321"/>
      <c r="VEN195" s="326"/>
      <c r="VEO195" s="152"/>
      <c r="VEP195" s="152"/>
      <c r="VEQ195" s="152"/>
      <c r="VER195" s="152"/>
      <c r="VES195" s="350"/>
      <c r="VET195" s="321"/>
      <c r="VEU195" s="326"/>
      <c r="VEV195" s="152"/>
      <c r="VEW195" s="152"/>
      <c r="VEX195" s="152"/>
      <c r="VEY195" s="152"/>
      <c r="VEZ195" s="350"/>
      <c r="VFA195" s="321"/>
      <c r="VFB195" s="326"/>
      <c r="VFC195" s="152"/>
      <c r="VFD195" s="152"/>
      <c r="VFE195" s="152"/>
      <c r="VFF195" s="152"/>
      <c r="VFG195" s="350"/>
      <c r="VFH195" s="321"/>
      <c r="VFI195" s="326"/>
      <c r="VFJ195" s="152"/>
      <c r="VFK195" s="152"/>
      <c r="VFL195" s="152"/>
      <c r="VFM195" s="152"/>
      <c r="VFN195" s="350"/>
      <c r="VFO195" s="321"/>
      <c r="VFP195" s="326"/>
      <c r="VFQ195" s="152"/>
      <c r="VFR195" s="152"/>
      <c r="VFS195" s="152"/>
      <c r="VFT195" s="152"/>
      <c r="VFU195" s="350"/>
      <c r="VFV195" s="321"/>
      <c r="VFW195" s="326"/>
      <c r="VFX195" s="152"/>
      <c r="VFY195" s="152"/>
      <c r="VFZ195" s="152"/>
      <c r="VGA195" s="152"/>
      <c r="VGB195" s="350"/>
      <c r="VGC195" s="321"/>
      <c r="VGD195" s="326"/>
      <c r="VGE195" s="152"/>
      <c r="VGF195" s="152"/>
      <c r="VGG195" s="152"/>
      <c r="VGH195" s="152"/>
      <c r="VGI195" s="350"/>
      <c r="VGJ195" s="321"/>
      <c r="VGK195" s="326"/>
      <c r="VGL195" s="152"/>
      <c r="VGM195" s="152"/>
      <c r="VGN195" s="152"/>
      <c r="VGO195" s="152"/>
      <c r="VGP195" s="350"/>
      <c r="VGQ195" s="321"/>
      <c r="VGR195" s="326"/>
      <c r="VGS195" s="152"/>
      <c r="VGT195" s="152"/>
      <c r="VGU195" s="152"/>
      <c r="VGV195" s="152"/>
      <c r="VGW195" s="350"/>
      <c r="VGX195" s="321"/>
      <c r="VGY195" s="326"/>
      <c r="VGZ195" s="152"/>
      <c r="VHA195" s="152"/>
      <c r="VHB195" s="152"/>
      <c r="VHC195" s="152"/>
      <c r="VHD195" s="350"/>
      <c r="VHE195" s="321"/>
      <c r="VHF195" s="326"/>
      <c r="VHG195" s="152"/>
      <c r="VHH195" s="152"/>
      <c r="VHI195" s="152"/>
      <c r="VHJ195" s="152"/>
      <c r="VHK195" s="350"/>
      <c r="VHL195" s="321"/>
      <c r="VHM195" s="326"/>
      <c r="VHN195" s="152"/>
      <c r="VHO195" s="152"/>
      <c r="VHP195" s="152"/>
      <c r="VHQ195" s="152"/>
      <c r="VHR195" s="350"/>
      <c r="VHS195" s="321"/>
      <c r="VHT195" s="326"/>
      <c r="VHU195" s="152"/>
      <c r="VHV195" s="152"/>
      <c r="VHW195" s="152"/>
      <c r="VHX195" s="152"/>
      <c r="VHY195" s="350"/>
      <c r="VHZ195" s="321"/>
      <c r="VIA195" s="326"/>
      <c r="VIB195" s="152"/>
      <c r="VIC195" s="152"/>
      <c r="VID195" s="152"/>
      <c r="VIE195" s="152"/>
      <c r="VIF195" s="350"/>
      <c r="VIG195" s="321"/>
      <c r="VIH195" s="326"/>
      <c r="VII195" s="152"/>
      <c r="VIJ195" s="152"/>
      <c r="VIK195" s="152"/>
      <c r="VIL195" s="152"/>
      <c r="VIM195" s="350"/>
      <c r="VIN195" s="321"/>
      <c r="VIO195" s="326"/>
      <c r="VIP195" s="152"/>
      <c r="VIQ195" s="152"/>
      <c r="VIR195" s="152"/>
      <c r="VIS195" s="152"/>
      <c r="VIT195" s="350"/>
      <c r="VIU195" s="321"/>
      <c r="VIV195" s="326"/>
      <c r="VIW195" s="152"/>
      <c r="VIX195" s="152"/>
      <c r="VIY195" s="152"/>
      <c r="VIZ195" s="152"/>
      <c r="VJA195" s="350"/>
      <c r="VJB195" s="321"/>
      <c r="VJC195" s="326"/>
      <c r="VJD195" s="152"/>
      <c r="VJE195" s="152"/>
      <c r="VJF195" s="152"/>
      <c r="VJG195" s="152"/>
      <c r="VJH195" s="350"/>
      <c r="VJI195" s="321"/>
      <c r="VJJ195" s="326"/>
      <c r="VJK195" s="152"/>
      <c r="VJL195" s="152"/>
      <c r="VJM195" s="152"/>
      <c r="VJN195" s="152"/>
      <c r="VJO195" s="350"/>
      <c r="VJP195" s="321"/>
      <c r="VJQ195" s="326"/>
      <c r="VJR195" s="152"/>
      <c r="VJS195" s="152"/>
      <c r="VJT195" s="152"/>
      <c r="VJU195" s="152"/>
      <c r="VJV195" s="350"/>
      <c r="VJW195" s="321"/>
      <c r="VJX195" s="326"/>
      <c r="VJY195" s="152"/>
      <c r="VJZ195" s="152"/>
      <c r="VKA195" s="152"/>
      <c r="VKB195" s="152"/>
      <c r="VKC195" s="350"/>
      <c r="VKD195" s="321"/>
      <c r="VKE195" s="326"/>
      <c r="VKF195" s="152"/>
      <c r="VKG195" s="152"/>
      <c r="VKH195" s="152"/>
      <c r="VKI195" s="152"/>
      <c r="VKJ195" s="350"/>
      <c r="VKK195" s="321"/>
      <c r="VKL195" s="326"/>
      <c r="VKM195" s="152"/>
      <c r="VKN195" s="152"/>
      <c r="VKO195" s="152"/>
      <c r="VKP195" s="152"/>
      <c r="VKQ195" s="350"/>
      <c r="VKR195" s="321"/>
      <c r="VKS195" s="326"/>
      <c r="VKT195" s="152"/>
      <c r="VKU195" s="152"/>
      <c r="VKV195" s="152"/>
      <c r="VKW195" s="152"/>
      <c r="VKX195" s="350"/>
      <c r="VKY195" s="321"/>
      <c r="VKZ195" s="326"/>
      <c r="VLA195" s="152"/>
      <c r="VLB195" s="152"/>
      <c r="VLC195" s="152"/>
      <c r="VLD195" s="152"/>
      <c r="VLE195" s="350"/>
      <c r="VLF195" s="321"/>
      <c r="VLG195" s="326"/>
      <c r="VLH195" s="152"/>
      <c r="VLI195" s="152"/>
      <c r="VLJ195" s="152"/>
      <c r="VLK195" s="152"/>
      <c r="VLL195" s="350"/>
      <c r="VLM195" s="321"/>
      <c r="VLN195" s="326"/>
      <c r="VLO195" s="152"/>
      <c r="VLP195" s="152"/>
      <c r="VLQ195" s="152"/>
      <c r="VLR195" s="152"/>
      <c r="VLS195" s="350"/>
      <c r="VLT195" s="321"/>
      <c r="VLU195" s="326"/>
      <c r="VLV195" s="152"/>
      <c r="VLW195" s="152"/>
      <c r="VLX195" s="152"/>
      <c r="VLY195" s="152"/>
      <c r="VLZ195" s="350"/>
      <c r="VMA195" s="321"/>
      <c r="VMB195" s="326"/>
      <c r="VMC195" s="152"/>
      <c r="VMD195" s="152"/>
      <c r="VME195" s="152"/>
      <c r="VMF195" s="152"/>
      <c r="VMG195" s="350"/>
      <c r="VMH195" s="321"/>
      <c r="VMI195" s="326"/>
      <c r="VMJ195" s="152"/>
      <c r="VMK195" s="152"/>
      <c r="VML195" s="152"/>
      <c r="VMM195" s="152"/>
      <c r="VMN195" s="350"/>
      <c r="VMO195" s="321"/>
      <c r="VMP195" s="326"/>
      <c r="VMQ195" s="152"/>
      <c r="VMR195" s="152"/>
      <c r="VMS195" s="152"/>
      <c r="VMT195" s="152"/>
      <c r="VMU195" s="350"/>
      <c r="VMV195" s="321"/>
      <c r="VMW195" s="326"/>
      <c r="VMX195" s="152"/>
      <c r="VMY195" s="152"/>
      <c r="VMZ195" s="152"/>
      <c r="VNA195" s="152"/>
      <c r="VNB195" s="350"/>
      <c r="VNC195" s="321"/>
      <c r="VND195" s="326"/>
      <c r="VNE195" s="152"/>
      <c r="VNF195" s="152"/>
      <c r="VNG195" s="152"/>
      <c r="VNH195" s="152"/>
      <c r="VNI195" s="350"/>
      <c r="VNJ195" s="321"/>
      <c r="VNK195" s="326"/>
      <c r="VNL195" s="152"/>
      <c r="VNM195" s="152"/>
      <c r="VNN195" s="152"/>
      <c r="VNO195" s="152"/>
      <c r="VNP195" s="350"/>
      <c r="VNQ195" s="321"/>
      <c r="VNR195" s="326"/>
      <c r="VNS195" s="152"/>
      <c r="VNT195" s="152"/>
      <c r="VNU195" s="152"/>
      <c r="VNV195" s="152"/>
      <c r="VNW195" s="350"/>
      <c r="VNX195" s="321"/>
      <c r="VNY195" s="326"/>
      <c r="VNZ195" s="152"/>
      <c r="VOA195" s="152"/>
      <c r="VOB195" s="152"/>
      <c r="VOC195" s="152"/>
      <c r="VOD195" s="350"/>
      <c r="VOE195" s="321"/>
      <c r="VOF195" s="326"/>
      <c r="VOG195" s="152"/>
      <c r="VOH195" s="152"/>
      <c r="VOI195" s="152"/>
      <c r="VOJ195" s="152"/>
      <c r="VOK195" s="350"/>
      <c r="VOL195" s="321"/>
      <c r="VOM195" s="326"/>
      <c r="VON195" s="152"/>
      <c r="VOO195" s="152"/>
      <c r="VOP195" s="152"/>
      <c r="VOQ195" s="152"/>
      <c r="VOR195" s="350"/>
      <c r="VOS195" s="321"/>
      <c r="VOT195" s="326"/>
      <c r="VOU195" s="152"/>
      <c r="VOV195" s="152"/>
      <c r="VOW195" s="152"/>
      <c r="VOX195" s="152"/>
      <c r="VOY195" s="350"/>
      <c r="VOZ195" s="321"/>
      <c r="VPA195" s="326"/>
      <c r="VPB195" s="152"/>
      <c r="VPC195" s="152"/>
      <c r="VPD195" s="152"/>
      <c r="VPE195" s="152"/>
      <c r="VPF195" s="350"/>
      <c r="VPG195" s="321"/>
      <c r="VPH195" s="326"/>
      <c r="VPI195" s="152"/>
      <c r="VPJ195" s="152"/>
      <c r="VPK195" s="152"/>
      <c r="VPL195" s="152"/>
      <c r="VPM195" s="350"/>
      <c r="VPN195" s="321"/>
      <c r="VPO195" s="326"/>
      <c r="VPP195" s="152"/>
      <c r="VPQ195" s="152"/>
      <c r="VPR195" s="152"/>
      <c r="VPS195" s="152"/>
      <c r="VPT195" s="350"/>
      <c r="VPU195" s="321"/>
      <c r="VPV195" s="326"/>
      <c r="VPW195" s="152"/>
      <c r="VPX195" s="152"/>
      <c r="VPY195" s="152"/>
      <c r="VPZ195" s="152"/>
      <c r="VQA195" s="350"/>
      <c r="VQB195" s="321"/>
      <c r="VQC195" s="326"/>
      <c r="VQD195" s="152"/>
      <c r="VQE195" s="152"/>
      <c r="VQF195" s="152"/>
      <c r="VQG195" s="152"/>
      <c r="VQH195" s="350"/>
      <c r="VQI195" s="321"/>
      <c r="VQJ195" s="326"/>
      <c r="VQK195" s="152"/>
      <c r="VQL195" s="152"/>
      <c r="VQM195" s="152"/>
      <c r="VQN195" s="152"/>
      <c r="VQO195" s="350"/>
      <c r="VQP195" s="321"/>
      <c r="VQQ195" s="326"/>
      <c r="VQR195" s="152"/>
      <c r="VQS195" s="152"/>
      <c r="VQT195" s="152"/>
      <c r="VQU195" s="152"/>
      <c r="VQV195" s="350"/>
      <c r="VQW195" s="321"/>
      <c r="VQX195" s="326"/>
      <c r="VQY195" s="152"/>
      <c r="VQZ195" s="152"/>
      <c r="VRA195" s="152"/>
      <c r="VRB195" s="152"/>
      <c r="VRC195" s="350"/>
      <c r="VRD195" s="321"/>
      <c r="VRE195" s="326"/>
      <c r="VRF195" s="152"/>
      <c r="VRG195" s="152"/>
      <c r="VRH195" s="152"/>
      <c r="VRI195" s="152"/>
      <c r="VRJ195" s="350"/>
      <c r="VRK195" s="321"/>
      <c r="VRL195" s="326"/>
      <c r="VRM195" s="152"/>
      <c r="VRN195" s="152"/>
      <c r="VRO195" s="152"/>
      <c r="VRP195" s="152"/>
      <c r="VRQ195" s="350"/>
      <c r="VRR195" s="321"/>
      <c r="VRS195" s="326"/>
      <c r="VRT195" s="152"/>
      <c r="VRU195" s="152"/>
      <c r="VRV195" s="152"/>
      <c r="VRW195" s="152"/>
      <c r="VRX195" s="350"/>
      <c r="VRY195" s="321"/>
      <c r="VRZ195" s="326"/>
      <c r="VSA195" s="152"/>
      <c r="VSB195" s="152"/>
      <c r="VSC195" s="152"/>
      <c r="VSD195" s="152"/>
      <c r="VSE195" s="350"/>
      <c r="VSF195" s="321"/>
      <c r="VSG195" s="326"/>
      <c r="VSH195" s="152"/>
      <c r="VSI195" s="152"/>
      <c r="VSJ195" s="152"/>
      <c r="VSK195" s="152"/>
      <c r="VSL195" s="350"/>
      <c r="VSM195" s="321"/>
      <c r="VSN195" s="326"/>
      <c r="VSO195" s="152"/>
      <c r="VSP195" s="152"/>
      <c r="VSQ195" s="152"/>
      <c r="VSR195" s="152"/>
      <c r="VSS195" s="350"/>
      <c r="VST195" s="321"/>
      <c r="VSU195" s="326"/>
      <c r="VSV195" s="152"/>
      <c r="VSW195" s="152"/>
      <c r="VSX195" s="152"/>
      <c r="VSY195" s="152"/>
      <c r="VSZ195" s="350"/>
      <c r="VTA195" s="321"/>
      <c r="VTB195" s="326"/>
      <c r="VTC195" s="152"/>
      <c r="VTD195" s="152"/>
      <c r="VTE195" s="152"/>
      <c r="VTF195" s="152"/>
      <c r="VTG195" s="350"/>
      <c r="VTH195" s="321"/>
      <c r="VTI195" s="326"/>
      <c r="VTJ195" s="152"/>
      <c r="VTK195" s="152"/>
      <c r="VTL195" s="152"/>
      <c r="VTM195" s="152"/>
      <c r="VTN195" s="350"/>
      <c r="VTO195" s="321"/>
      <c r="VTP195" s="326"/>
      <c r="VTQ195" s="152"/>
      <c r="VTR195" s="152"/>
      <c r="VTS195" s="152"/>
      <c r="VTT195" s="152"/>
      <c r="VTU195" s="350"/>
      <c r="VTV195" s="321"/>
      <c r="VTW195" s="326"/>
      <c r="VTX195" s="152"/>
      <c r="VTY195" s="152"/>
      <c r="VTZ195" s="152"/>
      <c r="VUA195" s="152"/>
      <c r="VUB195" s="350"/>
      <c r="VUC195" s="321"/>
      <c r="VUD195" s="326"/>
      <c r="VUE195" s="152"/>
      <c r="VUF195" s="152"/>
      <c r="VUG195" s="152"/>
      <c r="VUH195" s="152"/>
      <c r="VUI195" s="350"/>
      <c r="VUJ195" s="321"/>
      <c r="VUK195" s="326"/>
      <c r="VUL195" s="152"/>
      <c r="VUM195" s="152"/>
      <c r="VUN195" s="152"/>
      <c r="VUO195" s="152"/>
      <c r="VUP195" s="350"/>
      <c r="VUQ195" s="321"/>
      <c r="VUR195" s="326"/>
      <c r="VUS195" s="152"/>
      <c r="VUT195" s="152"/>
      <c r="VUU195" s="152"/>
      <c r="VUV195" s="152"/>
      <c r="VUW195" s="350"/>
      <c r="VUX195" s="321"/>
      <c r="VUY195" s="326"/>
      <c r="VUZ195" s="152"/>
      <c r="VVA195" s="152"/>
      <c r="VVB195" s="152"/>
      <c r="VVC195" s="152"/>
      <c r="VVD195" s="350"/>
      <c r="VVE195" s="321"/>
      <c r="VVF195" s="326"/>
      <c r="VVG195" s="152"/>
      <c r="VVH195" s="152"/>
      <c r="VVI195" s="152"/>
      <c r="VVJ195" s="152"/>
      <c r="VVK195" s="350"/>
      <c r="VVL195" s="321"/>
      <c r="VVM195" s="326"/>
      <c r="VVN195" s="152"/>
      <c r="VVO195" s="152"/>
      <c r="VVP195" s="152"/>
      <c r="VVQ195" s="152"/>
      <c r="VVR195" s="350"/>
      <c r="VVS195" s="321"/>
      <c r="VVT195" s="326"/>
      <c r="VVU195" s="152"/>
      <c r="VVV195" s="152"/>
      <c r="VVW195" s="152"/>
      <c r="VVX195" s="152"/>
      <c r="VVY195" s="350"/>
      <c r="VVZ195" s="321"/>
      <c r="VWA195" s="326"/>
      <c r="VWB195" s="152"/>
      <c r="VWC195" s="152"/>
      <c r="VWD195" s="152"/>
      <c r="VWE195" s="152"/>
      <c r="VWF195" s="350"/>
      <c r="VWG195" s="321"/>
      <c r="VWH195" s="326"/>
      <c r="VWI195" s="152"/>
      <c r="VWJ195" s="152"/>
      <c r="VWK195" s="152"/>
      <c r="VWL195" s="152"/>
      <c r="VWM195" s="350"/>
      <c r="VWN195" s="321"/>
      <c r="VWO195" s="326"/>
      <c r="VWP195" s="152"/>
      <c r="VWQ195" s="152"/>
      <c r="VWR195" s="152"/>
      <c r="VWS195" s="152"/>
      <c r="VWT195" s="350"/>
      <c r="VWU195" s="321"/>
      <c r="VWV195" s="326"/>
      <c r="VWW195" s="152"/>
      <c r="VWX195" s="152"/>
      <c r="VWY195" s="152"/>
      <c r="VWZ195" s="152"/>
      <c r="VXA195" s="350"/>
      <c r="VXB195" s="321"/>
      <c r="VXC195" s="326"/>
      <c r="VXD195" s="152"/>
      <c r="VXE195" s="152"/>
      <c r="VXF195" s="152"/>
      <c r="VXG195" s="152"/>
      <c r="VXH195" s="350"/>
      <c r="VXI195" s="321"/>
      <c r="VXJ195" s="326"/>
      <c r="VXK195" s="152"/>
      <c r="VXL195" s="152"/>
      <c r="VXM195" s="152"/>
      <c r="VXN195" s="152"/>
      <c r="VXO195" s="350"/>
      <c r="VXP195" s="321"/>
      <c r="VXQ195" s="326"/>
      <c r="VXR195" s="152"/>
      <c r="VXS195" s="152"/>
      <c r="VXT195" s="152"/>
      <c r="VXU195" s="152"/>
      <c r="VXV195" s="350"/>
      <c r="VXW195" s="321"/>
      <c r="VXX195" s="326"/>
      <c r="VXY195" s="152"/>
      <c r="VXZ195" s="152"/>
      <c r="VYA195" s="152"/>
      <c r="VYB195" s="152"/>
      <c r="VYC195" s="350"/>
      <c r="VYD195" s="321"/>
      <c r="VYE195" s="326"/>
      <c r="VYF195" s="152"/>
      <c r="VYG195" s="152"/>
      <c r="VYH195" s="152"/>
      <c r="VYI195" s="152"/>
      <c r="VYJ195" s="350"/>
      <c r="VYK195" s="321"/>
      <c r="VYL195" s="326"/>
      <c r="VYM195" s="152"/>
      <c r="VYN195" s="152"/>
      <c r="VYO195" s="152"/>
      <c r="VYP195" s="152"/>
      <c r="VYQ195" s="350"/>
      <c r="VYR195" s="321"/>
      <c r="VYS195" s="326"/>
      <c r="VYT195" s="152"/>
      <c r="VYU195" s="152"/>
      <c r="VYV195" s="152"/>
      <c r="VYW195" s="152"/>
      <c r="VYX195" s="350"/>
      <c r="VYY195" s="321"/>
      <c r="VYZ195" s="326"/>
      <c r="VZA195" s="152"/>
      <c r="VZB195" s="152"/>
      <c r="VZC195" s="152"/>
      <c r="VZD195" s="152"/>
      <c r="VZE195" s="350"/>
      <c r="VZF195" s="321"/>
      <c r="VZG195" s="326"/>
      <c r="VZH195" s="152"/>
      <c r="VZI195" s="152"/>
      <c r="VZJ195" s="152"/>
      <c r="VZK195" s="152"/>
      <c r="VZL195" s="350"/>
      <c r="VZM195" s="321"/>
      <c r="VZN195" s="326"/>
      <c r="VZO195" s="152"/>
      <c r="VZP195" s="152"/>
      <c r="VZQ195" s="152"/>
      <c r="VZR195" s="152"/>
      <c r="VZS195" s="350"/>
      <c r="VZT195" s="321"/>
      <c r="VZU195" s="326"/>
      <c r="VZV195" s="152"/>
      <c r="VZW195" s="152"/>
      <c r="VZX195" s="152"/>
      <c r="VZY195" s="152"/>
      <c r="VZZ195" s="350"/>
      <c r="WAA195" s="321"/>
      <c r="WAB195" s="326"/>
      <c r="WAC195" s="152"/>
      <c r="WAD195" s="152"/>
      <c r="WAE195" s="152"/>
      <c r="WAF195" s="152"/>
      <c r="WAG195" s="350"/>
      <c r="WAH195" s="321"/>
      <c r="WAI195" s="326"/>
      <c r="WAJ195" s="152"/>
      <c r="WAK195" s="152"/>
      <c r="WAL195" s="152"/>
      <c r="WAM195" s="152"/>
      <c r="WAN195" s="350"/>
      <c r="WAO195" s="321"/>
      <c r="WAP195" s="326"/>
      <c r="WAQ195" s="152"/>
      <c r="WAR195" s="152"/>
      <c r="WAS195" s="152"/>
      <c r="WAT195" s="152"/>
      <c r="WAU195" s="350"/>
      <c r="WAV195" s="321"/>
      <c r="WAW195" s="326"/>
      <c r="WAX195" s="152"/>
      <c r="WAY195" s="152"/>
      <c r="WAZ195" s="152"/>
      <c r="WBA195" s="152"/>
      <c r="WBB195" s="350"/>
      <c r="WBC195" s="321"/>
      <c r="WBD195" s="326"/>
      <c r="WBE195" s="152"/>
      <c r="WBF195" s="152"/>
      <c r="WBG195" s="152"/>
      <c r="WBH195" s="152"/>
      <c r="WBI195" s="350"/>
      <c r="WBJ195" s="321"/>
      <c r="WBK195" s="326"/>
      <c r="WBL195" s="152"/>
      <c r="WBM195" s="152"/>
      <c r="WBN195" s="152"/>
      <c r="WBO195" s="152"/>
      <c r="WBP195" s="350"/>
      <c r="WBQ195" s="321"/>
      <c r="WBR195" s="326"/>
      <c r="WBS195" s="152"/>
      <c r="WBT195" s="152"/>
      <c r="WBU195" s="152"/>
      <c r="WBV195" s="152"/>
      <c r="WBW195" s="350"/>
      <c r="WBX195" s="321"/>
      <c r="WBY195" s="326"/>
      <c r="WBZ195" s="152"/>
      <c r="WCA195" s="152"/>
      <c r="WCB195" s="152"/>
      <c r="WCC195" s="152"/>
      <c r="WCD195" s="350"/>
      <c r="WCE195" s="321"/>
      <c r="WCF195" s="326"/>
      <c r="WCG195" s="152"/>
      <c r="WCH195" s="152"/>
      <c r="WCI195" s="152"/>
      <c r="WCJ195" s="152"/>
      <c r="WCK195" s="350"/>
      <c r="WCL195" s="321"/>
      <c r="WCM195" s="326"/>
      <c r="WCN195" s="152"/>
      <c r="WCO195" s="152"/>
      <c r="WCP195" s="152"/>
      <c r="WCQ195" s="152"/>
      <c r="WCR195" s="350"/>
      <c r="WCS195" s="321"/>
      <c r="WCT195" s="326"/>
      <c r="WCU195" s="152"/>
      <c r="WCV195" s="152"/>
      <c r="WCW195" s="152"/>
      <c r="WCX195" s="152"/>
      <c r="WCY195" s="350"/>
      <c r="WCZ195" s="321"/>
      <c r="WDA195" s="326"/>
      <c r="WDB195" s="152"/>
      <c r="WDC195" s="152"/>
      <c r="WDD195" s="152"/>
      <c r="WDE195" s="152"/>
      <c r="WDF195" s="350"/>
      <c r="WDG195" s="321"/>
      <c r="WDH195" s="326"/>
      <c r="WDI195" s="152"/>
      <c r="WDJ195" s="152"/>
      <c r="WDK195" s="152"/>
      <c r="WDL195" s="152"/>
      <c r="WDM195" s="350"/>
      <c r="WDN195" s="321"/>
      <c r="WDO195" s="326"/>
      <c r="WDP195" s="152"/>
      <c r="WDQ195" s="152"/>
      <c r="WDR195" s="152"/>
      <c r="WDS195" s="152"/>
      <c r="WDT195" s="350"/>
      <c r="WDU195" s="321"/>
      <c r="WDV195" s="326"/>
      <c r="WDW195" s="152"/>
      <c r="WDX195" s="152"/>
      <c r="WDY195" s="152"/>
      <c r="WDZ195" s="152"/>
      <c r="WEA195" s="350"/>
      <c r="WEB195" s="321"/>
      <c r="WEC195" s="326"/>
      <c r="WED195" s="152"/>
      <c r="WEE195" s="152"/>
      <c r="WEF195" s="152"/>
      <c r="WEG195" s="152"/>
      <c r="WEH195" s="350"/>
      <c r="WEI195" s="321"/>
      <c r="WEJ195" s="326"/>
      <c r="WEK195" s="152"/>
      <c r="WEL195" s="152"/>
      <c r="WEM195" s="152"/>
      <c r="WEN195" s="152"/>
      <c r="WEO195" s="350"/>
      <c r="WEP195" s="321"/>
      <c r="WEQ195" s="326"/>
      <c r="WER195" s="152"/>
      <c r="WES195" s="152"/>
      <c r="WET195" s="152"/>
      <c r="WEU195" s="152"/>
      <c r="WEV195" s="350"/>
      <c r="WEW195" s="321"/>
      <c r="WEX195" s="326"/>
      <c r="WEY195" s="152"/>
      <c r="WEZ195" s="152"/>
      <c r="WFA195" s="152"/>
      <c r="WFB195" s="152"/>
      <c r="WFC195" s="350"/>
      <c r="WFD195" s="321"/>
      <c r="WFE195" s="326"/>
      <c r="WFF195" s="152"/>
      <c r="WFG195" s="152"/>
      <c r="WFH195" s="152"/>
      <c r="WFI195" s="152"/>
      <c r="WFJ195" s="350"/>
      <c r="WFK195" s="321"/>
      <c r="WFL195" s="326"/>
      <c r="WFM195" s="152"/>
      <c r="WFN195" s="152"/>
      <c r="WFO195" s="152"/>
      <c r="WFP195" s="152"/>
      <c r="WFQ195" s="350"/>
      <c r="WFR195" s="321"/>
      <c r="WFS195" s="326"/>
      <c r="WFT195" s="152"/>
      <c r="WFU195" s="152"/>
      <c r="WFV195" s="152"/>
      <c r="WFW195" s="152"/>
      <c r="WFX195" s="350"/>
      <c r="WFY195" s="321"/>
      <c r="WFZ195" s="326"/>
      <c r="WGA195" s="152"/>
      <c r="WGB195" s="152"/>
      <c r="WGC195" s="152"/>
      <c r="WGD195" s="152"/>
      <c r="WGE195" s="350"/>
      <c r="WGF195" s="321"/>
      <c r="WGG195" s="326"/>
      <c r="WGH195" s="152"/>
      <c r="WGI195" s="152"/>
      <c r="WGJ195" s="152"/>
      <c r="WGK195" s="152"/>
      <c r="WGL195" s="350"/>
      <c r="WGM195" s="321"/>
      <c r="WGN195" s="326"/>
      <c r="WGO195" s="152"/>
      <c r="WGP195" s="152"/>
      <c r="WGQ195" s="152"/>
      <c r="WGR195" s="152"/>
      <c r="WGS195" s="350"/>
      <c r="WGT195" s="321"/>
      <c r="WGU195" s="326"/>
      <c r="WGV195" s="152"/>
      <c r="WGW195" s="152"/>
      <c r="WGX195" s="152"/>
      <c r="WGY195" s="152"/>
      <c r="WGZ195" s="350"/>
      <c r="WHA195" s="321"/>
      <c r="WHB195" s="326"/>
      <c r="WHC195" s="152"/>
      <c r="WHD195" s="152"/>
      <c r="WHE195" s="152"/>
      <c r="WHF195" s="152"/>
      <c r="WHG195" s="350"/>
      <c r="WHH195" s="321"/>
      <c r="WHI195" s="326"/>
      <c r="WHJ195" s="152"/>
      <c r="WHK195" s="152"/>
      <c r="WHL195" s="152"/>
      <c r="WHM195" s="152"/>
      <c r="WHN195" s="350"/>
      <c r="WHO195" s="321"/>
      <c r="WHP195" s="326"/>
      <c r="WHQ195" s="152"/>
      <c r="WHR195" s="152"/>
      <c r="WHS195" s="152"/>
      <c r="WHT195" s="152"/>
      <c r="WHU195" s="350"/>
      <c r="WHV195" s="321"/>
      <c r="WHW195" s="326"/>
      <c r="WHX195" s="152"/>
      <c r="WHY195" s="152"/>
      <c r="WHZ195" s="152"/>
      <c r="WIA195" s="152"/>
      <c r="WIB195" s="350"/>
      <c r="WIC195" s="321"/>
      <c r="WID195" s="326"/>
      <c r="WIE195" s="152"/>
      <c r="WIF195" s="152"/>
      <c r="WIG195" s="152"/>
      <c r="WIH195" s="152"/>
      <c r="WII195" s="350"/>
      <c r="WIJ195" s="321"/>
      <c r="WIK195" s="326"/>
      <c r="WIL195" s="152"/>
      <c r="WIM195" s="152"/>
      <c r="WIN195" s="152"/>
      <c r="WIO195" s="152"/>
      <c r="WIP195" s="350"/>
      <c r="WIQ195" s="321"/>
      <c r="WIR195" s="326"/>
      <c r="WIS195" s="152"/>
      <c r="WIT195" s="152"/>
      <c r="WIU195" s="152"/>
      <c r="WIV195" s="152"/>
      <c r="WIW195" s="350"/>
      <c r="WIX195" s="321"/>
      <c r="WIY195" s="326"/>
      <c r="WIZ195" s="152"/>
      <c r="WJA195" s="152"/>
      <c r="WJB195" s="152"/>
      <c r="WJC195" s="152"/>
      <c r="WJD195" s="350"/>
      <c r="WJE195" s="321"/>
      <c r="WJF195" s="326"/>
      <c r="WJG195" s="152"/>
      <c r="WJH195" s="152"/>
      <c r="WJI195" s="152"/>
      <c r="WJJ195" s="152"/>
      <c r="WJK195" s="350"/>
      <c r="WJL195" s="321"/>
      <c r="WJM195" s="326"/>
      <c r="WJN195" s="152"/>
      <c r="WJO195" s="152"/>
      <c r="WJP195" s="152"/>
      <c r="WJQ195" s="152"/>
      <c r="WJR195" s="350"/>
      <c r="WJS195" s="321"/>
      <c r="WJT195" s="326"/>
      <c r="WJU195" s="152"/>
      <c r="WJV195" s="152"/>
      <c r="WJW195" s="152"/>
      <c r="WJX195" s="152"/>
      <c r="WJY195" s="350"/>
      <c r="WJZ195" s="321"/>
      <c r="WKA195" s="326"/>
      <c r="WKB195" s="152"/>
      <c r="WKC195" s="152"/>
      <c r="WKD195" s="152"/>
      <c r="WKE195" s="152"/>
      <c r="WKF195" s="350"/>
      <c r="WKG195" s="321"/>
      <c r="WKH195" s="326"/>
      <c r="WKI195" s="152"/>
      <c r="WKJ195" s="152"/>
      <c r="WKK195" s="152"/>
      <c r="WKL195" s="152"/>
      <c r="WKM195" s="350"/>
      <c r="WKN195" s="321"/>
      <c r="WKO195" s="326"/>
      <c r="WKP195" s="152"/>
      <c r="WKQ195" s="152"/>
      <c r="WKR195" s="152"/>
      <c r="WKS195" s="152"/>
      <c r="WKT195" s="350"/>
      <c r="WKU195" s="321"/>
      <c r="WKV195" s="326"/>
      <c r="WKW195" s="152"/>
      <c r="WKX195" s="152"/>
      <c r="WKY195" s="152"/>
      <c r="WKZ195" s="152"/>
      <c r="WLA195" s="350"/>
      <c r="WLB195" s="321"/>
      <c r="WLC195" s="326"/>
      <c r="WLD195" s="152"/>
      <c r="WLE195" s="152"/>
      <c r="WLF195" s="152"/>
      <c r="WLG195" s="152"/>
      <c r="WLH195" s="350"/>
      <c r="WLI195" s="321"/>
      <c r="WLJ195" s="326"/>
      <c r="WLK195" s="152"/>
      <c r="WLL195" s="152"/>
      <c r="WLM195" s="152"/>
      <c r="WLN195" s="152"/>
      <c r="WLO195" s="350"/>
      <c r="WLP195" s="321"/>
      <c r="WLQ195" s="326"/>
      <c r="WLR195" s="152"/>
      <c r="WLS195" s="152"/>
      <c r="WLT195" s="152"/>
      <c r="WLU195" s="152"/>
      <c r="WLV195" s="350"/>
      <c r="WLW195" s="321"/>
      <c r="WLX195" s="326"/>
      <c r="WLY195" s="152"/>
      <c r="WLZ195" s="152"/>
      <c r="WMA195" s="152"/>
      <c r="WMB195" s="152"/>
      <c r="WMC195" s="350"/>
      <c r="WMD195" s="321"/>
      <c r="WME195" s="326"/>
      <c r="WMF195" s="152"/>
      <c r="WMG195" s="152"/>
      <c r="WMH195" s="152"/>
      <c r="WMI195" s="152"/>
      <c r="WMJ195" s="350"/>
      <c r="WMK195" s="321"/>
      <c r="WML195" s="326"/>
      <c r="WMM195" s="152"/>
      <c r="WMN195" s="152"/>
      <c r="WMO195" s="152"/>
      <c r="WMP195" s="152"/>
      <c r="WMQ195" s="350"/>
      <c r="WMR195" s="321"/>
      <c r="WMS195" s="326"/>
      <c r="WMT195" s="152"/>
      <c r="WMU195" s="152"/>
      <c r="WMV195" s="152"/>
      <c r="WMW195" s="152"/>
      <c r="WMX195" s="350"/>
      <c r="WMY195" s="321"/>
      <c r="WMZ195" s="326"/>
      <c r="WNA195" s="152"/>
      <c r="WNB195" s="152"/>
      <c r="WNC195" s="152"/>
      <c r="WND195" s="152"/>
      <c r="WNE195" s="350"/>
      <c r="WNF195" s="321"/>
      <c r="WNG195" s="326"/>
      <c r="WNH195" s="152"/>
      <c r="WNI195" s="152"/>
      <c r="WNJ195" s="152"/>
      <c r="WNK195" s="152"/>
      <c r="WNL195" s="350"/>
      <c r="WNM195" s="321"/>
      <c r="WNN195" s="326"/>
      <c r="WNO195" s="152"/>
      <c r="WNP195" s="152"/>
      <c r="WNQ195" s="152"/>
      <c r="WNR195" s="152"/>
      <c r="WNS195" s="350"/>
      <c r="WNT195" s="321"/>
      <c r="WNU195" s="326"/>
      <c r="WNV195" s="152"/>
      <c r="WNW195" s="152"/>
      <c r="WNX195" s="152"/>
      <c r="WNY195" s="152"/>
      <c r="WNZ195" s="350"/>
      <c r="WOA195" s="321"/>
      <c r="WOB195" s="326"/>
      <c r="WOC195" s="152"/>
      <c r="WOD195" s="152"/>
      <c r="WOE195" s="152"/>
      <c r="WOF195" s="152"/>
      <c r="WOG195" s="350"/>
      <c r="WOH195" s="321"/>
      <c r="WOI195" s="326"/>
      <c r="WOJ195" s="152"/>
      <c r="WOK195" s="152"/>
      <c r="WOL195" s="152"/>
      <c r="WOM195" s="152"/>
      <c r="WON195" s="350"/>
      <c r="WOO195" s="321"/>
      <c r="WOP195" s="326"/>
      <c r="WOQ195" s="152"/>
      <c r="WOR195" s="152"/>
      <c r="WOS195" s="152"/>
      <c r="WOT195" s="152"/>
      <c r="WOU195" s="350"/>
      <c r="WOV195" s="321"/>
      <c r="WOW195" s="326"/>
      <c r="WOX195" s="152"/>
      <c r="WOY195" s="152"/>
      <c r="WOZ195" s="152"/>
      <c r="WPA195" s="152"/>
      <c r="WPB195" s="350"/>
      <c r="WPC195" s="321"/>
      <c r="WPD195" s="326"/>
      <c r="WPE195" s="152"/>
      <c r="WPF195" s="152"/>
      <c r="WPG195" s="152"/>
      <c r="WPH195" s="152"/>
      <c r="WPI195" s="350"/>
      <c r="WPJ195" s="321"/>
      <c r="WPK195" s="326"/>
      <c r="WPL195" s="152"/>
      <c r="WPM195" s="152"/>
      <c r="WPN195" s="152"/>
      <c r="WPO195" s="152"/>
      <c r="WPP195" s="350"/>
      <c r="WPQ195" s="321"/>
      <c r="WPR195" s="326"/>
      <c r="WPS195" s="152"/>
      <c r="WPT195" s="152"/>
      <c r="WPU195" s="152"/>
      <c r="WPV195" s="152"/>
      <c r="WPW195" s="350"/>
      <c r="WPX195" s="321"/>
      <c r="WPY195" s="326"/>
      <c r="WPZ195" s="152"/>
      <c r="WQA195" s="152"/>
      <c r="WQB195" s="152"/>
      <c r="WQC195" s="152"/>
      <c r="WQD195" s="350"/>
      <c r="WQE195" s="321"/>
      <c r="WQF195" s="326"/>
      <c r="WQG195" s="152"/>
      <c r="WQH195" s="152"/>
      <c r="WQI195" s="152"/>
      <c r="WQJ195" s="152"/>
      <c r="WQK195" s="350"/>
      <c r="WQL195" s="321"/>
      <c r="WQM195" s="326"/>
      <c r="WQN195" s="152"/>
      <c r="WQO195" s="152"/>
      <c r="WQP195" s="152"/>
      <c r="WQQ195" s="152"/>
      <c r="WQR195" s="350"/>
      <c r="WQS195" s="321"/>
      <c r="WQT195" s="326"/>
      <c r="WQU195" s="152"/>
      <c r="WQV195" s="152"/>
      <c r="WQW195" s="152"/>
      <c r="WQX195" s="152"/>
      <c r="WQY195" s="350"/>
      <c r="WQZ195" s="321"/>
      <c r="WRA195" s="326"/>
      <c r="WRB195" s="152"/>
      <c r="WRC195" s="152"/>
      <c r="WRD195" s="152"/>
      <c r="WRE195" s="152"/>
      <c r="WRF195" s="350"/>
      <c r="WRG195" s="321"/>
      <c r="WRH195" s="326"/>
      <c r="WRI195" s="152"/>
      <c r="WRJ195" s="152"/>
      <c r="WRK195" s="152"/>
      <c r="WRL195" s="152"/>
      <c r="WRM195" s="350"/>
      <c r="WRN195" s="321"/>
      <c r="WRO195" s="326"/>
      <c r="WRP195" s="152"/>
      <c r="WRQ195" s="152"/>
      <c r="WRR195" s="152"/>
      <c r="WRS195" s="152"/>
      <c r="WRT195" s="350"/>
      <c r="WRU195" s="321"/>
      <c r="WRV195" s="326"/>
      <c r="WRW195" s="152"/>
      <c r="WRX195" s="152"/>
      <c r="WRY195" s="152"/>
      <c r="WRZ195" s="152"/>
      <c r="WSA195" s="350"/>
      <c r="WSB195" s="321"/>
      <c r="WSC195" s="326"/>
      <c r="WSD195" s="152"/>
      <c r="WSE195" s="152"/>
      <c r="WSF195" s="152"/>
      <c r="WSG195" s="152"/>
      <c r="WSH195" s="350"/>
      <c r="WSI195" s="321"/>
      <c r="WSJ195" s="326"/>
      <c r="WSK195" s="152"/>
      <c r="WSL195" s="152"/>
      <c r="WSM195" s="152"/>
      <c r="WSN195" s="152"/>
      <c r="WSO195" s="350"/>
      <c r="WSP195" s="321"/>
      <c r="WSQ195" s="326"/>
      <c r="WSR195" s="152"/>
      <c r="WSS195" s="152"/>
      <c r="WST195" s="152"/>
      <c r="WSU195" s="152"/>
      <c r="WSV195" s="350"/>
      <c r="WSW195" s="321"/>
      <c r="WSX195" s="326"/>
      <c r="WSY195" s="152"/>
      <c r="WSZ195" s="152"/>
      <c r="WTA195" s="152"/>
      <c r="WTB195" s="152"/>
      <c r="WTC195" s="350"/>
      <c r="WTD195" s="321"/>
      <c r="WTE195" s="326"/>
      <c r="WTF195" s="152"/>
      <c r="WTG195" s="152"/>
      <c r="WTH195" s="152"/>
      <c r="WTI195" s="152"/>
      <c r="WTJ195" s="350"/>
      <c r="WTK195" s="321"/>
      <c r="WTL195" s="326"/>
      <c r="WTM195" s="152"/>
      <c r="WTN195" s="152"/>
      <c r="WTO195" s="152"/>
      <c r="WTP195" s="152"/>
      <c r="WTQ195" s="350"/>
      <c r="WTR195" s="321"/>
      <c r="WTS195" s="326"/>
      <c r="WTT195" s="152"/>
      <c r="WTU195" s="152"/>
      <c r="WTV195" s="152"/>
      <c r="WTW195" s="152"/>
      <c r="WTX195" s="350"/>
      <c r="WTY195" s="321"/>
      <c r="WTZ195" s="326"/>
      <c r="WUA195" s="152"/>
      <c r="WUB195" s="152"/>
      <c r="WUC195" s="152"/>
      <c r="WUD195" s="152"/>
      <c r="WUE195" s="350"/>
      <c r="WUF195" s="321"/>
      <c r="WUG195" s="326"/>
      <c r="WUH195" s="152"/>
      <c r="WUI195" s="152"/>
      <c r="WUJ195" s="152"/>
      <c r="WUK195" s="152"/>
      <c r="WUL195" s="350"/>
      <c r="WUM195" s="321"/>
      <c r="WUN195" s="326"/>
      <c r="WUO195" s="152"/>
      <c r="WUP195" s="152"/>
      <c r="WUQ195" s="152"/>
      <c r="WUR195" s="152"/>
      <c r="WUS195" s="350"/>
      <c r="WUT195" s="321"/>
      <c r="WUU195" s="326"/>
      <c r="WUV195" s="152"/>
      <c r="WUW195" s="152"/>
      <c r="WUX195" s="152"/>
      <c r="WUY195" s="152"/>
      <c r="WUZ195" s="350"/>
      <c r="WVA195" s="321"/>
      <c r="WVB195" s="326"/>
      <c r="WVC195" s="152"/>
      <c r="WVD195" s="152"/>
      <c r="WVE195" s="152"/>
      <c r="WVF195" s="152"/>
      <c r="WVG195" s="350"/>
      <c r="WVH195" s="321"/>
      <c r="WVI195" s="326"/>
      <c r="WVJ195" s="152"/>
      <c r="WVK195" s="152"/>
      <c r="WVL195" s="152"/>
      <c r="WVM195" s="152"/>
      <c r="WVN195" s="350"/>
      <c r="WVO195" s="321"/>
      <c r="WVP195" s="326"/>
      <c r="WVQ195" s="152"/>
      <c r="WVR195" s="152"/>
      <c r="WVS195" s="152"/>
      <c r="WVT195" s="152"/>
      <c r="WVU195" s="350"/>
      <c r="WVV195" s="321"/>
      <c r="WVW195" s="326"/>
      <c r="WVX195" s="152"/>
      <c r="WVY195" s="152"/>
      <c r="WVZ195" s="152"/>
      <c r="WWA195" s="152"/>
      <c r="WWB195" s="350"/>
      <c r="WWC195" s="321"/>
      <c r="WWD195" s="326"/>
      <c r="WWE195" s="152"/>
      <c r="WWF195" s="152"/>
      <c r="WWG195" s="152"/>
      <c r="WWH195" s="152"/>
      <c r="WWI195" s="350"/>
      <c r="WWJ195" s="321"/>
      <c r="WWK195" s="326"/>
      <c r="WWL195" s="152"/>
      <c r="WWM195" s="152"/>
      <c r="WWN195" s="152"/>
      <c r="WWO195" s="152"/>
      <c r="WWP195" s="350"/>
      <c r="WWQ195" s="321"/>
      <c r="WWR195" s="326"/>
      <c r="WWS195" s="152"/>
      <c r="WWT195" s="152"/>
      <c r="WWU195" s="152"/>
      <c r="WWV195" s="152"/>
      <c r="WWW195" s="350"/>
      <c r="WWX195" s="321"/>
      <c r="WWY195" s="326"/>
      <c r="WWZ195" s="152"/>
      <c r="WXA195" s="152"/>
      <c r="WXB195" s="152"/>
      <c r="WXC195" s="152"/>
      <c r="WXD195" s="350"/>
      <c r="WXE195" s="321"/>
      <c r="WXF195" s="326"/>
      <c r="WXG195" s="152"/>
      <c r="WXH195" s="152"/>
      <c r="WXI195" s="152"/>
      <c r="WXJ195" s="152"/>
      <c r="WXK195" s="350"/>
      <c r="WXL195" s="321"/>
      <c r="WXM195" s="326"/>
      <c r="WXN195" s="152"/>
      <c r="WXO195" s="152"/>
      <c r="WXP195" s="152"/>
      <c r="WXQ195" s="152"/>
      <c r="WXR195" s="350"/>
      <c r="WXS195" s="321"/>
      <c r="WXT195" s="326"/>
      <c r="WXU195" s="152"/>
      <c r="WXV195" s="152"/>
      <c r="WXW195" s="152"/>
      <c r="WXX195" s="152"/>
      <c r="WXY195" s="350"/>
      <c r="WXZ195" s="321"/>
      <c r="WYA195" s="326"/>
      <c r="WYB195" s="152"/>
      <c r="WYC195" s="152"/>
      <c r="WYD195" s="152"/>
      <c r="WYE195" s="152"/>
      <c r="WYF195" s="350"/>
      <c r="WYG195" s="321"/>
      <c r="WYH195" s="326"/>
      <c r="WYI195" s="152"/>
      <c r="WYJ195" s="152"/>
      <c r="WYK195" s="152"/>
      <c r="WYL195" s="152"/>
      <c r="WYM195" s="350"/>
      <c r="WYN195" s="321"/>
      <c r="WYO195" s="326"/>
      <c r="WYP195" s="152"/>
      <c r="WYQ195" s="152"/>
      <c r="WYR195" s="152"/>
      <c r="WYS195" s="152"/>
      <c r="WYT195" s="350"/>
      <c r="WYU195" s="321"/>
      <c r="WYV195" s="326"/>
      <c r="WYW195" s="152"/>
      <c r="WYX195" s="152"/>
      <c r="WYY195" s="152"/>
      <c r="WYZ195" s="152"/>
      <c r="WZA195" s="350"/>
      <c r="WZB195" s="321"/>
      <c r="WZC195" s="326"/>
      <c r="WZD195" s="152"/>
      <c r="WZE195" s="152"/>
      <c r="WZF195" s="152"/>
      <c r="WZG195" s="152"/>
      <c r="WZH195" s="350"/>
      <c r="WZI195" s="321"/>
      <c r="WZJ195" s="326"/>
      <c r="WZK195" s="152"/>
      <c r="WZL195" s="152"/>
      <c r="WZM195" s="152"/>
      <c r="WZN195" s="152"/>
      <c r="WZO195" s="350"/>
      <c r="WZP195" s="321"/>
      <c r="WZQ195" s="326"/>
      <c r="WZR195" s="152"/>
      <c r="WZS195" s="152"/>
      <c r="WZT195" s="152"/>
      <c r="WZU195" s="152"/>
      <c r="WZV195" s="350"/>
      <c r="WZW195" s="321"/>
      <c r="WZX195" s="326"/>
      <c r="WZY195" s="152"/>
      <c r="WZZ195" s="152"/>
      <c r="XAA195" s="152"/>
      <c r="XAB195" s="152"/>
      <c r="XAC195" s="350"/>
      <c r="XAD195" s="321"/>
      <c r="XAE195" s="326"/>
      <c r="XAF195" s="152"/>
      <c r="XAG195" s="152"/>
      <c r="XAH195" s="152"/>
      <c r="XAI195" s="152"/>
      <c r="XAJ195" s="350"/>
      <c r="XAK195" s="321"/>
      <c r="XAL195" s="326"/>
      <c r="XAM195" s="152"/>
      <c r="XAN195" s="152"/>
      <c r="XAO195" s="152"/>
      <c r="XAP195" s="152"/>
      <c r="XAQ195" s="350"/>
      <c r="XAR195" s="321"/>
      <c r="XAS195" s="326"/>
      <c r="XAT195" s="152"/>
      <c r="XAU195" s="152"/>
      <c r="XAV195" s="152"/>
      <c r="XAW195" s="152"/>
      <c r="XAX195" s="350"/>
      <c r="XAY195" s="321"/>
      <c r="XAZ195" s="326"/>
      <c r="XBA195" s="152"/>
      <c r="XBB195" s="152"/>
      <c r="XBC195" s="152"/>
      <c r="XBD195" s="152"/>
      <c r="XBE195" s="350"/>
      <c r="XBF195" s="321"/>
      <c r="XBG195" s="326"/>
      <c r="XBH195" s="152"/>
      <c r="XBI195" s="152"/>
      <c r="XBJ195" s="152"/>
      <c r="XBK195" s="152"/>
      <c r="XBL195" s="350"/>
      <c r="XBM195" s="321"/>
      <c r="XBN195" s="326"/>
      <c r="XBO195" s="152"/>
      <c r="XBP195" s="152"/>
      <c r="XBQ195" s="152"/>
      <c r="XBR195" s="152"/>
      <c r="XBS195" s="350"/>
      <c r="XBT195" s="321"/>
      <c r="XBU195" s="326"/>
      <c r="XBV195" s="152"/>
      <c r="XBW195" s="152"/>
      <c r="XBX195" s="152"/>
      <c r="XBY195" s="152"/>
      <c r="XBZ195" s="350"/>
      <c r="XCA195" s="321"/>
      <c r="XCB195" s="326"/>
      <c r="XCC195" s="152"/>
      <c r="XCD195" s="152"/>
      <c r="XCE195" s="152"/>
      <c r="XCF195" s="152"/>
      <c r="XCG195" s="350"/>
      <c r="XCH195" s="321"/>
      <c r="XCI195" s="326"/>
      <c r="XCJ195" s="152"/>
      <c r="XCK195" s="152"/>
      <c r="XCL195" s="152"/>
      <c r="XCM195" s="152"/>
      <c r="XCN195" s="350"/>
      <c r="XCO195" s="321"/>
      <c r="XCP195" s="326"/>
      <c r="XCQ195" s="152"/>
      <c r="XCR195" s="152"/>
      <c r="XCS195" s="152"/>
      <c r="XCT195" s="152"/>
      <c r="XCU195" s="350"/>
      <c r="XCV195" s="321"/>
      <c r="XCW195" s="326"/>
      <c r="XCX195" s="152"/>
      <c r="XCY195" s="152"/>
      <c r="XCZ195" s="152"/>
      <c r="XDA195" s="152"/>
      <c r="XDB195" s="350"/>
      <c r="XDC195" s="321"/>
      <c r="XDD195" s="326"/>
      <c r="XDE195" s="152"/>
      <c r="XDF195" s="152"/>
      <c r="XDG195" s="152"/>
      <c r="XDH195" s="152"/>
      <c r="XDI195" s="350"/>
      <c r="XDJ195" s="321"/>
      <c r="XDK195" s="326"/>
      <c r="XDL195" s="152"/>
      <c r="XDM195" s="152"/>
      <c r="XDN195" s="152"/>
      <c r="XDO195" s="152"/>
      <c r="XDP195" s="350"/>
      <c r="XDQ195" s="321"/>
      <c r="XDR195" s="326"/>
      <c r="XDS195" s="152"/>
      <c r="XDT195" s="152"/>
      <c r="XDU195" s="152"/>
      <c r="XDV195" s="152"/>
      <c r="XDW195" s="350"/>
      <c r="XDX195" s="321"/>
      <c r="XDY195" s="326"/>
      <c r="XDZ195" s="152"/>
      <c r="XEA195" s="152"/>
      <c r="XEB195" s="152"/>
      <c r="XEC195" s="152"/>
      <c r="XED195" s="350"/>
      <c r="XEE195" s="321"/>
      <c r="XEF195" s="326"/>
      <c r="XEG195" s="152"/>
      <c r="XEH195" s="152"/>
      <c r="XEI195" s="152"/>
      <c r="XEJ195" s="152"/>
      <c r="XEK195" s="350"/>
      <c r="XEL195" s="321"/>
      <c r="XEM195" s="326"/>
      <c r="XEN195" s="152"/>
      <c r="XEO195" s="152"/>
      <c r="XEP195" s="152"/>
      <c r="XEQ195" s="152"/>
      <c r="XER195" s="350"/>
      <c r="XES195" s="321"/>
      <c r="XET195" s="326"/>
      <c r="XEU195" s="152"/>
      <c r="XEV195" s="152"/>
      <c r="XEW195" s="152"/>
      <c r="XEX195" s="152"/>
      <c r="XEY195" s="350"/>
      <c r="XEZ195" s="321"/>
      <c r="XFA195" s="326"/>
      <c r="XFB195" s="152"/>
      <c r="XFC195" s="152"/>
      <c r="XFD195" s="152"/>
    </row>
    <row r="196" spans="1:16384" s="164" customFormat="1" ht="15.75" x14ac:dyDescent="0.25">
      <c r="A196" s="674"/>
      <c r="B196" s="674"/>
      <c r="C196" s="674"/>
      <c r="D196" s="674"/>
      <c r="E196" s="674"/>
      <c r="F196" s="674"/>
      <c r="G196" s="674"/>
      <c r="H196" s="384"/>
      <c r="I196" s="385"/>
      <c r="J196" s="152"/>
      <c r="K196" s="152"/>
      <c r="L196" s="152"/>
      <c r="M196" s="356"/>
      <c r="N196" s="321"/>
      <c r="O196" s="326"/>
      <c r="P196" s="152"/>
      <c r="Q196" s="152"/>
      <c r="R196" s="152"/>
      <c r="S196" s="152"/>
      <c r="T196" s="356"/>
      <c r="U196" s="321"/>
      <c r="V196" s="326"/>
      <c r="W196" s="152"/>
      <c r="X196" s="152"/>
      <c r="Y196" s="152"/>
      <c r="Z196" s="152"/>
      <c r="AA196" s="356"/>
      <c r="AB196" s="321"/>
      <c r="AC196" s="326"/>
      <c r="AD196" s="152"/>
      <c r="AE196" s="152"/>
      <c r="AF196" s="152"/>
      <c r="AG196" s="152"/>
      <c r="AH196" s="356"/>
      <c r="AI196" s="321"/>
      <c r="AJ196" s="326"/>
      <c r="AK196" s="152"/>
      <c r="AL196" s="152"/>
      <c r="AM196" s="152"/>
      <c r="AN196" s="152"/>
      <c r="AO196" s="356"/>
      <c r="AP196" s="321"/>
      <c r="AQ196" s="326"/>
      <c r="AR196" s="152"/>
      <c r="AS196" s="152"/>
      <c r="AT196" s="152"/>
      <c r="AU196" s="152"/>
      <c r="AV196" s="356"/>
      <c r="AW196" s="321"/>
      <c r="AX196" s="326"/>
      <c r="AY196" s="152"/>
      <c r="AZ196" s="152"/>
      <c r="BA196" s="152"/>
      <c r="BB196" s="152"/>
      <c r="BC196" s="356"/>
      <c r="BD196" s="321"/>
      <c r="BE196" s="326"/>
      <c r="BF196" s="152"/>
      <c r="BG196" s="152"/>
      <c r="BH196" s="152"/>
      <c r="BI196" s="152"/>
      <c r="BJ196" s="356"/>
      <c r="BK196" s="321"/>
      <c r="BL196" s="326"/>
      <c r="BM196" s="152"/>
      <c r="BN196" s="152"/>
      <c r="BO196" s="152"/>
      <c r="BP196" s="152"/>
      <c r="BQ196" s="356"/>
      <c r="BR196" s="321"/>
      <c r="BS196" s="326"/>
      <c r="BT196" s="152"/>
      <c r="BU196" s="152"/>
      <c r="BV196" s="152"/>
      <c r="BW196" s="152"/>
      <c r="BX196" s="356"/>
      <c r="BY196" s="321"/>
      <c r="BZ196" s="326"/>
      <c r="CA196" s="152"/>
      <c r="CB196" s="152"/>
      <c r="CC196" s="152"/>
      <c r="CD196" s="152"/>
      <c r="CE196" s="356"/>
      <c r="CF196" s="321"/>
      <c r="CG196" s="326"/>
      <c r="CH196" s="152"/>
      <c r="CI196" s="152"/>
      <c r="CJ196" s="152"/>
      <c r="CK196" s="152"/>
      <c r="CL196" s="356"/>
      <c r="CM196" s="321"/>
      <c r="CN196" s="326"/>
      <c r="CO196" s="152"/>
      <c r="CP196" s="152"/>
      <c r="CQ196" s="152"/>
      <c r="CR196" s="152"/>
      <c r="CS196" s="356"/>
      <c r="CT196" s="321"/>
      <c r="CU196" s="326"/>
      <c r="CV196" s="152"/>
      <c r="CW196" s="152"/>
      <c r="CX196" s="152"/>
      <c r="CY196" s="152"/>
      <c r="CZ196" s="356"/>
      <c r="DA196" s="321"/>
      <c r="DB196" s="326"/>
      <c r="DC196" s="152"/>
      <c r="DD196" s="152"/>
      <c r="DE196" s="152"/>
      <c r="DF196" s="152"/>
      <c r="DG196" s="356"/>
      <c r="DH196" s="321"/>
      <c r="DI196" s="326"/>
      <c r="DJ196" s="152"/>
      <c r="DK196" s="152"/>
      <c r="DL196" s="152"/>
      <c r="DM196" s="152"/>
      <c r="DN196" s="356"/>
      <c r="DO196" s="321"/>
      <c r="DP196" s="326"/>
      <c r="DQ196" s="152"/>
      <c r="DR196" s="152"/>
      <c r="DS196" s="152"/>
      <c r="DT196" s="152"/>
      <c r="DU196" s="356"/>
      <c r="DV196" s="321"/>
      <c r="DW196" s="326"/>
      <c r="DX196" s="152"/>
      <c r="DY196" s="152"/>
      <c r="DZ196" s="152"/>
      <c r="EA196" s="152"/>
      <c r="EB196" s="356"/>
      <c r="EC196" s="321"/>
      <c r="ED196" s="326"/>
      <c r="EE196" s="152"/>
      <c r="EF196" s="152"/>
      <c r="EG196" s="152"/>
      <c r="EH196" s="152"/>
      <c r="EI196" s="356"/>
      <c r="EJ196" s="321"/>
      <c r="EK196" s="326"/>
      <c r="EL196" s="152"/>
      <c r="EM196" s="152"/>
      <c r="EN196" s="152"/>
      <c r="EO196" s="152"/>
      <c r="EP196" s="356"/>
      <c r="EQ196" s="321"/>
      <c r="ER196" s="326"/>
      <c r="ES196" s="152"/>
      <c r="ET196" s="152"/>
      <c r="EU196" s="152"/>
      <c r="EV196" s="152"/>
      <c r="EW196" s="356"/>
      <c r="EX196" s="321"/>
      <c r="EY196" s="326"/>
      <c r="EZ196" s="152"/>
      <c r="FA196" s="152"/>
      <c r="FB196" s="152"/>
      <c r="FC196" s="152"/>
      <c r="FD196" s="356"/>
      <c r="FE196" s="321"/>
      <c r="FF196" s="326"/>
      <c r="FG196" s="152"/>
      <c r="FH196" s="152"/>
      <c r="FI196" s="152"/>
      <c r="FJ196" s="152"/>
      <c r="FK196" s="356"/>
      <c r="FL196" s="321"/>
      <c r="FM196" s="326"/>
      <c r="FN196" s="152"/>
      <c r="FO196" s="152"/>
      <c r="FP196" s="152"/>
      <c r="FQ196" s="152"/>
      <c r="FR196" s="356"/>
      <c r="FS196" s="321"/>
      <c r="FT196" s="326"/>
      <c r="FU196" s="152"/>
      <c r="FV196" s="152"/>
      <c r="FW196" s="152"/>
      <c r="FX196" s="152"/>
      <c r="FY196" s="356"/>
      <c r="FZ196" s="321"/>
      <c r="GA196" s="326"/>
      <c r="GB196" s="152"/>
      <c r="GC196" s="152"/>
      <c r="GD196" s="152"/>
      <c r="GE196" s="152"/>
      <c r="GF196" s="356"/>
      <c r="GG196" s="321"/>
      <c r="GH196" s="326"/>
      <c r="GI196" s="152"/>
      <c r="GJ196" s="152"/>
      <c r="GK196" s="152"/>
      <c r="GL196" s="152"/>
      <c r="GM196" s="356"/>
      <c r="GN196" s="321"/>
      <c r="GO196" s="326"/>
      <c r="GP196" s="152"/>
      <c r="GQ196" s="152"/>
      <c r="GR196" s="152"/>
      <c r="GS196" s="152"/>
      <c r="GT196" s="356"/>
      <c r="GU196" s="321"/>
      <c r="GV196" s="326"/>
      <c r="GW196" s="152"/>
      <c r="GX196" s="152"/>
      <c r="GY196" s="152"/>
      <c r="GZ196" s="152"/>
      <c r="HA196" s="356"/>
      <c r="HB196" s="321"/>
      <c r="HC196" s="326"/>
      <c r="HD196" s="152"/>
      <c r="HE196" s="152"/>
      <c r="HF196" s="152"/>
      <c r="HG196" s="152"/>
      <c r="HH196" s="356"/>
      <c r="HI196" s="321"/>
      <c r="HJ196" s="326"/>
      <c r="HK196" s="152"/>
      <c r="HL196" s="152"/>
      <c r="HM196" s="152"/>
      <c r="HN196" s="152"/>
      <c r="HO196" s="356"/>
      <c r="HP196" s="321"/>
      <c r="HQ196" s="326"/>
      <c r="HR196" s="152"/>
      <c r="HS196" s="152"/>
      <c r="HT196" s="152"/>
      <c r="HU196" s="152"/>
      <c r="HV196" s="356"/>
      <c r="HW196" s="321"/>
      <c r="HX196" s="326"/>
      <c r="HY196" s="152"/>
      <c r="HZ196" s="152"/>
      <c r="IA196" s="152"/>
      <c r="IB196" s="152"/>
      <c r="IC196" s="356"/>
      <c r="ID196" s="321"/>
      <c r="IE196" s="326"/>
      <c r="IF196" s="152"/>
      <c r="IG196" s="152"/>
      <c r="IH196" s="152"/>
      <c r="II196" s="152"/>
      <c r="IJ196" s="356"/>
      <c r="IK196" s="321"/>
      <c r="IL196" s="326"/>
      <c r="IM196" s="152"/>
      <c r="IN196" s="152"/>
      <c r="IO196" s="152"/>
      <c r="IP196" s="152"/>
      <c r="IQ196" s="356"/>
      <c r="IR196" s="321"/>
      <c r="IS196" s="326"/>
      <c r="IT196" s="152"/>
      <c r="IU196" s="152"/>
      <c r="IV196" s="152"/>
      <c r="IW196" s="152"/>
      <c r="IX196" s="356"/>
      <c r="IY196" s="321"/>
      <c r="IZ196" s="326"/>
      <c r="JA196" s="152"/>
      <c r="JB196" s="152"/>
      <c r="JC196" s="152"/>
      <c r="JD196" s="152"/>
      <c r="JE196" s="356"/>
      <c r="JF196" s="321"/>
      <c r="JG196" s="326"/>
      <c r="JH196" s="152"/>
      <c r="JI196" s="152"/>
      <c r="JJ196" s="152"/>
      <c r="JK196" s="152"/>
      <c r="JL196" s="356"/>
      <c r="JM196" s="321"/>
      <c r="JN196" s="326"/>
      <c r="JO196" s="152"/>
      <c r="JP196" s="152"/>
      <c r="JQ196" s="152"/>
      <c r="JR196" s="152"/>
      <c r="JS196" s="356"/>
      <c r="JT196" s="321"/>
      <c r="JU196" s="326"/>
      <c r="JV196" s="152"/>
      <c r="JW196" s="152"/>
      <c r="JX196" s="152"/>
      <c r="JY196" s="152"/>
      <c r="JZ196" s="356"/>
      <c r="KA196" s="321"/>
      <c r="KB196" s="326"/>
      <c r="KC196" s="152"/>
      <c r="KD196" s="152"/>
      <c r="KE196" s="152"/>
      <c r="KF196" s="152"/>
      <c r="KG196" s="356"/>
      <c r="KH196" s="321"/>
      <c r="KI196" s="326"/>
      <c r="KJ196" s="152"/>
      <c r="KK196" s="152"/>
      <c r="KL196" s="152"/>
      <c r="KM196" s="152"/>
      <c r="KN196" s="356"/>
      <c r="KO196" s="321"/>
      <c r="KP196" s="326"/>
      <c r="KQ196" s="152"/>
      <c r="KR196" s="152"/>
      <c r="KS196" s="152"/>
      <c r="KT196" s="152"/>
      <c r="KU196" s="356"/>
      <c r="KV196" s="321"/>
      <c r="KW196" s="326"/>
      <c r="KX196" s="152"/>
      <c r="KY196" s="152"/>
      <c r="KZ196" s="152"/>
      <c r="LA196" s="152"/>
      <c r="LB196" s="356"/>
      <c r="LC196" s="321"/>
      <c r="LD196" s="326"/>
      <c r="LE196" s="152"/>
      <c r="LF196" s="152"/>
      <c r="LG196" s="152"/>
      <c r="LH196" s="152"/>
      <c r="LI196" s="356"/>
      <c r="LJ196" s="321"/>
      <c r="LK196" s="326"/>
      <c r="LL196" s="152"/>
      <c r="LM196" s="152"/>
      <c r="LN196" s="152"/>
      <c r="LO196" s="152"/>
      <c r="LP196" s="356"/>
      <c r="LQ196" s="321"/>
      <c r="LR196" s="326"/>
      <c r="LS196" s="152"/>
      <c r="LT196" s="152"/>
      <c r="LU196" s="152"/>
      <c r="LV196" s="152"/>
      <c r="LW196" s="356"/>
      <c r="LX196" s="321"/>
      <c r="LY196" s="326"/>
      <c r="LZ196" s="152"/>
      <c r="MA196" s="152"/>
      <c r="MB196" s="152"/>
      <c r="MC196" s="152"/>
      <c r="MD196" s="356"/>
      <c r="ME196" s="321"/>
      <c r="MF196" s="326"/>
      <c r="MG196" s="152"/>
      <c r="MH196" s="152"/>
      <c r="MI196" s="152"/>
      <c r="MJ196" s="152"/>
      <c r="MK196" s="356"/>
      <c r="ML196" s="321"/>
      <c r="MM196" s="326"/>
      <c r="MN196" s="152"/>
      <c r="MO196" s="152"/>
      <c r="MP196" s="152"/>
      <c r="MQ196" s="152"/>
      <c r="MR196" s="356"/>
      <c r="MS196" s="321"/>
      <c r="MT196" s="326"/>
      <c r="MU196" s="152"/>
      <c r="MV196" s="152"/>
      <c r="MW196" s="152"/>
      <c r="MX196" s="152"/>
      <c r="MY196" s="356"/>
      <c r="MZ196" s="321"/>
      <c r="NA196" s="326"/>
      <c r="NB196" s="152"/>
      <c r="NC196" s="152"/>
      <c r="ND196" s="152"/>
      <c r="NE196" s="152"/>
      <c r="NF196" s="356"/>
      <c r="NG196" s="321"/>
      <c r="NH196" s="326"/>
      <c r="NI196" s="152"/>
      <c r="NJ196" s="152"/>
      <c r="NK196" s="152"/>
      <c r="NL196" s="152"/>
      <c r="NM196" s="356"/>
      <c r="NN196" s="321"/>
      <c r="NO196" s="326"/>
      <c r="NP196" s="152"/>
      <c r="NQ196" s="152"/>
      <c r="NR196" s="152"/>
      <c r="NS196" s="152"/>
      <c r="NT196" s="356"/>
      <c r="NU196" s="321"/>
      <c r="NV196" s="326"/>
      <c r="NW196" s="152"/>
      <c r="NX196" s="152"/>
      <c r="NY196" s="152"/>
      <c r="NZ196" s="152"/>
      <c r="OA196" s="356"/>
      <c r="OB196" s="321"/>
      <c r="OC196" s="326"/>
      <c r="OD196" s="152"/>
      <c r="OE196" s="152"/>
      <c r="OF196" s="152"/>
      <c r="OG196" s="152"/>
      <c r="OH196" s="356"/>
      <c r="OI196" s="321"/>
      <c r="OJ196" s="326"/>
      <c r="OK196" s="152"/>
      <c r="OL196" s="152"/>
      <c r="OM196" s="152"/>
      <c r="ON196" s="152"/>
      <c r="OO196" s="356"/>
      <c r="OP196" s="321"/>
      <c r="OQ196" s="326"/>
      <c r="OR196" s="152"/>
      <c r="OS196" s="152"/>
      <c r="OT196" s="152"/>
      <c r="OU196" s="152"/>
      <c r="OV196" s="356"/>
      <c r="OW196" s="321"/>
      <c r="OX196" s="326"/>
      <c r="OY196" s="152"/>
      <c r="OZ196" s="152"/>
      <c r="PA196" s="152"/>
      <c r="PB196" s="152"/>
      <c r="PC196" s="356"/>
      <c r="PD196" s="321"/>
      <c r="PE196" s="326"/>
      <c r="PF196" s="152"/>
      <c r="PG196" s="152"/>
      <c r="PH196" s="152"/>
      <c r="PI196" s="152"/>
      <c r="PJ196" s="356"/>
      <c r="PK196" s="321"/>
      <c r="PL196" s="326"/>
      <c r="PM196" s="152"/>
      <c r="PN196" s="152"/>
      <c r="PO196" s="152"/>
      <c r="PP196" s="152"/>
      <c r="PQ196" s="356"/>
      <c r="PR196" s="321"/>
      <c r="PS196" s="326"/>
      <c r="PT196" s="152"/>
      <c r="PU196" s="152"/>
      <c r="PV196" s="152"/>
      <c r="PW196" s="152"/>
      <c r="PX196" s="356"/>
      <c r="PY196" s="321"/>
      <c r="PZ196" s="326"/>
      <c r="QA196" s="152"/>
      <c r="QB196" s="152"/>
      <c r="QC196" s="152"/>
      <c r="QD196" s="152"/>
      <c r="QE196" s="356"/>
      <c r="QF196" s="321"/>
      <c r="QG196" s="326"/>
      <c r="QH196" s="152"/>
      <c r="QI196" s="152"/>
      <c r="QJ196" s="152"/>
      <c r="QK196" s="152"/>
      <c r="QL196" s="356"/>
      <c r="QM196" s="321"/>
      <c r="QN196" s="326"/>
      <c r="QO196" s="152"/>
      <c r="QP196" s="152"/>
      <c r="QQ196" s="152"/>
      <c r="QR196" s="152"/>
      <c r="QS196" s="356"/>
      <c r="QT196" s="321"/>
      <c r="QU196" s="326"/>
      <c r="QV196" s="152"/>
      <c r="QW196" s="152"/>
      <c r="QX196" s="152"/>
      <c r="QY196" s="152"/>
      <c r="QZ196" s="356"/>
      <c r="RA196" s="321"/>
      <c r="RB196" s="326"/>
      <c r="RC196" s="152"/>
      <c r="RD196" s="152"/>
      <c r="RE196" s="152"/>
      <c r="RF196" s="152"/>
      <c r="RG196" s="356"/>
      <c r="RH196" s="321"/>
      <c r="RI196" s="326"/>
      <c r="RJ196" s="152"/>
      <c r="RK196" s="152"/>
      <c r="RL196" s="152"/>
      <c r="RM196" s="152"/>
      <c r="RN196" s="356"/>
      <c r="RO196" s="321"/>
      <c r="RP196" s="326"/>
      <c r="RQ196" s="152"/>
      <c r="RR196" s="152"/>
      <c r="RS196" s="152"/>
      <c r="RT196" s="152"/>
      <c r="RU196" s="356"/>
      <c r="RV196" s="321"/>
      <c r="RW196" s="326"/>
      <c r="RX196" s="152"/>
      <c r="RY196" s="152"/>
      <c r="RZ196" s="152"/>
      <c r="SA196" s="152"/>
      <c r="SB196" s="356"/>
      <c r="SC196" s="321"/>
      <c r="SD196" s="326"/>
      <c r="SE196" s="152"/>
      <c r="SF196" s="152"/>
      <c r="SG196" s="152"/>
      <c r="SH196" s="152"/>
      <c r="SI196" s="356"/>
      <c r="SJ196" s="321"/>
      <c r="SK196" s="326"/>
      <c r="SL196" s="152"/>
      <c r="SM196" s="152"/>
      <c r="SN196" s="152"/>
      <c r="SO196" s="152"/>
      <c r="SP196" s="356"/>
      <c r="SQ196" s="321"/>
      <c r="SR196" s="326"/>
      <c r="SS196" s="152"/>
      <c r="ST196" s="152"/>
      <c r="SU196" s="152"/>
      <c r="SV196" s="152"/>
      <c r="SW196" s="356"/>
      <c r="SX196" s="321"/>
      <c r="SY196" s="326"/>
      <c r="SZ196" s="152"/>
      <c r="TA196" s="152"/>
      <c r="TB196" s="152"/>
      <c r="TC196" s="152"/>
      <c r="TD196" s="356"/>
      <c r="TE196" s="321"/>
      <c r="TF196" s="326"/>
      <c r="TG196" s="152"/>
      <c r="TH196" s="152"/>
      <c r="TI196" s="152"/>
      <c r="TJ196" s="152"/>
      <c r="TK196" s="356"/>
      <c r="TL196" s="321"/>
      <c r="TM196" s="326"/>
      <c r="TN196" s="152"/>
      <c r="TO196" s="152"/>
      <c r="TP196" s="152"/>
      <c r="TQ196" s="152"/>
      <c r="TR196" s="356"/>
      <c r="TS196" s="321"/>
      <c r="TT196" s="326"/>
      <c r="TU196" s="152"/>
      <c r="TV196" s="152"/>
      <c r="TW196" s="152"/>
      <c r="TX196" s="152"/>
      <c r="TY196" s="356"/>
      <c r="TZ196" s="321"/>
      <c r="UA196" s="326"/>
      <c r="UB196" s="152"/>
      <c r="UC196" s="152"/>
      <c r="UD196" s="152"/>
      <c r="UE196" s="152"/>
      <c r="UF196" s="356"/>
      <c r="UG196" s="321"/>
      <c r="UH196" s="326"/>
      <c r="UI196" s="152"/>
      <c r="UJ196" s="152"/>
      <c r="UK196" s="152"/>
      <c r="UL196" s="152"/>
      <c r="UM196" s="356"/>
      <c r="UN196" s="321"/>
      <c r="UO196" s="326"/>
      <c r="UP196" s="152"/>
      <c r="UQ196" s="152"/>
      <c r="UR196" s="152"/>
      <c r="US196" s="152"/>
      <c r="UT196" s="356"/>
      <c r="UU196" s="321"/>
      <c r="UV196" s="326"/>
      <c r="UW196" s="152"/>
      <c r="UX196" s="152"/>
      <c r="UY196" s="152"/>
      <c r="UZ196" s="152"/>
      <c r="VA196" s="356"/>
      <c r="VB196" s="321"/>
      <c r="VC196" s="326"/>
      <c r="VD196" s="152"/>
      <c r="VE196" s="152"/>
      <c r="VF196" s="152"/>
      <c r="VG196" s="152"/>
      <c r="VH196" s="356"/>
      <c r="VI196" s="321"/>
      <c r="VJ196" s="326"/>
      <c r="VK196" s="152"/>
      <c r="VL196" s="152"/>
      <c r="VM196" s="152"/>
      <c r="VN196" s="152"/>
      <c r="VO196" s="356"/>
      <c r="VP196" s="321"/>
      <c r="VQ196" s="326"/>
      <c r="VR196" s="152"/>
      <c r="VS196" s="152"/>
      <c r="VT196" s="152"/>
      <c r="VU196" s="152"/>
      <c r="VV196" s="356"/>
      <c r="VW196" s="321"/>
      <c r="VX196" s="326"/>
      <c r="VY196" s="152"/>
      <c r="VZ196" s="152"/>
      <c r="WA196" s="152"/>
      <c r="WB196" s="152"/>
      <c r="WC196" s="356"/>
      <c r="WD196" s="321"/>
      <c r="WE196" s="326"/>
      <c r="WF196" s="152"/>
      <c r="WG196" s="152"/>
      <c r="WH196" s="152"/>
      <c r="WI196" s="152"/>
      <c r="WJ196" s="356"/>
      <c r="WK196" s="321"/>
      <c r="WL196" s="326"/>
      <c r="WM196" s="152"/>
      <c r="WN196" s="152"/>
      <c r="WO196" s="152"/>
      <c r="WP196" s="152"/>
      <c r="WQ196" s="356"/>
      <c r="WR196" s="321"/>
      <c r="WS196" s="326"/>
      <c r="WT196" s="152"/>
      <c r="WU196" s="152"/>
      <c r="WV196" s="152"/>
      <c r="WW196" s="152"/>
      <c r="WX196" s="356"/>
      <c r="WY196" s="321"/>
      <c r="WZ196" s="326"/>
      <c r="XA196" s="152"/>
      <c r="XB196" s="152"/>
      <c r="XC196" s="152"/>
      <c r="XD196" s="152"/>
      <c r="XE196" s="356"/>
      <c r="XF196" s="321"/>
      <c r="XG196" s="326"/>
      <c r="XH196" s="152"/>
      <c r="XI196" s="152"/>
      <c r="XJ196" s="152"/>
      <c r="XK196" s="152"/>
      <c r="XL196" s="356"/>
      <c r="XM196" s="321"/>
      <c r="XN196" s="326"/>
      <c r="XO196" s="152"/>
      <c r="XP196" s="152"/>
      <c r="XQ196" s="152"/>
      <c r="XR196" s="152"/>
      <c r="XS196" s="356"/>
      <c r="XT196" s="321"/>
      <c r="XU196" s="326"/>
      <c r="XV196" s="152"/>
      <c r="XW196" s="152"/>
      <c r="XX196" s="152"/>
      <c r="XY196" s="152"/>
      <c r="XZ196" s="356"/>
      <c r="YA196" s="321"/>
      <c r="YB196" s="326"/>
      <c r="YC196" s="152"/>
      <c r="YD196" s="152"/>
      <c r="YE196" s="152"/>
      <c r="YF196" s="152"/>
      <c r="YG196" s="356"/>
      <c r="YH196" s="321"/>
      <c r="YI196" s="326"/>
      <c r="YJ196" s="152"/>
      <c r="YK196" s="152"/>
      <c r="YL196" s="152"/>
      <c r="YM196" s="152"/>
      <c r="YN196" s="356"/>
      <c r="YO196" s="321"/>
      <c r="YP196" s="326"/>
      <c r="YQ196" s="152"/>
      <c r="YR196" s="152"/>
      <c r="YS196" s="152"/>
      <c r="YT196" s="152"/>
      <c r="YU196" s="356"/>
      <c r="YV196" s="321"/>
      <c r="YW196" s="326"/>
      <c r="YX196" s="152"/>
      <c r="YY196" s="152"/>
      <c r="YZ196" s="152"/>
      <c r="ZA196" s="152"/>
      <c r="ZB196" s="356"/>
      <c r="ZC196" s="321"/>
      <c r="ZD196" s="326"/>
      <c r="ZE196" s="152"/>
      <c r="ZF196" s="152"/>
      <c r="ZG196" s="152"/>
      <c r="ZH196" s="152"/>
      <c r="ZI196" s="356"/>
      <c r="ZJ196" s="321"/>
      <c r="ZK196" s="326"/>
      <c r="ZL196" s="152"/>
      <c r="ZM196" s="152"/>
      <c r="ZN196" s="152"/>
      <c r="ZO196" s="152"/>
      <c r="ZP196" s="356"/>
      <c r="ZQ196" s="321"/>
      <c r="ZR196" s="326"/>
      <c r="ZS196" s="152"/>
      <c r="ZT196" s="152"/>
      <c r="ZU196" s="152"/>
      <c r="ZV196" s="152"/>
      <c r="ZW196" s="356"/>
      <c r="ZX196" s="321"/>
      <c r="ZY196" s="326"/>
      <c r="ZZ196" s="152"/>
      <c r="AAA196" s="152"/>
      <c r="AAB196" s="152"/>
      <c r="AAC196" s="152"/>
      <c r="AAD196" s="356"/>
      <c r="AAE196" s="321"/>
      <c r="AAF196" s="326"/>
      <c r="AAG196" s="152"/>
      <c r="AAH196" s="152"/>
      <c r="AAI196" s="152"/>
      <c r="AAJ196" s="152"/>
      <c r="AAK196" s="356"/>
      <c r="AAL196" s="321"/>
      <c r="AAM196" s="326"/>
      <c r="AAN196" s="152"/>
      <c r="AAO196" s="152"/>
      <c r="AAP196" s="152"/>
      <c r="AAQ196" s="152"/>
      <c r="AAR196" s="356"/>
      <c r="AAS196" s="321"/>
      <c r="AAT196" s="326"/>
      <c r="AAU196" s="152"/>
      <c r="AAV196" s="152"/>
      <c r="AAW196" s="152"/>
      <c r="AAX196" s="152"/>
      <c r="AAY196" s="356"/>
      <c r="AAZ196" s="321"/>
      <c r="ABA196" s="326"/>
      <c r="ABB196" s="152"/>
      <c r="ABC196" s="152"/>
      <c r="ABD196" s="152"/>
      <c r="ABE196" s="152"/>
      <c r="ABF196" s="356"/>
      <c r="ABG196" s="321"/>
      <c r="ABH196" s="326"/>
      <c r="ABI196" s="152"/>
      <c r="ABJ196" s="152"/>
      <c r="ABK196" s="152"/>
      <c r="ABL196" s="152"/>
      <c r="ABM196" s="356"/>
      <c r="ABN196" s="321"/>
      <c r="ABO196" s="326"/>
      <c r="ABP196" s="152"/>
      <c r="ABQ196" s="152"/>
      <c r="ABR196" s="152"/>
      <c r="ABS196" s="152"/>
      <c r="ABT196" s="356"/>
      <c r="ABU196" s="321"/>
      <c r="ABV196" s="326"/>
      <c r="ABW196" s="152"/>
      <c r="ABX196" s="152"/>
      <c r="ABY196" s="152"/>
      <c r="ABZ196" s="152"/>
      <c r="ACA196" s="356"/>
      <c r="ACB196" s="321"/>
      <c r="ACC196" s="326"/>
      <c r="ACD196" s="152"/>
      <c r="ACE196" s="152"/>
      <c r="ACF196" s="152"/>
      <c r="ACG196" s="152"/>
      <c r="ACH196" s="356"/>
      <c r="ACI196" s="321"/>
      <c r="ACJ196" s="326"/>
      <c r="ACK196" s="152"/>
      <c r="ACL196" s="152"/>
      <c r="ACM196" s="152"/>
      <c r="ACN196" s="152"/>
      <c r="ACO196" s="356"/>
      <c r="ACP196" s="321"/>
      <c r="ACQ196" s="326"/>
      <c r="ACR196" s="152"/>
      <c r="ACS196" s="152"/>
      <c r="ACT196" s="152"/>
      <c r="ACU196" s="152"/>
      <c r="ACV196" s="356"/>
      <c r="ACW196" s="321"/>
      <c r="ACX196" s="326"/>
      <c r="ACY196" s="152"/>
      <c r="ACZ196" s="152"/>
      <c r="ADA196" s="152"/>
      <c r="ADB196" s="152"/>
      <c r="ADC196" s="356"/>
      <c r="ADD196" s="321"/>
      <c r="ADE196" s="326"/>
      <c r="ADF196" s="152"/>
      <c r="ADG196" s="152"/>
      <c r="ADH196" s="152"/>
      <c r="ADI196" s="152"/>
      <c r="ADJ196" s="356"/>
      <c r="ADK196" s="321"/>
      <c r="ADL196" s="326"/>
      <c r="ADM196" s="152"/>
      <c r="ADN196" s="152"/>
      <c r="ADO196" s="152"/>
      <c r="ADP196" s="152"/>
      <c r="ADQ196" s="356"/>
      <c r="ADR196" s="321"/>
      <c r="ADS196" s="326"/>
      <c r="ADT196" s="152"/>
      <c r="ADU196" s="152"/>
      <c r="ADV196" s="152"/>
      <c r="ADW196" s="152"/>
      <c r="ADX196" s="356"/>
      <c r="ADY196" s="321"/>
      <c r="ADZ196" s="326"/>
      <c r="AEA196" s="152"/>
      <c r="AEB196" s="152"/>
      <c r="AEC196" s="152"/>
      <c r="AED196" s="152"/>
      <c r="AEE196" s="356"/>
      <c r="AEF196" s="321"/>
      <c r="AEG196" s="326"/>
      <c r="AEH196" s="152"/>
      <c r="AEI196" s="152"/>
      <c r="AEJ196" s="152"/>
      <c r="AEK196" s="152"/>
      <c r="AEL196" s="356"/>
      <c r="AEM196" s="321"/>
      <c r="AEN196" s="326"/>
      <c r="AEO196" s="152"/>
      <c r="AEP196" s="152"/>
      <c r="AEQ196" s="152"/>
      <c r="AER196" s="152"/>
      <c r="AES196" s="356"/>
      <c r="AET196" s="321"/>
      <c r="AEU196" s="326"/>
      <c r="AEV196" s="152"/>
      <c r="AEW196" s="152"/>
      <c r="AEX196" s="152"/>
      <c r="AEY196" s="152"/>
      <c r="AEZ196" s="356"/>
      <c r="AFA196" s="321"/>
      <c r="AFB196" s="326"/>
      <c r="AFC196" s="152"/>
      <c r="AFD196" s="152"/>
      <c r="AFE196" s="152"/>
      <c r="AFF196" s="152"/>
      <c r="AFG196" s="356"/>
      <c r="AFH196" s="321"/>
      <c r="AFI196" s="326"/>
      <c r="AFJ196" s="152"/>
      <c r="AFK196" s="152"/>
      <c r="AFL196" s="152"/>
      <c r="AFM196" s="152"/>
      <c r="AFN196" s="356"/>
      <c r="AFO196" s="321"/>
      <c r="AFP196" s="326"/>
      <c r="AFQ196" s="152"/>
      <c r="AFR196" s="152"/>
      <c r="AFS196" s="152"/>
      <c r="AFT196" s="152"/>
      <c r="AFU196" s="356"/>
      <c r="AFV196" s="321"/>
      <c r="AFW196" s="326"/>
      <c r="AFX196" s="152"/>
      <c r="AFY196" s="152"/>
      <c r="AFZ196" s="152"/>
      <c r="AGA196" s="152"/>
      <c r="AGB196" s="356"/>
      <c r="AGC196" s="321"/>
      <c r="AGD196" s="326"/>
      <c r="AGE196" s="152"/>
      <c r="AGF196" s="152"/>
      <c r="AGG196" s="152"/>
      <c r="AGH196" s="152"/>
      <c r="AGI196" s="356"/>
      <c r="AGJ196" s="321"/>
      <c r="AGK196" s="326"/>
      <c r="AGL196" s="152"/>
      <c r="AGM196" s="152"/>
      <c r="AGN196" s="152"/>
      <c r="AGO196" s="152"/>
      <c r="AGP196" s="356"/>
      <c r="AGQ196" s="321"/>
      <c r="AGR196" s="326"/>
      <c r="AGS196" s="152"/>
      <c r="AGT196" s="152"/>
      <c r="AGU196" s="152"/>
      <c r="AGV196" s="152"/>
      <c r="AGW196" s="356"/>
      <c r="AGX196" s="321"/>
      <c r="AGY196" s="326"/>
      <c r="AGZ196" s="152"/>
      <c r="AHA196" s="152"/>
      <c r="AHB196" s="152"/>
      <c r="AHC196" s="152"/>
      <c r="AHD196" s="356"/>
      <c r="AHE196" s="321"/>
      <c r="AHF196" s="326"/>
      <c r="AHG196" s="152"/>
      <c r="AHH196" s="152"/>
      <c r="AHI196" s="152"/>
      <c r="AHJ196" s="152"/>
      <c r="AHK196" s="356"/>
      <c r="AHL196" s="321"/>
      <c r="AHM196" s="326"/>
      <c r="AHN196" s="152"/>
      <c r="AHO196" s="152"/>
      <c r="AHP196" s="152"/>
      <c r="AHQ196" s="152"/>
      <c r="AHR196" s="356"/>
      <c r="AHS196" s="321"/>
      <c r="AHT196" s="326"/>
      <c r="AHU196" s="152"/>
      <c r="AHV196" s="152"/>
      <c r="AHW196" s="152"/>
      <c r="AHX196" s="152"/>
      <c r="AHY196" s="356"/>
      <c r="AHZ196" s="321"/>
      <c r="AIA196" s="326"/>
      <c r="AIB196" s="152"/>
      <c r="AIC196" s="152"/>
      <c r="AID196" s="152"/>
      <c r="AIE196" s="152"/>
      <c r="AIF196" s="356"/>
      <c r="AIG196" s="321"/>
      <c r="AIH196" s="326"/>
      <c r="AII196" s="152"/>
      <c r="AIJ196" s="152"/>
      <c r="AIK196" s="152"/>
      <c r="AIL196" s="152"/>
      <c r="AIM196" s="356"/>
      <c r="AIN196" s="321"/>
      <c r="AIO196" s="326"/>
      <c r="AIP196" s="152"/>
      <c r="AIQ196" s="152"/>
      <c r="AIR196" s="152"/>
      <c r="AIS196" s="152"/>
      <c r="AIT196" s="356"/>
      <c r="AIU196" s="321"/>
      <c r="AIV196" s="326"/>
      <c r="AIW196" s="152"/>
      <c r="AIX196" s="152"/>
      <c r="AIY196" s="152"/>
      <c r="AIZ196" s="152"/>
      <c r="AJA196" s="356"/>
      <c r="AJB196" s="321"/>
      <c r="AJC196" s="326"/>
      <c r="AJD196" s="152"/>
      <c r="AJE196" s="152"/>
      <c r="AJF196" s="152"/>
      <c r="AJG196" s="152"/>
      <c r="AJH196" s="356"/>
      <c r="AJI196" s="321"/>
      <c r="AJJ196" s="326"/>
      <c r="AJK196" s="152"/>
      <c r="AJL196" s="152"/>
      <c r="AJM196" s="152"/>
      <c r="AJN196" s="152"/>
      <c r="AJO196" s="356"/>
      <c r="AJP196" s="321"/>
      <c r="AJQ196" s="326"/>
      <c r="AJR196" s="152"/>
      <c r="AJS196" s="152"/>
      <c r="AJT196" s="152"/>
      <c r="AJU196" s="152"/>
      <c r="AJV196" s="356"/>
      <c r="AJW196" s="321"/>
      <c r="AJX196" s="326"/>
      <c r="AJY196" s="152"/>
      <c r="AJZ196" s="152"/>
      <c r="AKA196" s="152"/>
      <c r="AKB196" s="152"/>
      <c r="AKC196" s="356"/>
      <c r="AKD196" s="321"/>
      <c r="AKE196" s="326"/>
      <c r="AKF196" s="152"/>
      <c r="AKG196" s="152"/>
      <c r="AKH196" s="152"/>
      <c r="AKI196" s="152"/>
      <c r="AKJ196" s="356"/>
      <c r="AKK196" s="321"/>
      <c r="AKL196" s="326"/>
      <c r="AKM196" s="152"/>
      <c r="AKN196" s="152"/>
      <c r="AKO196" s="152"/>
      <c r="AKP196" s="152"/>
      <c r="AKQ196" s="356"/>
      <c r="AKR196" s="321"/>
      <c r="AKS196" s="326"/>
      <c r="AKT196" s="152"/>
      <c r="AKU196" s="152"/>
      <c r="AKV196" s="152"/>
      <c r="AKW196" s="152"/>
      <c r="AKX196" s="356"/>
      <c r="AKY196" s="321"/>
      <c r="AKZ196" s="326"/>
      <c r="ALA196" s="152"/>
      <c r="ALB196" s="152"/>
      <c r="ALC196" s="152"/>
      <c r="ALD196" s="152"/>
      <c r="ALE196" s="356"/>
      <c r="ALF196" s="321"/>
      <c r="ALG196" s="326"/>
      <c r="ALH196" s="152"/>
      <c r="ALI196" s="152"/>
      <c r="ALJ196" s="152"/>
      <c r="ALK196" s="152"/>
      <c r="ALL196" s="356"/>
      <c r="ALM196" s="321"/>
      <c r="ALN196" s="326"/>
      <c r="ALO196" s="152"/>
      <c r="ALP196" s="152"/>
      <c r="ALQ196" s="152"/>
      <c r="ALR196" s="152"/>
      <c r="ALS196" s="356"/>
      <c r="ALT196" s="321"/>
      <c r="ALU196" s="326"/>
      <c r="ALV196" s="152"/>
      <c r="ALW196" s="152"/>
      <c r="ALX196" s="152"/>
      <c r="ALY196" s="152"/>
      <c r="ALZ196" s="356"/>
      <c r="AMA196" s="321"/>
      <c r="AMB196" s="326"/>
      <c r="AMC196" s="152"/>
      <c r="AMD196" s="152"/>
      <c r="AME196" s="152"/>
      <c r="AMF196" s="152"/>
      <c r="AMG196" s="356"/>
      <c r="AMH196" s="321"/>
      <c r="AMI196" s="326"/>
      <c r="AMJ196" s="152"/>
      <c r="AMK196" s="152"/>
      <c r="AML196" s="152"/>
      <c r="AMM196" s="152"/>
      <c r="AMN196" s="356"/>
      <c r="AMO196" s="321"/>
      <c r="AMP196" s="326"/>
      <c r="AMQ196" s="152"/>
      <c r="AMR196" s="152"/>
      <c r="AMS196" s="152"/>
      <c r="AMT196" s="152"/>
      <c r="AMU196" s="356"/>
      <c r="AMV196" s="321"/>
      <c r="AMW196" s="326"/>
      <c r="AMX196" s="152"/>
      <c r="AMY196" s="152"/>
      <c r="AMZ196" s="152"/>
      <c r="ANA196" s="152"/>
      <c r="ANB196" s="356"/>
      <c r="ANC196" s="321"/>
      <c r="AND196" s="326"/>
      <c r="ANE196" s="152"/>
      <c r="ANF196" s="152"/>
      <c r="ANG196" s="152"/>
      <c r="ANH196" s="152"/>
      <c r="ANI196" s="356"/>
      <c r="ANJ196" s="321"/>
      <c r="ANK196" s="326"/>
      <c r="ANL196" s="152"/>
      <c r="ANM196" s="152"/>
      <c r="ANN196" s="152"/>
      <c r="ANO196" s="152"/>
      <c r="ANP196" s="356"/>
      <c r="ANQ196" s="321"/>
      <c r="ANR196" s="326"/>
      <c r="ANS196" s="152"/>
      <c r="ANT196" s="152"/>
      <c r="ANU196" s="152"/>
      <c r="ANV196" s="152"/>
      <c r="ANW196" s="356"/>
      <c r="ANX196" s="321"/>
      <c r="ANY196" s="326"/>
      <c r="ANZ196" s="152"/>
      <c r="AOA196" s="152"/>
      <c r="AOB196" s="152"/>
      <c r="AOC196" s="152"/>
      <c r="AOD196" s="356"/>
      <c r="AOE196" s="321"/>
      <c r="AOF196" s="326"/>
      <c r="AOG196" s="152"/>
      <c r="AOH196" s="152"/>
      <c r="AOI196" s="152"/>
      <c r="AOJ196" s="152"/>
      <c r="AOK196" s="356"/>
      <c r="AOL196" s="321"/>
      <c r="AOM196" s="326"/>
      <c r="AON196" s="152"/>
      <c r="AOO196" s="152"/>
      <c r="AOP196" s="152"/>
      <c r="AOQ196" s="152"/>
      <c r="AOR196" s="356"/>
      <c r="AOS196" s="321"/>
      <c r="AOT196" s="326"/>
      <c r="AOU196" s="152"/>
      <c r="AOV196" s="152"/>
      <c r="AOW196" s="152"/>
      <c r="AOX196" s="152"/>
      <c r="AOY196" s="356"/>
      <c r="AOZ196" s="321"/>
      <c r="APA196" s="326"/>
      <c r="APB196" s="152"/>
      <c r="APC196" s="152"/>
      <c r="APD196" s="152"/>
      <c r="APE196" s="152"/>
      <c r="APF196" s="356"/>
      <c r="APG196" s="321"/>
      <c r="APH196" s="326"/>
      <c r="API196" s="152"/>
      <c r="APJ196" s="152"/>
      <c r="APK196" s="152"/>
      <c r="APL196" s="152"/>
      <c r="APM196" s="356"/>
      <c r="APN196" s="321"/>
      <c r="APO196" s="326"/>
      <c r="APP196" s="152"/>
      <c r="APQ196" s="152"/>
      <c r="APR196" s="152"/>
      <c r="APS196" s="152"/>
      <c r="APT196" s="356"/>
      <c r="APU196" s="321"/>
      <c r="APV196" s="326"/>
      <c r="APW196" s="152"/>
      <c r="APX196" s="152"/>
      <c r="APY196" s="152"/>
      <c r="APZ196" s="152"/>
      <c r="AQA196" s="356"/>
      <c r="AQB196" s="321"/>
      <c r="AQC196" s="326"/>
      <c r="AQD196" s="152"/>
      <c r="AQE196" s="152"/>
      <c r="AQF196" s="152"/>
      <c r="AQG196" s="152"/>
      <c r="AQH196" s="356"/>
      <c r="AQI196" s="321"/>
      <c r="AQJ196" s="326"/>
      <c r="AQK196" s="152"/>
      <c r="AQL196" s="152"/>
      <c r="AQM196" s="152"/>
      <c r="AQN196" s="152"/>
      <c r="AQO196" s="356"/>
      <c r="AQP196" s="321"/>
      <c r="AQQ196" s="326"/>
      <c r="AQR196" s="152"/>
      <c r="AQS196" s="152"/>
      <c r="AQT196" s="152"/>
      <c r="AQU196" s="152"/>
      <c r="AQV196" s="356"/>
      <c r="AQW196" s="321"/>
      <c r="AQX196" s="326"/>
      <c r="AQY196" s="152"/>
      <c r="AQZ196" s="152"/>
      <c r="ARA196" s="152"/>
      <c r="ARB196" s="152"/>
      <c r="ARC196" s="356"/>
      <c r="ARD196" s="321"/>
      <c r="ARE196" s="326"/>
      <c r="ARF196" s="152"/>
      <c r="ARG196" s="152"/>
      <c r="ARH196" s="152"/>
      <c r="ARI196" s="152"/>
      <c r="ARJ196" s="356"/>
      <c r="ARK196" s="321"/>
      <c r="ARL196" s="326"/>
      <c r="ARM196" s="152"/>
      <c r="ARN196" s="152"/>
      <c r="ARO196" s="152"/>
      <c r="ARP196" s="152"/>
      <c r="ARQ196" s="356"/>
      <c r="ARR196" s="321"/>
      <c r="ARS196" s="326"/>
      <c r="ART196" s="152"/>
      <c r="ARU196" s="152"/>
      <c r="ARV196" s="152"/>
      <c r="ARW196" s="152"/>
      <c r="ARX196" s="356"/>
      <c r="ARY196" s="321"/>
      <c r="ARZ196" s="326"/>
      <c r="ASA196" s="152"/>
      <c r="ASB196" s="152"/>
      <c r="ASC196" s="152"/>
      <c r="ASD196" s="152"/>
      <c r="ASE196" s="356"/>
      <c r="ASF196" s="321"/>
      <c r="ASG196" s="326"/>
      <c r="ASH196" s="152"/>
      <c r="ASI196" s="152"/>
      <c r="ASJ196" s="152"/>
      <c r="ASK196" s="152"/>
      <c r="ASL196" s="356"/>
      <c r="ASM196" s="321"/>
      <c r="ASN196" s="326"/>
      <c r="ASO196" s="152"/>
      <c r="ASP196" s="152"/>
      <c r="ASQ196" s="152"/>
      <c r="ASR196" s="152"/>
      <c r="ASS196" s="356"/>
      <c r="AST196" s="321"/>
      <c r="ASU196" s="326"/>
      <c r="ASV196" s="152"/>
      <c r="ASW196" s="152"/>
      <c r="ASX196" s="152"/>
      <c r="ASY196" s="152"/>
      <c r="ASZ196" s="356"/>
      <c r="ATA196" s="321"/>
      <c r="ATB196" s="326"/>
      <c r="ATC196" s="152"/>
      <c r="ATD196" s="152"/>
      <c r="ATE196" s="152"/>
      <c r="ATF196" s="152"/>
      <c r="ATG196" s="356"/>
      <c r="ATH196" s="321"/>
      <c r="ATI196" s="326"/>
      <c r="ATJ196" s="152"/>
      <c r="ATK196" s="152"/>
      <c r="ATL196" s="152"/>
      <c r="ATM196" s="152"/>
      <c r="ATN196" s="356"/>
      <c r="ATO196" s="321"/>
      <c r="ATP196" s="326"/>
      <c r="ATQ196" s="152"/>
      <c r="ATR196" s="152"/>
      <c r="ATS196" s="152"/>
      <c r="ATT196" s="152"/>
      <c r="ATU196" s="356"/>
      <c r="ATV196" s="321"/>
      <c r="ATW196" s="326"/>
      <c r="ATX196" s="152"/>
      <c r="ATY196" s="152"/>
      <c r="ATZ196" s="152"/>
      <c r="AUA196" s="152"/>
      <c r="AUB196" s="356"/>
      <c r="AUC196" s="321"/>
      <c r="AUD196" s="326"/>
      <c r="AUE196" s="152"/>
      <c r="AUF196" s="152"/>
      <c r="AUG196" s="152"/>
      <c r="AUH196" s="152"/>
      <c r="AUI196" s="356"/>
      <c r="AUJ196" s="321"/>
      <c r="AUK196" s="326"/>
      <c r="AUL196" s="152"/>
      <c r="AUM196" s="152"/>
      <c r="AUN196" s="152"/>
      <c r="AUO196" s="152"/>
      <c r="AUP196" s="356"/>
      <c r="AUQ196" s="321"/>
      <c r="AUR196" s="326"/>
      <c r="AUS196" s="152"/>
      <c r="AUT196" s="152"/>
      <c r="AUU196" s="152"/>
      <c r="AUV196" s="152"/>
      <c r="AUW196" s="356"/>
      <c r="AUX196" s="321"/>
      <c r="AUY196" s="326"/>
      <c r="AUZ196" s="152"/>
      <c r="AVA196" s="152"/>
      <c r="AVB196" s="152"/>
      <c r="AVC196" s="152"/>
      <c r="AVD196" s="356"/>
      <c r="AVE196" s="321"/>
      <c r="AVF196" s="326"/>
      <c r="AVG196" s="152"/>
      <c r="AVH196" s="152"/>
      <c r="AVI196" s="152"/>
      <c r="AVJ196" s="152"/>
      <c r="AVK196" s="356"/>
      <c r="AVL196" s="321"/>
      <c r="AVM196" s="326"/>
      <c r="AVN196" s="152"/>
      <c r="AVO196" s="152"/>
      <c r="AVP196" s="152"/>
      <c r="AVQ196" s="152"/>
      <c r="AVR196" s="356"/>
      <c r="AVS196" s="321"/>
      <c r="AVT196" s="326"/>
      <c r="AVU196" s="152"/>
      <c r="AVV196" s="152"/>
      <c r="AVW196" s="152"/>
      <c r="AVX196" s="152"/>
      <c r="AVY196" s="356"/>
      <c r="AVZ196" s="321"/>
      <c r="AWA196" s="326"/>
      <c r="AWB196" s="152"/>
      <c r="AWC196" s="152"/>
      <c r="AWD196" s="152"/>
      <c r="AWE196" s="152"/>
      <c r="AWF196" s="356"/>
      <c r="AWG196" s="321"/>
      <c r="AWH196" s="326"/>
      <c r="AWI196" s="152"/>
      <c r="AWJ196" s="152"/>
      <c r="AWK196" s="152"/>
      <c r="AWL196" s="152"/>
      <c r="AWM196" s="356"/>
      <c r="AWN196" s="321"/>
      <c r="AWO196" s="326"/>
      <c r="AWP196" s="152"/>
      <c r="AWQ196" s="152"/>
      <c r="AWR196" s="152"/>
      <c r="AWS196" s="152"/>
      <c r="AWT196" s="356"/>
      <c r="AWU196" s="321"/>
      <c r="AWV196" s="326"/>
      <c r="AWW196" s="152"/>
      <c r="AWX196" s="152"/>
      <c r="AWY196" s="152"/>
      <c r="AWZ196" s="152"/>
      <c r="AXA196" s="356"/>
      <c r="AXB196" s="321"/>
      <c r="AXC196" s="326"/>
      <c r="AXD196" s="152"/>
      <c r="AXE196" s="152"/>
      <c r="AXF196" s="152"/>
      <c r="AXG196" s="152"/>
      <c r="AXH196" s="356"/>
      <c r="AXI196" s="321"/>
      <c r="AXJ196" s="326"/>
      <c r="AXK196" s="152"/>
      <c r="AXL196" s="152"/>
      <c r="AXM196" s="152"/>
      <c r="AXN196" s="152"/>
      <c r="AXO196" s="356"/>
      <c r="AXP196" s="321"/>
      <c r="AXQ196" s="326"/>
      <c r="AXR196" s="152"/>
      <c r="AXS196" s="152"/>
      <c r="AXT196" s="152"/>
      <c r="AXU196" s="152"/>
      <c r="AXV196" s="356"/>
      <c r="AXW196" s="321"/>
      <c r="AXX196" s="326"/>
      <c r="AXY196" s="152"/>
      <c r="AXZ196" s="152"/>
      <c r="AYA196" s="152"/>
      <c r="AYB196" s="152"/>
      <c r="AYC196" s="356"/>
      <c r="AYD196" s="321"/>
      <c r="AYE196" s="326"/>
      <c r="AYF196" s="152"/>
      <c r="AYG196" s="152"/>
      <c r="AYH196" s="152"/>
      <c r="AYI196" s="152"/>
      <c r="AYJ196" s="356"/>
      <c r="AYK196" s="321"/>
      <c r="AYL196" s="326"/>
      <c r="AYM196" s="152"/>
      <c r="AYN196" s="152"/>
      <c r="AYO196" s="152"/>
      <c r="AYP196" s="152"/>
      <c r="AYQ196" s="356"/>
      <c r="AYR196" s="321"/>
      <c r="AYS196" s="326"/>
      <c r="AYT196" s="152"/>
      <c r="AYU196" s="152"/>
      <c r="AYV196" s="152"/>
      <c r="AYW196" s="152"/>
      <c r="AYX196" s="356"/>
      <c r="AYY196" s="321"/>
      <c r="AYZ196" s="326"/>
      <c r="AZA196" s="152"/>
      <c r="AZB196" s="152"/>
      <c r="AZC196" s="152"/>
      <c r="AZD196" s="152"/>
      <c r="AZE196" s="356"/>
      <c r="AZF196" s="321"/>
      <c r="AZG196" s="326"/>
      <c r="AZH196" s="152"/>
      <c r="AZI196" s="152"/>
      <c r="AZJ196" s="152"/>
      <c r="AZK196" s="152"/>
      <c r="AZL196" s="356"/>
      <c r="AZM196" s="321"/>
      <c r="AZN196" s="326"/>
      <c r="AZO196" s="152"/>
      <c r="AZP196" s="152"/>
      <c r="AZQ196" s="152"/>
      <c r="AZR196" s="152"/>
      <c r="AZS196" s="356"/>
      <c r="AZT196" s="321"/>
      <c r="AZU196" s="326"/>
      <c r="AZV196" s="152"/>
      <c r="AZW196" s="152"/>
      <c r="AZX196" s="152"/>
      <c r="AZY196" s="152"/>
      <c r="AZZ196" s="356"/>
      <c r="BAA196" s="321"/>
      <c r="BAB196" s="326"/>
      <c r="BAC196" s="152"/>
      <c r="BAD196" s="152"/>
      <c r="BAE196" s="152"/>
      <c r="BAF196" s="152"/>
      <c r="BAG196" s="356"/>
      <c r="BAH196" s="321"/>
      <c r="BAI196" s="326"/>
      <c r="BAJ196" s="152"/>
      <c r="BAK196" s="152"/>
      <c r="BAL196" s="152"/>
      <c r="BAM196" s="152"/>
      <c r="BAN196" s="356"/>
      <c r="BAO196" s="321"/>
      <c r="BAP196" s="326"/>
      <c r="BAQ196" s="152"/>
      <c r="BAR196" s="152"/>
      <c r="BAS196" s="152"/>
      <c r="BAT196" s="152"/>
      <c r="BAU196" s="356"/>
      <c r="BAV196" s="321"/>
      <c r="BAW196" s="326"/>
      <c r="BAX196" s="152"/>
      <c r="BAY196" s="152"/>
      <c r="BAZ196" s="152"/>
      <c r="BBA196" s="152"/>
      <c r="BBB196" s="356"/>
      <c r="BBC196" s="321"/>
      <c r="BBD196" s="326"/>
      <c r="BBE196" s="152"/>
      <c r="BBF196" s="152"/>
      <c r="BBG196" s="152"/>
      <c r="BBH196" s="152"/>
      <c r="BBI196" s="356"/>
      <c r="BBJ196" s="321"/>
      <c r="BBK196" s="326"/>
      <c r="BBL196" s="152"/>
      <c r="BBM196" s="152"/>
      <c r="BBN196" s="152"/>
      <c r="BBO196" s="152"/>
      <c r="BBP196" s="356"/>
      <c r="BBQ196" s="321"/>
      <c r="BBR196" s="326"/>
      <c r="BBS196" s="152"/>
      <c r="BBT196" s="152"/>
      <c r="BBU196" s="152"/>
      <c r="BBV196" s="152"/>
      <c r="BBW196" s="356"/>
      <c r="BBX196" s="321"/>
      <c r="BBY196" s="326"/>
      <c r="BBZ196" s="152"/>
      <c r="BCA196" s="152"/>
      <c r="BCB196" s="152"/>
      <c r="BCC196" s="152"/>
      <c r="BCD196" s="356"/>
      <c r="BCE196" s="321"/>
      <c r="BCF196" s="326"/>
      <c r="BCG196" s="152"/>
      <c r="BCH196" s="152"/>
      <c r="BCI196" s="152"/>
      <c r="BCJ196" s="152"/>
      <c r="BCK196" s="356"/>
      <c r="BCL196" s="321"/>
      <c r="BCM196" s="326"/>
      <c r="BCN196" s="152"/>
      <c r="BCO196" s="152"/>
      <c r="BCP196" s="152"/>
      <c r="BCQ196" s="152"/>
      <c r="BCR196" s="356"/>
      <c r="BCS196" s="321"/>
      <c r="BCT196" s="326"/>
      <c r="BCU196" s="152"/>
      <c r="BCV196" s="152"/>
      <c r="BCW196" s="152"/>
      <c r="BCX196" s="152"/>
      <c r="BCY196" s="356"/>
      <c r="BCZ196" s="321"/>
      <c r="BDA196" s="326"/>
      <c r="BDB196" s="152"/>
      <c r="BDC196" s="152"/>
      <c r="BDD196" s="152"/>
      <c r="BDE196" s="152"/>
      <c r="BDF196" s="356"/>
      <c r="BDG196" s="321"/>
      <c r="BDH196" s="326"/>
      <c r="BDI196" s="152"/>
      <c r="BDJ196" s="152"/>
      <c r="BDK196" s="152"/>
      <c r="BDL196" s="152"/>
      <c r="BDM196" s="356"/>
      <c r="BDN196" s="321"/>
      <c r="BDO196" s="326"/>
      <c r="BDP196" s="152"/>
      <c r="BDQ196" s="152"/>
      <c r="BDR196" s="152"/>
      <c r="BDS196" s="152"/>
      <c r="BDT196" s="356"/>
      <c r="BDU196" s="321"/>
      <c r="BDV196" s="326"/>
      <c r="BDW196" s="152"/>
      <c r="BDX196" s="152"/>
      <c r="BDY196" s="152"/>
      <c r="BDZ196" s="152"/>
      <c r="BEA196" s="356"/>
      <c r="BEB196" s="321"/>
      <c r="BEC196" s="326"/>
      <c r="BED196" s="152"/>
      <c r="BEE196" s="152"/>
      <c r="BEF196" s="152"/>
      <c r="BEG196" s="152"/>
      <c r="BEH196" s="356"/>
      <c r="BEI196" s="321"/>
      <c r="BEJ196" s="326"/>
      <c r="BEK196" s="152"/>
      <c r="BEL196" s="152"/>
      <c r="BEM196" s="152"/>
      <c r="BEN196" s="152"/>
      <c r="BEO196" s="356"/>
      <c r="BEP196" s="321"/>
      <c r="BEQ196" s="326"/>
      <c r="BER196" s="152"/>
      <c r="BES196" s="152"/>
      <c r="BET196" s="152"/>
      <c r="BEU196" s="152"/>
      <c r="BEV196" s="356"/>
      <c r="BEW196" s="321"/>
      <c r="BEX196" s="326"/>
      <c r="BEY196" s="152"/>
      <c r="BEZ196" s="152"/>
      <c r="BFA196" s="152"/>
      <c r="BFB196" s="152"/>
      <c r="BFC196" s="356"/>
      <c r="BFD196" s="321"/>
      <c r="BFE196" s="326"/>
      <c r="BFF196" s="152"/>
      <c r="BFG196" s="152"/>
      <c r="BFH196" s="152"/>
      <c r="BFI196" s="152"/>
      <c r="BFJ196" s="356"/>
      <c r="BFK196" s="321"/>
      <c r="BFL196" s="326"/>
      <c r="BFM196" s="152"/>
      <c r="BFN196" s="152"/>
      <c r="BFO196" s="152"/>
      <c r="BFP196" s="152"/>
      <c r="BFQ196" s="356"/>
      <c r="BFR196" s="321"/>
      <c r="BFS196" s="326"/>
      <c r="BFT196" s="152"/>
      <c r="BFU196" s="152"/>
      <c r="BFV196" s="152"/>
      <c r="BFW196" s="152"/>
      <c r="BFX196" s="356"/>
      <c r="BFY196" s="321"/>
      <c r="BFZ196" s="326"/>
      <c r="BGA196" s="152"/>
      <c r="BGB196" s="152"/>
      <c r="BGC196" s="152"/>
      <c r="BGD196" s="152"/>
      <c r="BGE196" s="356"/>
      <c r="BGF196" s="321"/>
      <c r="BGG196" s="326"/>
      <c r="BGH196" s="152"/>
      <c r="BGI196" s="152"/>
      <c r="BGJ196" s="152"/>
      <c r="BGK196" s="152"/>
      <c r="BGL196" s="356"/>
      <c r="BGM196" s="321"/>
      <c r="BGN196" s="326"/>
      <c r="BGO196" s="152"/>
      <c r="BGP196" s="152"/>
      <c r="BGQ196" s="152"/>
      <c r="BGR196" s="152"/>
      <c r="BGS196" s="356"/>
      <c r="BGT196" s="321"/>
      <c r="BGU196" s="326"/>
      <c r="BGV196" s="152"/>
      <c r="BGW196" s="152"/>
      <c r="BGX196" s="152"/>
      <c r="BGY196" s="152"/>
      <c r="BGZ196" s="356"/>
      <c r="BHA196" s="321"/>
      <c r="BHB196" s="326"/>
      <c r="BHC196" s="152"/>
      <c r="BHD196" s="152"/>
      <c r="BHE196" s="152"/>
      <c r="BHF196" s="152"/>
      <c r="BHG196" s="356"/>
      <c r="BHH196" s="321"/>
      <c r="BHI196" s="326"/>
      <c r="BHJ196" s="152"/>
      <c r="BHK196" s="152"/>
      <c r="BHL196" s="152"/>
      <c r="BHM196" s="152"/>
      <c r="BHN196" s="356"/>
      <c r="BHO196" s="321"/>
      <c r="BHP196" s="326"/>
      <c r="BHQ196" s="152"/>
      <c r="BHR196" s="152"/>
      <c r="BHS196" s="152"/>
      <c r="BHT196" s="152"/>
      <c r="BHU196" s="356"/>
      <c r="BHV196" s="321"/>
      <c r="BHW196" s="326"/>
      <c r="BHX196" s="152"/>
      <c r="BHY196" s="152"/>
      <c r="BHZ196" s="152"/>
      <c r="BIA196" s="152"/>
      <c r="BIB196" s="356"/>
      <c r="BIC196" s="321"/>
      <c r="BID196" s="326"/>
      <c r="BIE196" s="152"/>
      <c r="BIF196" s="152"/>
      <c r="BIG196" s="152"/>
      <c r="BIH196" s="152"/>
      <c r="BII196" s="356"/>
      <c r="BIJ196" s="321"/>
      <c r="BIK196" s="326"/>
      <c r="BIL196" s="152"/>
      <c r="BIM196" s="152"/>
      <c r="BIN196" s="152"/>
      <c r="BIO196" s="152"/>
      <c r="BIP196" s="356"/>
      <c r="BIQ196" s="321"/>
      <c r="BIR196" s="326"/>
      <c r="BIS196" s="152"/>
      <c r="BIT196" s="152"/>
      <c r="BIU196" s="152"/>
      <c r="BIV196" s="152"/>
      <c r="BIW196" s="356"/>
      <c r="BIX196" s="321"/>
      <c r="BIY196" s="326"/>
      <c r="BIZ196" s="152"/>
      <c r="BJA196" s="152"/>
      <c r="BJB196" s="152"/>
      <c r="BJC196" s="152"/>
      <c r="BJD196" s="356"/>
      <c r="BJE196" s="321"/>
      <c r="BJF196" s="326"/>
      <c r="BJG196" s="152"/>
      <c r="BJH196" s="152"/>
      <c r="BJI196" s="152"/>
      <c r="BJJ196" s="152"/>
      <c r="BJK196" s="356"/>
      <c r="BJL196" s="321"/>
      <c r="BJM196" s="326"/>
      <c r="BJN196" s="152"/>
      <c r="BJO196" s="152"/>
      <c r="BJP196" s="152"/>
      <c r="BJQ196" s="152"/>
      <c r="BJR196" s="356"/>
      <c r="BJS196" s="321"/>
      <c r="BJT196" s="326"/>
      <c r="BJU196" s="152"/>
      <c r="BJV196" s="152"/>
      <c r="BJW196" s="152"/>
      <c r="BJX196" s="152"/>
      <c r="BJY196" s="356"/>
      <c r="BJZ196" s="321"/>
      <c r="BKA196" s="326"/>
      <c r="BKB196" s="152"/>
      <c r="BKC196" s="152"/>
      <c r="BKD196" s="152"/>
      <c r="BKE196" s="152"/>
      <c r="BKF196" s="356"/>
      <c r="BKG196" s="321"/>
      <c r="BKH196" s="326"/>
      <c r="BKI196" s="152"/>
      <c r="BKJ196" s="152"/>
      <c r="BKK196" s="152"/>
      <c r="BKL196" s="152"/>
      <c r="BKM196" s="356"/>
      <c r="BKN196" s="321"/>
      <c r="BKO196" s="326"/>
      <c r="BKP196" s="152"/>
      <c r="BKQ196" s="152"/>
      <c r="BKR196" s="152"/>
      <c r="BKS196" s="152"/>
      <c r="BKT196" s="356"/>
      <c r="BKU196" s="321"/>
      <c r="BKV196" s="326"/>
      <c r="BKW196" s="152"/>
      <c r="BKX196" s="152"/>
      <c r="BKY196" s="152"/>
      <c r="BKZ196" s="152"/>
      <c r="BLA196" s="356"/>
      <c r="BLB196" s="321"/>
      <c r="BLC196" s="326"/>
      <c r="BLD196" s="152"/>
      <c r="BLE196" s="152"/>
      <c r="BLF196" s="152"/>
      <c r="BLG196" s="152"/>
      <c r="BLH196" s="356"/>
      <c r="BLI196" s="321"/>
      <c r="BLJ196" s="326"/>
      <c r="BLK196" s="152"/>
      <c r="BLL196" s="152"/>
      <c r="BLM196" s="152"/>
      <c r="BLN196" s="152"/>
      <c r="BLO196" s="356"/>
      <c r="BLP196" s="321"/>
      <c r="BLQ196" s="326"/>
      <c r="BLR196" s="152"/>
      <c r="BLS196" s="152"/>
      <c r="BLT196" s="152"/>
      <c r="BLU196" s="152"/>
      <c r="BLV196" s="356"/>
      <c r="BLW196" s="321"/>
      <c r="BLX196" s="326"/>
      <c r="BLY196" s="152"/>
      <c r="BLZ196" s="152"/>
      <c r="BMA196" s="152"/>
      <c r="BMB196" s="152"/>
      <c r="BMC196" s="356"/>
      <c r="BMD196" s="321"/>
      <c r="BME196" s="326"/>
      <c r="BMF196" s="152"/>
      <c r="BMG196" s="152"/>
      <c r="BMH196" s="152"/>
      <c r="BMI196" s="152"/>
      <c r="BMJ196" s="356"/>
      <c r="BMK196" s="321"/>
      <c r="BML196" s="326"/>
      <c r="BMM196" s="152"/>
      <c r="BMN196" s="152"/>
      <c r="BMO196" s="152"/>
      <c r="BMP196" s="152"/>
      <c r="BMQ196" s="356"/>
      <c r="BMR196" s="321"/>
      <c r="BMS196" s="326"/>
      <c r="BMT196" s="152"/>
      <c r="BMU196" s="152"/>
      <c r="BMV196" s="152"/>
      <c r="BMW196" s="152"/>
      <c r="BMX196" s="356"/>
      <c r="BMY196" s="321"/>
      <c r="BMZ196" s="326"/>
      <c r="BNA196" s="152"/>
      <c r="BNB196" s="152"/>
      <c r="BNC196" s="152"/>
      <c r="BND196" s="152"/>
      <c r="BNE196" s="356"/>
      <c r="BNF196" s="321"/>
      <c r="BNG196" s="326"/>
      <c r="BNH196" s="152"/>
      <c r="BNI196" s="152"/>
      <c r="BNJ196" s="152"/>
      <c r="BNK196" s="152"/>
      <c r="BNL196" s="356"/>
      <c r="BNM196" s="321"/>
      <c r="BNN196" s="326"/>
      <c r="BNO196" s="152"/>
      <c r="BNP196" s="152"/>
      <c r="BNQ196" s="152"/>
      <c r="BNR196" s="152"/>
      <c r="BNS196" s="356"/>
      <c r="BNT196" s="321"/>
      <c r="BNU196" s="326"/>
      <c r="BNV196" s="152"/>
      <c r="BNW196" s="152"/>
      <c r="BNX196" s="152"/>
      <c r="BNY196" s="152"/>
      <c r="BNZ196" s="356"/>
      <c r="BOA196" s="321"/>
      <c r="BOB196" s="326"/>
      <c r="BOC196" s="152"/>
      <c r="BOD196" s="152"/>
      <c r="BOE196" s="152"/>
      <c r="BOF196" s="152"/>
      <c r="BOG196" s="356"/>
      <c r="BOH196" s="321"/>
      <c r="BOI196" s="326"/>
      <c r="BOJ196" s="152"/>
      <c r="BOK196" s="152"/>
      <c r="BOL196" s="152"/>
      <c r="BOM196" s="152"/>
      <c r="BON196" s="356"/>
      <c r="BOO196" s="321"/>
      <c r="BOP196" s="326"/>
      <c r="BOQ196" s="152"/>
      <c r="BOR196" s="152"/>
      <c r="BOS196" s="152"/>
      <c r="BOT196" s="152"/>
      <c r="BOU196" s="356"/>
      <c r="BOV196" s="321"/>
      <c r="BOW196" s="326"/>
      <c r="BOX196" s="152"/>
      <c r="BOY196" s="152"/>
      <c r="BOZ196" s="152"/>
      <c r="BPA196" s="152"/>
      <c r="BPB196" s="356"/>
      <c r="BPC196" s="321"/>
      <c r="BPD196" s="326"/>
      <c r="BPE196" s="152"/>
      <c r="BPF196" s="152"/>
      <c r="BPG196" s="152"/>
      <c r="BPH196" s="152"/>
      <c r="BPI196" s="356"/>
      <c r="BPJ196" s="321"/>
      <c r="BPK196" s="326"/>
      <c r="BPL196" s="152"/>
      <c r="BPM196" s="152"/>
      <c r="BPN196" s="152"/>
      <c r="BPO196" s="152"/>
      <c r="BPP196" s="356"/>
      <c r="BPQ196" s="321"/>
      <c r="BPR196" s="326"/>
      <c r="BPS196" s="152"/>
      <c r="BPT196" s="152"/>
      <c r="BPU196" s="152"/>
      <c r="BPV196" s="152"/>
      <c r="BPW196" s="356"/>
      <c r="BPX196" s="321"/>
      <c r="BPY196" s="326"/>
      <c r="BPZ196" s="152"/>
      <c r="BQA196" s="152"/>
      <c r="BQB196" s="152"/>
      <c r="BQC196" s="152"/>
      <c r="BQD196" s="356"/>
      <c r="BQE196" s="321"/>
      <c r="BQF196" s="326"/>
      <c r="BQG196" s="152"/>
      <c r="BQH196" s="152"/>
      <c r="BQI196" s="152"/>
      <c r="BQJ196" s="152"/>
      <c r="BQK196" s="356"/>
      <c r="BQL196" s="321"/>
      <c r="BQM196" s="326"/>
      <c r="BQN196" s="152"/>
      <c r="BQO196" s="152"/>
      <c r="BQP196" s="152"/>
      <c r="BQQ196" s="152"/>
      <c r="BQR196" s="356"/>
      <c r="BQS196" s="321"/>
      <c r="BQT196" s="326"/>
      <c r="BQU196" s="152"/>
      <c r="BQV196" s="152"/>
      <c r="BQW196" s="152"/>
      <c r="BQX196" s="152"/>
      <c r="BQY196" s="356"/>
      <c r="BQZ196" s="321"/>
      <c r="BRA196" s="326"/>
      <c r="BRB196" s="152"/>
      <c r="BRC196" s="152"/>
      <c r="BRD196" s="152"/>
      <c r="BRE196" s="152"/>
      <c r="BRF196" s="356"/>
      <c r="BRG196" s="321"/>
      <c r="BRH196" s="326"/>
      <c r="BRI196" s="152"/>
      <c r="BRJ196" s="152"/>
      <c r="BRK196" s="152"/>
      <c r="BRL196" s="152"/>
      <c r="BRM196" s="356"/>
      <c r="BRN196" s="321"/>
      <c r="BRO196" s="326"/>
      <c r="BRP196" s="152"/>
      <c r="BRQ196" s="152"/>
      <c r="BRR196" s="152"/>
      <c r="BRS196" s="152"/>
      <c r="BRT196" s="356"/>
      <c r="BRU196" s="321"/>
      <c r="BRV196" s="326"/>
      <c r="BRW196" s="152"/>
      <c r="BRX196" s="152"/>
      <c r="BRY196" s="152"/>
      <c r="BRZ196" s="152"/>
      <c r="BSA196" s="356"/>
      <c r="BSB196" s="321"/>
      <c r="BSC196" s="326"/>
      <c r="BSD196" s="152"/>
      <c r="BSE196" s="152"/>
      <c r="BSF196" s="152"/>
      <c r="BSG196" s="152"/>
      <c r="BSH196" s="356"/>
      <c r="BSI196" s="321"/>
      <c r="BSJ196" s="326"/>
      <c r="BSK196" s="152"/>
      <c r="BSL196" s="152"/>
      <c r="BSM196" s="152"/>
      <c r="BSN196" s="152"/>
      <c r="BSO196" s="356"/>
      <c r="BSP196" s="321"/>
      <c r="BSQ196" s="326"/>
      <c r="BSR196" s="152"/>
      <c r="BSS196" s="152"/>
      <c r="BST196" s="152"/>
      <c r="BSU196" s="152"/>
      <c r="BSV196" s="356"/>
      <c r="BSW196" s="321"/>
      <c r="BSX196" s="326"/>
      <c r="BSY196" s="152"/>
      <c r="BSZ196" s="152"/>
      <c r="BTA196" s="152"/>
      <c r="BTB196" s="152"/>
      <c r="BTC196" s="356"/>
      <c r="BTD196" s="321"/>
      <c r="BTE196" s="326"/>
      <c r="BTF196" s="152"/>
      <c r="BTG196" s="152"/>
      <c r="BTH196" s="152"/>
      <c r="BTI196" s="152"/>
      <c r="BTJ196" s="356"/>
      <c r="BTK196" s="321"/>
      <c r="BTL196" s="326"/>
      <c r="BTM196" s="152"/>
      <c r="BTN196" s="152"/>
      <c r="BTO196" s="152"/>
      <c r="BTP196" s="152"/>
      <c r="BTQ196" s="356"/>
      <c r="BTR196" s="321"/>
      <c r="BTS196" s="326"/>
      <c r="BTT196" s="152"/>
      <c r="BTU196" s="152"/>
      <c r="BTV196" s="152"/>
      <c r="BTW196" s="152"/>
      <c r="BTX196" s="356"/>
      <c r="BTY196" s="321"/>
      <c r="BTZ196" s="326"/>
      <c r="BUA196" s="152"/>
      <c r="BUB196" s="152"/>
      <c r="BUC196" s="152"/>
      <c r="BUD196" s="152"/>
      <c r="BUE196" s="356"/>
      <c r="BUF196" s="321"/>
      <c r="BUG196" s="326"/>
      <c r="BUH196" s="152"/>
      <c r="BUI196" s="152"/>
      <c r="BUJ196" s="152"/>
      <c r="BUK196" s="152"/>
      <c r="BUL196" s="356"/>
      <c r="BUM196" s="321"/>
      <c r="BUN196" s="326"/>
      <c r="BUO196" s="152"/>
      <c r="BUP196" s="152"/>
      <c r="BUQ196" s="152"/>
      <c r="BUR196" s="152"/>
      <c r="BUS196" s="356"/>
      <c r="BUT196" s="321"/>
      <c r="BUU196" s="326"/>
      <c r="BUV196" s="152"/>
      <c r="BUW196" s="152"/>
      <c r="BUX196" s="152"/>
      <c r="BUY196" s="152"/>
      <c r="BUZ196" s="356"/>
      <c r="BVA196" s="321"/>
      <c r="BVB196" s="326"/>
      <c r="BVC196" s="152"/>
      <c r="BVD196" s="152"/>
      <c r="BVE196" s="152"/>
      <c r="BVF196" s="152"/>
      <c r="BVG196" s="356"/>
      <c r="BVH196" s="321"/>
      <c r="BVI196" s="326"/>
      <c r="BVJ196" s="152"/>
      <c r="BVK196" s="152"/>
      <c r="BVL196" s="152"/>
      <c r="BVM196" s="152"/>
      <c r="BVN196" s="356"/>
      <c r="BVO196" s="321"/>
      <c r="BVP196" s="326"/>
      <c r="BVQ196" s="152"/>
      <c r="BVR196" s="152"/>
      <c r="BVS196" s="152"/>
      <c r="BVT196" s="152"/>
      <c r="BVU196" s="356"/>
      <c r="BVV196" s="321"/>
      <c r="BVW196" s="326"/>
      <c r="BVX196" s="152"/>
      <c r="BVY196" s="152"/>
      <c r="BVZ196" s="152"/>
      <c r="BWA196" s="152"/>
      <c r="BWB196" s="356"/>
      <c r="BWC196" s="321"/>
      <c r="BWD196" s="326"/>
      <c r="BWE196" s="152"/>
      <c r="BWF196" s="152"/>
      <c r="BWG196" s="152"/>
      <c r="BWH196" s="152"/>
      <c r="BWI196" s="356"/>
      <c r="BWJ196" s="321"/>
      <c r="BWK196" s="326"/>
      <c r="BWL196" s="152"/>
      <c r="BWM196" s="152"/>
      <c r="BWN196" s="152"/>
      <c r="BWO196" s="152"/>
      <c r="BWP196" s="356"/>
      <c r="BWQ196" s="321"/>
      <c r="BWR196" s="326"/>
      <c r="BWS196" s="152"/>
      <c r="BWT196" s="152"/>
      <c r="BWU196" s="152"/>
      <c r="BWV196" s="152"/>
      <c r="BWW196" s="356"/>
      <c r="BWX196" s="321"/>
      <c r="BWY196" s="326"/>
      <c r="BWZ196" s="152"/>
      <c r="BXA196" s="152"/>
      <c r="BXB196" s="152"/>
      <c r="BXC196" s="152"/>
      <c r="BXD196" s="356"/>
      <c r="BXE196" s="321"/>
      <c r="BXF196" s="326"/>
      <c r="BXG196" s="152"/>
      <c r="BXH196" s="152"/>
      <c r="BXI196" s="152"/>
      <c r="BXJ196" s="152"/>
      <c r="BXK196" s="356"/>
      <c r="BXL196" s="321"/>
      <c r="BXM196" s="326"/>
      <c r="BXN196" s="152"/>
      <c r="BXO196" s="152"/>
      <c r="BXP196" s="152"/>
      <c r="BXQ196" s="152"/>
      <c r="BXR196" s="356"/>
      <c r="BXS196" s="321"/>
      <c r="BXT196" s="326"/>
      <c r="BXU196" s="152"/>
      <c r="BXV196" s="152"/>
      <c r="BXW196" s="152"/>
      <c r="BXX196" s="152"/>
      <c r="BXY196" s="356"/>
      <c r="BXZ196" s="321"/>
      <c r="BYA196" s="326"/>
      <c r="BYB196" s="152"/>
      <c r="BYC196" s="152"/>
      <c r="BYD196" s="152"/>
      <c r="BYE196" s="152"/>
      <c r="BYF196" s="356"/>
      <c r="BYG196" s="321"/>
      <c r="BYH196" s="326"/>
      <c r="BYI196" s="152"/>
      <c r="BYJ196" s="152"/>
      <c r="BYK196" s="152"/>
      <c r="BYL196" s="152"/>
      <c r="BYM196" s="356"/>
      <c r="BYN196" s="321"/>
      <c r="BYO196" s="326"/>
      <c r="BYP196" s="152"/>
      <c r="BYQ196" s="152"/>
      <c r="BYR196" s="152"/>
      <c r="BYS196" s="152"/>
      <c r="BYT196" s="356"/>
      <c r="BYU196" s="321"/>
      <c r="BYV196" s="326"/>
      <c r="BYW196" s="152"/>
      <c r="BYX196" s="152"/>
      <c r="BYY196" s="152"/>
      <c r="BYZ196" s="152"/>
      <c r="BZA196" s="356"/>
      <c r="BZB196" s="321"/>
      <c r="BZC196" s="326"/>
      <c r="BZD196" s="152"/>
      <c r="BZE196" s="152"/>
      <c r="BZF196" s="152"/>
      <c r="BZG196" s="152"/>
      <c r="BZH196" s="356"/>
      <c r="BZI196" s="321"/>
      <c r="BZJ196" s="326"/>
      <c r="BZK196" s="152"/>
      <c r="BZL196" s="152"/>
      <c r="BZM196" s="152"/>
      <c r="BZN196" s="152"/>
      <c r="BZO196" s="356"/>
      <c r="BZP196" s="321"/>
      <c r="BZQ196" s="326"/>
      <c r="BZR196" s="152"/>
      <c r="BZS196" s="152"/>
      <c r="BZT196" s="152"/>
      <c r="BZU196" s="152"/>
      <c r="BZV196" s="356"/>
      <c r="BZW196" s="321"/>
      <c r="BZX196" s="326"/>
      <c r="BZY196" s="152"/>
      <c r="BZZ196" s="152"/>
      <c r="CAA196" s="152"/>
      <c r="CAB196" s="152"/>
      <c r="CAC196" s="356"/>
      <c r="CAD196" s="321"/>
      <c r="CAE196" s="326"/>
      <c r="CAF196" s="152"/>
      <c r="CAG196" s="152"/>
      <c r="CAH196" s="152"/>
      <c r="CAI196" s="152"/>
      <c r="CAJ196" s="356"/>
      <c r="CAK196" s="321"/>
      <c r="CAL196" s="326"/>
      <c r="CAM196" s="152"/>
      <c r="CAN196" s="152"/>
      <c r="CAO196" s="152"/>
      <c r="CAP196" s="152"/>
      <c r="CAQ196" s="356"/>
      <c r="CAR196" s="321"/>
      <c r="CAS196" s="326"/>
      <c r="CAT196" s="152"/>
      <c r="CAU196" s="152"/>
      <c r="CAV196" s="152"/>
      <c r="CAW196" s="152"/>
      <c r="CAX196" s="356"/>
      <c r="CAY196" s="321"/>
      <c r="CAZ196" s="326"/>
      <c r="CBA196" s="152"/>
      <c r="CBB196" s="152"/>
      <c r="CBC196" s="152"/>
      <c r="CBD196" s="152"/>
      <c r="CBE196" s="356"/>
      <c r="CBF196" s="321"/>
      <c r="CBG196" s="326"/>
      <c r="CBH196" s="152"/>
      <c r="CBI196" s="152"/>
      <c r="CBJ196" s="152"/>
      <c r="CBK196" s="152"/>
      <c r="CBL196" s="356"/>
      <c r="CBM196" s="321"/>
      <c r="CBN196" s="326"/>
      <c r="CBO196" s="152"/>
      <c r="CBP196" s="152"/>
      <c r="CBQ196" s="152"/>
      <c r="CBR196" s="152"/>
      <c r="CBS196" s="356"/>
      <c r="CBT196" s="321"/>
      <c r="CBU196" s="326"/>
      <c r="CBV196" s="152"/>
      <c r="CBW196" s="152"/>
      <c r="CBX196" s="152"/>
      <c r="CBY196" s="152"/>
      <c r="CBZ196" s="356"/>
      <c r="CCA196" s="321"/>
      <c r="CCB196" s="326"/>
      <c r="CCC196" s="152"/>
      <c r="CCD196" s="152"/>
      <c r="CCE196" s="152"/>
      <c r="CCF196" s="152"/>
      <c r="CCG196" s="356"/>
      <c r="CCH196" s="321"/>
      <c r="CCI196" s="326"/>
      <c r="CCJ196" s="152"/>
      <c r="CCK196" s="152"/>
      <c r="CCL196" s="152"/>
      <c r="CCM196" s="152"/>
      <c r="CCN196" s="356"/>
      <c r="CCO196" s="321"/>
      <c r="CCP196" s="326"/>
      <c r="CCQ196" s="152"/>
      <c r="CCR196" s="152"/>
      <c r="CCS196" s="152"/>
      <c r="CCT196" s="152"/>
      <c r="CCU196" s="356"/>
      <c r="CCV196" s="321"/>
      <c r="CCW196" s="326"/>
      <c r="CCX196" s="152"/>
      <c r="CCY196" s="152"/>
      <c r="CCZ196" s="152"/>
      <c r="CDA196" s="152"/>
      <c r="CDB196" s="356"/>
      <c r="CDC196" s="321"/>
      <c r="CDD196" s="326"/>
      <c r="CDE196" s="152"/>
      <c r="CDF196" s="152"/>
      <c r="CDG196" s="152"/>
      <c r="CDH196" s="152"/>
      <c r="CDI196" s="356"/>
      <c r="CDJ196" s="321"/>
      <c r="CDK196" s="326"/>
      <c r="CDL196" s="152"/>
      <c r="CDM196" s="152"/>
      <c r="CDN196" s="152"/>
      <c r="CDO196" s="152"/>
      <c r="CDP196" s="356"/>
      <c r="CDQ196" s="321"/>
      <c r="CDR196" s="326"/>
      <c r="CDS196" s="152"/>
      <c r="CDT196" s="152"/>
      <c r="CDU196" s="152"/>
      <c r="CDV196" s="152"/>
      <c r="CDW196" s="356"/>
      <c r="CDX196" s="321"/>
      <c r="CDY196" s="326"/>
      <c r="CDZ196" s="152"/>
      <c r="CEA196" s="152"/>
      <c r="CEB196" s="152"/>
      <c r="CEC196" s="152"/>
      <c r="CED196" s="356"/>
      <c r="CEE196" s="321"/>
      <c r="CEF196" s="326"/>
      <c r="CEG196" s="152"/>
      <c r="CEH196" s="152"/>
      <c r="CEI196" s="152"/>
      <c r="CEJ196" s="152"/>
      <c r="CEK196" s="356"/>
      <c r="CEL196" s="321"/>
      <c r="CEM196" s="326"/>
      <c r="CEN196" s="152"/>
      <c r="CEO196" s="152"/>
      <c r="CEP196" s="152"/>
      <c r="CEQ196" s="152"/>
      <c r="CER196" s="356"/>
      <c r="CES196" s="321"/>
      <c r="CET196" s="326"/>
      <c r="CEU196" s="152"/>
      <c r="CEV196" s="152"/>
      <c r="CEW196" s="152"/>
      <c r="CEX196" s="152"/>
      <c r="CEY196" s="356"/>
      <c r="CEZ196" s="321"/>
      <c r="CFA196" s="326"/>
      <c r="CFB196" s="152"/>
      <c r="CFC196" s="152"/>
      <c r="CFD196" s="152"/>
      <c r="CFE196" s="152"/>
      <c r="CFF196" s="356"/>
      <c r="CFG196" s="321"/>
      <c r="CFH196" s="326"/>
      <c r="CFI196" s="152"/>
      <c r="CFJ196" s="152"/>
      <c r="CFK196" s="152"/>
      <c r="CFL196" s="152"/>
      <c r="CFM196" s="356"/>
      <c r="CFN196" s="321"/>
      <c r="CFO196" s="326"/>
      <c r="CFP196" s="152"/>
      <c r="CFQ196" s="152"/>
      <c r="CFR196" s="152"/>
      <c r="CFS196" s="152"/>
      <c r="CFT196" s="356"/>
      <c r="CFU196" s="321"/>
      <c r="CFV196" s="326"/>
      <c r="CFW196" s="152"/>
      <c r="CFX196" s="152"/>
      <c r="CFY196" s="152"/>
      <c r="CFZ196" s="152"/>
      <c r="CGA196" s="356"/>
      <c r="CGB196" s="321"/>
      <c r="CGC196" s="326"/>
      <c r="CGD196" s="152"/>
      <c r="CGE196" s="152"/>
      <c r="CGF196" s="152"/>
      <c r="CGG196" s="152"/>
      <c r="CGH196" s="356"/>
      <c r="CGI196" s="321"/>
      <c r="CGJ196" s="326"/>
      <c r="CGK196" s="152"/>
      <c r="CGL196" s="152"/>
      <c r="CGM196" s="152"/>
      <c r="CGN196" s="152"/>
      <c r="CGO196" s="356"/>
      <c r="CGP196" s="321"/>
      <c r="CGQ196" s="326"/>
      <c r="CGR196" s="152"/>
      <c r="CGS196" s="152"/>
      <c r="CGT196" s="152"/>
      <c r="CGU196" s="152"/>
      <c r="CGV196" s="356"/>
      <c r="CGW196" s="321"/>
      <c r="CGX196" s="326"/>
      <c r="CGY196" s="152"/>
      <c r="CGZ196" s="152"/>
      <c r="CHA196" s="152"/>
      <c r="CHB196" s="152"/>
      <c r="CHC196" s="356"/>
      <c r="CHD196" s="321"/>
      <c r="CHE196" s="326"/>
      <c r="CHF196" s="152"/>
      <c r="CHG196" s="152"/>
      <c r="CHH196" s="152"/>
      <c r="CHI196" s="152"/>
      <c r="CHJ196" s="356"/>
      <c r="CHK196" s="321"/>
      <c r="CHL196" s="326"/>
      <c r="CHM196" s="152"/>
      <c r="CHN196" s="152"/>
      <c r="CHO196" s="152"/>
      <c r="CHP196" s="152"/>
      <c r="CHQ196" s="356"/>
      <c r="CHR196" s="321"/>
      <c r="CHS196" s="326"/>
      <c r="CHT196" s="152"/>
      <c r="CHU196" s="152"/>
      <c r="CHV196" s="152"/>
      <c r="CHW196" s="152"/>
      <c r="CHX196" s="356"/>
      <c r="CHY196" s="321"/>
      <c r="CHZ196" s="326"/>
      <c r="CIA196" s="152"/>
      <c r="CIB196" s="152"/>
      <c r="CIC196" s="152"/>
      <c r="CID196" s="152"/>
      <c r="CIE196" s="356"/>
      <c r="CIF196" s="321"/>
      <c r="CIG196" s="326"/>
      <c r="CIH196" s="152"/>
      <c r="CII196" s="152"/>
      <c r="CIJ196" s="152"/>
      <c r="CIK196" s="152"/>
      <c r="CIL196" s="356"/>
      <c r="CIM196" s="321"/>
      <c r="CIN196" s="326"/>
      <c r="CIO196" s="152"/>
      <c r="CIP196" s="152"/>
      <c r="CIQ196" s="152"/>
      <c r="CIR196" s="152"/>
      <c r="CIS196" s="356"/>
      <c r="CIT196" s="321"/>
      <c r="CIU196" s="326"/>
      <c r="CIV196" s="152"/>
      <c r="CIW196" s="152"/>
      <c r="CIX196" s="152"/>
      <c r="CIY196" s="152"/>
      <c r="CIZ196" s="356"/>
      <c r="CJA196" s="321"/>
      <c r="CJB196" s="326"/>
      <c r="CJC196" s="152"/>
      <c r="CJD196" s="152"/>
      <c r="CJE196" s="152"/>
      <c r="CJF196" s="152"/>
      <c r="CJG196" s="356"/>
      <c r="CJH196" s="321"/>
      <c r="CJI196" s="326"/>
      <c r="CJJ196" s="152"/>
      <c r="CJK196" s="152"/>
      <c r="CJL196" s="152"/>
      <c r="CJM196" s="152"/>
      <c r="CJN196" s="356"/>
      <c r="CJO196" s="321"/>
      <c r="CJP196" s="326"/>
      <c r="CJQ196" s="152"/>
      <c r="CJR196" s="152"/>
      <c r="CJS196" s="152"/>
      <c r="CJT196" s="152"/>
      <c r="CJU196" s="356"/>
      <c r="CJV196" s="321"/>
      <c r="CJW196" s="326"/>
      <c r="CJX196" s="152"/>
      <c r="CJY196" s="152"/>
      <c r="CJZ196" s="152"/>
      <c r="CKA196" s="152"/>
      <c r="CKB196" s="356"/>
      <c r="CKC196" s="321"/>
      <c r="CKD196" s="326"/>
      <c r="CKE196" s="152"/>
      <c r="CKF196" s="152"/>
      <c r="CKG196" s="152"/>
      <c r="CKH196" s="152"/>
      <c r="CKI196" s="356"/>
      <c r="CKJ196" s="321"/>
      <c r="CKK196" s="326"/>
      <c r="CKL196" s="152"/>
      <c r="CKM196" s="152"/>
      <c r="CKN196" s="152"/>
      <c r="CKO196" s="152"/>
      <c r="CKP196" s="356"/>
      <c r="CKQ196" s="321"/>
      <c r="CKR196" s="326"/>
      <c r="CKS196" s="152"/>
      <c r="CKT196" s="152"/>
      <c r="CKU196" s="152"/>
      <c r="CKV196" s="152"/>
      <c r="CKW196" s="356"/>
      <c r="CKX196" s="321"/>
      <c r="CKY196" s="326"/>
      <c r="CKZ196" s="152"/>
      <c r="CLA196" s="152"/>
      <c r="CLB196" s="152"/>
      <c r="CLC196" s="152"/>
      <c r="CLD196" s="356"/>
      <c r="CLE196" s="321"/>
      <c r="CLF196" s="326"/>
      <c r="CLG196" s="152"/>
      <c r="CLH196" s="152"/>
      <c r="CLI196" s="152"/>
      <c r="CLJ196" s="152"/>
      <c r="CLK196" s="356"/>
      <c r="CLL196" s="321"/>
      <c r="CLM196" s="326"/>
      <c r="CLN196" s="152"/>
      <c r="CLO196" s="152"/>
      <c r="CLP196" s="152"/>
      <c r="CLQ196" s="152"/>
      <c r="CLR196" s="356"/>
      <c r="CLS196" s="321"/>
      <c r="CLT196" s="326"/>
      <c r="CLU196" s="152"/>
      <c r="CLV196" s="152"/>
      <c r="CLW196" s="152"/>
      <c r="CLX196" s="152"/>
      <c r="CLY196" s="356"/>
      <c r="CLZ196" s="321"/>
      <c r="CMA196" s="326"/>
      <c r="CMB196" s="152"/>
      <c r="CMC196" s="152"/>
      <c r="CMD196" s="152"/>
      <c r="CME196" s="152"/>
      <c r="CMF196" s="356"/>
      <c r="CMG196" s="321"/>
      <c r="CMH196" s="326"/>
      <c r="CMI196" s="152"/>
      <c r="CMJ196" s="152"/>
      <c r="CMK196" s="152"/>
      <c r="CML196" s="152"/>
      <c r="CMM196" s="356"/>
      <c r="CMN196" s="321"/>
      <c r="CMO196" s="326"/>
      <c r="CMP196" s="152"/>
      <c r="CMQ196" s="152"/>
      <c r="CMR196" s="152"/>
      <c r="CMS196" s="152"/>
      <c r="CMT196" s="356"/>
      <c r="CMU196" s="321"/>
      <c r="CMV196" s="326"/>
      <c r="CMW196" s="152"/>
      <c r="CMX196" s="152"/>
      <c r="CMY196" s="152"/>
      <c r="CMZ196" s="152"/>
      <c r="CNA196" s="356"/>
      <c r="CNB196" s="321"/>
      <c r="CNC196" s="326"/>
      <c r="CND196" s="152"/>
      <c r="CNE196" s="152"/>
      <c r="CNF196" s="152"/>
      <c r="CNG196" s="152"/>
      <c r="CNH196" s="356"/>
      <c r="CNI196" s="321"/>
      <c r="CNJ196" s="326"/>
      <c r="CNK196" s="152"/>
      <c r="CNL196" s="152"/>
      <c r="CNM196" s="152"/>
      <c r="CNN196" s="152"/>
      <c r="CNO196" s="356"/>
      <c r="CNP196" s="321"/>
      <c r="CNQ196" s="326"/>
      <c r="CNR196" s="152"/>
      <c r="CNS196" s="152"/>
      <c r="CNT196" s="152"/>
      <c r="CNU196" s="152"/>
      <c r="CNV196" s="356"/>
      <c r="CNW196" s="321"/>
      <c r="CNX196" s="326"/>
      <c r="CNY196" s="152"/>
      <c r="CNZ196" s="152"/>
      <c r="COA196" s="152"/>
      <c r="COB196" s="152"/>
      <c r="COC196" s="356"/>
      <c r="COD196" s="321"/>
      <c r="COE196" s="326"/>
      <c r="COF196" s="152"/>
      <c r="COG196" s="152"/>
      <c r="COH196" s="152"/>
      <c r="COI196" s="152"/>
      <c r="COJ196" s="356"/>
      <c r="COK196" s="321"/>
      <c r="COL196" s="326"/>
      <c r="COM196" s="152"/>
      <c r="CON196" s="152"/>
      <c r="COO196" s="152"/>
      <c r="COP196" s="152"/>
      <c r="COQ196" s="356"/>
      <c r="COR196" s="321"/>
      <c r="COS196" s="326"/>
      <c r="COT196" s="152"/>
      <c r="COU196" s="152"/>
      <c r="COV196" s="152"/>
      <c r="COW196" s="152"/>
      <c r="COX196" s="356"/>
      <c r="COY196" s="321"/>
      <c r="COZ196" s="326"/>
      <c r="CPA196" s="152"/>
      <c r="CPB196" s="152"/>
      <c r="CPC196" s="152"/>
      <c r="CPD196" s="152"/>
      <c r="CPE196" s="356"/>
      <c r="CPF196" s="321"/>
      <c r="CPG196" s="326"/>
      <c r="CPH196" s="152"/>
      <c r="CPI196" s="152"/>
      <c r="CPJ196" s="152"/>
      <c r="CPK196" s="152"/>
      <c r="CPL196" s="356"/>
      <c r="CPM196" s="321"/>
      <c r="CPN196" s="326"/>
      <c r="CPO196" s="152"/>
      <c r="CPP196" s="152"/>
      <c r="CPQ196" s="152"/>
      <c r="CPR196" s="152"/>
      <c r="CPS196" s="356"/>
      <c r="CPT196" s="321"/>
      <c r="CPU196" s="326"/>
      <c r="CPV196" s="152"/>
      <c r="CPW196" s="152"/>
      <c r="CPX196" s="152"/>
      <c r="CPY196" s="152"/>
      <c r="CPZ196" s="356"/>
      <c r="CQA196" s="321"/>
      <c r="CQB196" s="326"/>
      <c r="CQC196" s="152"/>
      <c r="CQD196" s="152"/>
      <c r="CQE196" s="152"/>
      <c r="CQF196" s="152"/>
      <c r="CQG196" s="356"/>
      <c r="CQH196" s="321"/>
      <c r="CQI196" s="326"/>
      <c r="CQJ196" s="152"/>
      <c r="CQK196" s="152"/>
      <c r="CQL196" s="152"/>
      <c r="CQM196" s="152"/>
      <c r="CQN196" s="356"/>
      <c r="CQO196" s="321"/>
      <c r="CQP196" s="326"/>
      <c r="CQQ196" s="152"/>
      <c r="CQR196" s="152"/>
      <c r="CQS196" s="152"/>
      <c r="CQT196" s="152"/>
      <c r="CQU196" s="356"/>
      <c r="CQV196" s="321"/>
      <c r="CQW196" s="326"/>
      <c r="CQX196" s="152"/>
      <c r="CQY196" s="152"/>
      <c r="CQZ196" s="152"/>
      <c r="CRA196" s="152"/>
      <c r="CRB196" s="356"/>
      <c r="CRC196" s="321"/>
      <c r="CRD196" s="326"/>
      <c r="CRE196" s="152"/>
      <c r="CRF196" s="152"/>
      <c r="CRG196" s="152"/>
      <c r="CRH196" s="152"/>
      <c r="CRI196" s="356"/>
      <c r="CRJ196" s="321"/>
      <c r="CRK196" s="326"/>
      <c r="CRL196" s="152"/>
      <c r="CRM196" s="152"/>
      <c r="CRN196" s="152"/>
      <c r="CRO196" s="152"/>
      <c r="CRP196" s="356"/>
      <c r="CRQ196" s="321"/>
      <c r="CRR196" s="326"/>
      <c r="CRS196" s="152"/>
      <c r="CRT196" s="152"/>
      <c r="CRU196" s="152"/>
      <c r="CRV196" s="152"/>
      <c r="CRW196" s="356"/>
      <c r="CRX196" s="321"/>
      <c r="CRY196" s="326"/>
      <c r="CRZ196" s="152"/>
      <c r="CSA196" s="152"/>
      <c r="CSB196" s="152"/>
      <c r="CSC196" s="152"/>
      <c r="CSD196" s="356"/>
      <c r="CSE196" s="321"/>
      <c r="CSF196" s="326"/>
      <c r="CSG196" s="152"/>
      <c r="CSH196" s="152"/>
      <c r="CSI196" s="152"/>
      <c r="CSJ196" s="152"/>
      <c r="CSK196" s="356"/>
      <c r="CSL196" s="321"/>
      <c r="CSM196" s="326"/>
      <c r="CSN196" s="152"/>
      <c r="CSO196" s="152"/>
      <c r="CSP196" s="152"/>
      <c r="CSQ196" s="152"/>
      <c r="CSR196" s="356"/>
      <c r="CSS196" s="321"/>
      <c r="CST196" s="326"/>
      <c r="CSU196" s="152"/>
      <c r="CSV196" s="152"/>
      <c r="CSW196" s="152"/>
      <c r="CSX196" s="152"/>
      <c r="CSY196" s="356"/>
      <c r="CSZ196" s="321"/>
      <c r="CTA196" s="326"/>
      <c r="CTB196" s="152"/>
      <c r="CTC196" s="152"/>
      <c r="CTD196" s="152"/>
      <c r="CTE196" s="152"/>
      <c r="CTF196" s="356"/>
      <c r="CTG196" s="321"/>
      <c r="CTH196" s="326"/>
      <c r="CTI196" s="152"/>
      <c r="CTJ196" s="152"/>
      <c r="CTK196" s="152"/>
      <c r="CTL196" s="152"/>
      <c r="CTM196" s="356"/>
      <c r="CTN196" s="321"/>
      <c r="CTO196" s="326"/>
      <c r="CTP196" s="152"/>
      <c r="CTQ196" s="152"/>
      <c r="CTR196" s="152"/>
      <c r="CTS196" s="152"/>
      <c r="CTT196" s="356"/>
      <c r="CTU196" s="321"/>
      <c r="CTV196" s="326"/>
      <c r="CTW196" s="152"/>
      <c r="CTX196" s="152"/>
      <c r="CTY196" s="152"/>
      <c r="CTZ196" s="152"/>
      <c r="CUA196" s="356"/>
      <c r="CUB196" s="321"/>
      <c r="CUC196" s="326"/>
      <c r="CUD196" s="152"/>
      <c r="CUE196" s="152"/>
      <c r="CUF196" s="152"/>
      <c r="CUG196" s="152"/>
      <c r="CUH196" s="356"/>
      <c r="CUI196" s="321"/>
      <c r="CUJ196" s="326"/>
      <c r="CUK196" s="152"/>
      <c r="CUL196" s="152"/>
      <c r="CUM196" s="152"/>
      <c r="CUN196" s="152"/>
      <c r="CUO196" s="356"/>
      <c r="CUP196" s="321"/>
      <c r="CUQ196" s="326"/>
      <c r="CUR196" s="152"/>
      <c r="CUS196" s="152"/>
      <c r="CUT196" s="152"/>
      <c r="CUU196" s="152"/>
      <c r="CUV196" s="356"/>
      <c r="CUW196" s="321"/>
      <c r="CUX196" s="326"/>
      <c r="CUY196" s="152"/>
      <c r="CUZ196" s="152"/>
      <c r="CVA196" s="152"/>
      <c r="CVB196" s="152"/>
      <c r="CVC196" s="356"/>
      <c r="CVD196" s="321"/>
      <c r="CVE196" s="326"/>
      <c r="CVF196" s="152"/>
      <c r="CVG196" s="152"/>
      <c r="CVH196" s="152"/>
      <c r="CVI196" s="152"/>
      <c r="CVJ196" s="356"/>
      <c r="CVK196" s="321"/>
      <c r="CVL196" s="326"/>
      <c r="CVM196" s="152"/>
      <c r="CVN196" s="152"/>
      <c r="CVO196" s="152"/>
      <c r="CVP196" s="152"/>
      <c r="CVQ196" s="356"/>
      <c r="CVR196" s="321"/>
      <c r="CVS196" s="326"/>
      <c r="CVT196" s="152"/>
      <c r="CVU196" s="152"/>
      <c r="CVV196" s="152"/>
      <c r="CVW196" s="152"/>
      <c r="CVX196" s="356"/>
      <c r="CVY196" s="321"/>
      <c r="CVZ196" s="326"/>
      <c r="CWA196" s="152"/>
      <c r="CWB196" s="152"/>
      <c r="CWC196" s="152"/>
      <c r="CWD196" s="152"/>
      <c r="CWE196" s="356"/>
      <c r="CWF196" s="321"/>
      <c r="CWG196" s="326"/>
      <c r="CWH196" s="152"/>
      <c r="CWI196" s="152"/>
      <c r="CWJ196" s="152"/>
      <c r="CWK196" s="152"/>
      <c r="CWL196" s="356"/>
      <c r="CWM196" s="321"/>
      <c r="CWN196" s="326"/>
      <c r="CWO196" s="152"/>
      <c r="CWP196" s="152"/>
      <c r="CWQ196" s="152"/>
      <c r="CWR196" s="152"/>
      <c r="CWS196" s="356"/>
      <c r="CWT196" s="321"/>
      <c r="CWU196" s="326"/>
      <c r="CWV196" s="152"/>
      <c r="CWW196" s="152"/>
      <c r="CWX196" s="152"/>
      <c r="CWY196" s="152"/>
      <c r="CWZ196" s="356"/>
      <c r="CXA196" s="321"/>
      <c r="CXB196" s="326"/>
      <c r="CXC196" s="152"/>
      <c r="CXD196" s="152"/>
      <c r="CXE196" s="152"/>
      <c r="CXF196" s="152"/>
      <c r="CXG196" s="356"/>
      <c r="CXH196" s="321"/>
      <c r="CXI196" s="326"/>
      <c r="CXJ196" s="152"/>
      <c r="CXK196" s="152"/>
      <c r="CXL196" s="152"/>
      <c r="CXM196" s="152"/>
      <c r="CXN196" s="356"/>
      <c r="CXO196" s="321"/>
      <c r="CXP196" s="326"/>
      <c r="CXQ196" s="152"/>
      <c r="CXR196" s="152"/>
      <c r="CXS196" s="152"/>
      <c r="CXT196" s="152"/>
      <c r="CXU196" s="356"/>
      <c r="CXV196" s="321"/>
      <c r="CXW196" s="326"/>
      <c r="CXX196" s="152"/>
      <c r="CXY196" s="152"/>
      <c r="CXZ196" s="152"/>
      <c r="CYA196" s="152"/>
      <c r="CYB196" s="356"/>
      <c r="CYC196" s="321"/>
      <c r="CYD196" s="326"/>
      <c r="CYE196" s="152"/>
      <c r="CYF196" s="152"/>
      <c r="CYG196" s="152"/>
      <c r="CYH196" s="152"/>
      <c r="CYI196" s="356"/>
      <c r="CYJ196" s="321"/>
      <c r="CYK196" s="326"/>
      <c r="CYL196" s="152"/>
      <c r="CYM196" s="152"/>
      <c r="CYN196" s="152"/>
      <c r="CYO196" s="152"/>
      <c r="CYP196" s="356"/>
      <c r="CYQ196" s="321"/>
      <c r="CYR196" s="326"/>
      <c r="CYS196" s="152"/>
      <c r="CYT196" s="152"/>
      <c r="CYU196" s="152"/>
      <c r="CYV196" s="152"/>
      <c r="CYW196" s="356"/>
      <c r="CYX196" s="321"/>
      <c r="CYY196" s="326"/>
      <c r="CYZ196" s="152"/>
      <c r="CZA196" s="152"/>
      <c r="CZB196" s="152"/>
      <c r="CZC196" s="152"/>
      <c r="CZD196" s="356"/>
      <c r="CZE196" s="321"/>
      <c r="CZF196" s="326"/>
      <c r="CZG196" s="152"/>
      <c r="CZH196" s="152"/>
      <c r="CZI196" s="152"/>
      <c r="CZJ196" s="152"/>
      <c r="CZK196" s="356"/>
      <c r="CZL196" s="321"/>
      <c r="CZM196" s="326"/>
      <c r="CZN196" s="152"/>
      <c r="CZO196" s="152"/>
      <c r="CZP196" s="152"/>
      <c r="CZQ196" s="152"/>
      <c r="CZR196" s="356"/>
      <c r="CZS196" s="321"/>
      <c r="CZT196" s="326"/>
      <c r="CZU196" s="152"/>
      <c r="CZV196" s="152"/>
      <c r="CZW196" s="152"/>
      <c r="CZX196" s="152"/>
      <c r="CZY196" s="356"/>
      <c r="CZZ196" s="321"/>
      <c r="DAA196" s="326"/>
      <c r="DAB196" s="152"/>
      <c r="DAC196" s="152"/>
      <c r="DAD196" s="152"/>
      <c r="DAE196" s="152"/>
      <c r="DAF196" s="356"/>
      <c r="DAG196" s="321"/>
      <c r="DAH196" s="326"/>
      <c r="DAI196" s="152"/>
      <c r="DAJ196" s="152"/>
      <c r="DAK196" s="152"/>
      <c r="DAL196" s="152"/>
      <c r="DAM196" s="356"/>
      <c r="DAN196" s="321"/>
      <c r="DAO196" s="326"/>
      <c r="DAP196" s="152"/>
      <c r="DAQ196" s="152"/>
      <c r="DAR196" s="152"/>
      <c r="DAS196" s="152"/>
      <c r="DAT196" s="356"/>
      <c r="DAU196" s="321"/>
      <c r="DAV196" s="326"/>
      <c r="DAW196" s="152"/>
      <c r="DAX196" s="152"/>
      <c r="DAY196" s="152"/>
      <c r="DAZ196" s="152"/>
      <c r="DBA196" s="356"/>
      <c r="DBB196" s="321"/>
      <c r="DBC196" s="326"/>
      <c r="DBD196" s="152"/>
      <c r="DBE196" s="152"/>
      <c r="DBF196" s="152"/>
      <c r="DBG196" s="152"/>
      <c r="DBH196" s="356"/>
      <c r="DBI196" s="321"/>
      <c r="DBJ196" s="326"/>
      <c r="DBK196" s="152"/>
      <c r="DBL196" s="152"/>
      <c r="DBM196" s="152"/>
      <c r="DBN196" s="152"/>
      <c r="DBO196" s="356"/>
      <c r="DBP196" s="321"/>
      <c r="DBQ196" s="326"/>
      <c r="DBR196" s="152"/>
      <c r="DBS196" s="152"/>
      <c r="DBT196" s="152"/>
      <c r="DBU196" s="152"/>
      <c r="DBV196" s="356"/>
      <c r="DBW196" s="321"/>
      <c r="DBX196" s="326"/>
      <c r="DBY196" s="152"/>
      <c r="DBZ196" s="152"/>
      <c r="DCA196" s="152"/>
      <c r="DCB196" s="152"/>
      <c r="DCC196" s="356"/>
      <c r="DCD196" s="321"/>
      <c r="DCE196" s="326"/>
      <c r="DCF196" s="152"/>
      <c r="DCG196" s="152"/>
      <c r="DCH196" s="152"/>
      <c r="DCI196" s="152"/>
      <c r="DCJ196" s="356"/>
      <c r="DCK196" s="321"/>
      <c r="DCL196" s="326"/>
      <c r="DCM196" s="152"/>
      <c r="DCN196" s="152"/>
      <c r="DCO196" s="152"/>
      <c r="DCP196" s="152"/>
      <c r="DCQ196" s="356"/>
      <c r="DCR196" s="321"/>
      <c r="DCS196" s="326"/>
      <c r="DCT196" s="152"/>
      <c r="DCU196" s="152"/>
      <c r="DCV196" s="152"/>
      <c r="DCW196" s="152"/>
      <c r="DCX196" s="356"/>
      <c r="DCY196" s="321"/>
      <c r="DCZ196" s="326"/>
      <c r="DDA196" s="152"/>
      <c r="DDB196" s="152"/>
      <c r="DDC196" s="152"/>
      <c r="DDD196" s="152"/>
      <c r="DDE196" s="356"/>
      <c r="DDF196" s="321"/>
      <c r="DDG196" s="326"/>
      <c r="DDH196" s="152"/>
      <c r="DDI196" s="152"/>
      <c r="DDJ196" s="152"/>
      <c r="DDK196" s="152"/>
      <c r="DDL196" s="356"/>
      <c r="DDM196" s="321"/>
      <c r="DDN196" s="326"/>
      <c r="DDO196" s="152"/>
      <c r="DDP196" s="152"/>
      <c r="DDQ196" s="152"/>
      <c r="DDR196" s="152"/>
      <c r="DDS196" s="356"/>
      <c r="DDT196" s="321"/>
      <c r="DDU196" s="326"/>
      <c r="DDV196" s="152"/>
      <c r="DDW196" s="152"/>
      <c r="DDX196" s="152"/>
      <c r="DDY196" s="152"/>
      <c r="DDZ196" s="356"/>
      <c r="DEA196" s="321"/>
      <c r="DEB196" s="326"/>
      <c r="DEC196" s="152"/>
      <c r="DED196" s="152"/>
      <c r="DEE196" s="152"/>
      <c r="DEF196" s="152"/>
      <c r="DEG196" s="356"/>
      <c r="DEH196" s="321"/>
      <c r="DEI196" s="326"/>
      <c r="DEJ196" s="152"/>
      <c r="DEK196" s="152"/>
      <c r="DEL196" s="152"/>
      <c r="DEM196" s="152"/>
      <c r="DEN196" s="356"/>
      <c r="DEO196" s="321"/>
      <c r="DEP196" s="326"/>
      <c r="DEQ196" s="152"/>
      <c r="DER196" s="152"/>
      <c r="DES196" s="152"/>
      <c r="DET196" s="152"/>
      <c r="DEU196" s="356"/>
      <c r="DEV196" s="321"/>
      <c r="DEW196" s="326"/>
      <c r="DEX196" s="152"/>
      <c r="DEY196" s="152"/>
      <c r="DEZ196" s="152"/>
      <c r="DFA196" s="152"/>
      <c r="DFB196" s="356"/>
      <c r="DFC196" s="321"/>
      <c r="DFD196" s="326"/>
      <c r="DFE196" s="152"/>
      <c r="DFF196" s="152"/>
      <c r="DFG196" s="152"/>
      <c r="DFH196" s="152"/>
      <c r="DFI196" s="356"/>
      <c r="DFJ196" s="321"/>
      <c r="DFK196" s="326"/>
      <c r="DFL196" s="152"/>
      <c r="DFM196" s="152"/>
      <c r="DFN196" s="152"/>
      <c r="DFO196" s="152"/>
      <c r="DFP196" s="356"/>
      <c r="DFQ196" s="321"/>
      <c r="DFR196" s="326"/>
      <c r="DFS196" s="152"/>
      <c r="DFT196" s="152"/>
      <c r="DFU196" s="152"/>
      <c r="DFV196" s="152"/>
      <c r="DFW196" s="356"/>
      <c r="DFX196" s="321"/>
      <c r="DFY196" s="326"/>
      <c r="DFZ196" s="152"/>
      <c r="DGA196" s="152"/>
      <c r="DGB196" s="152"/>
      <c r="DGC196" s="152"/>
      <c r="DGD196" s="356"/>
      <c r="DGE196" s="321"/>
      <c r="DGF196" s="326"/>
      <c r="DGG196" s="152"/>
      <c r="DGH196" s="152"/>
      <c r="DGI196" s="152"/>
      <c r="DGJ196" s="152"/>
      <c r="DGK196" s="356"/>
      <c r="DGL196" s="321"/>
      <c r="DGM196" s="326"/>
      <c r="DGN196" s="152"/>
      <c r="DGO196" s="152"/>
      <c r="DGP196" s="152"/>
      <c r="DGQ196" s="152"/>
      <c r="DGR196" s="356"/>
      <c r="DGS196" s="321"/>
      <c r="DGT196" s="326"/>
      <c r="DGU196" s="152"/>
      <c r="DGV196" s="152"/>
      <c r="DGW196" s="152"/>
      <c r="DGX196" s="152"/>
      <c r="DGY196" s="356"/>
      <c r="DGZ196" s="321"/>
      <c r="DHA196" s="326"/>
      <c r="DHB196" s="152"/>
      <c r="DHC196" s="152"/>
      <c r="DHD196" s="152"/>
      <c r="DHE196" s="152"/>
      <c r="DHF196" s="356"/>
      <c r="DHG196" s="321"/>
      <c r="DHH196" s="326"/>
      <c r="DHI196" s="152"/>
      <c r="DHJ196" s="152"/>
      <c r="DHK196" s="152"/>
      <c r="DHL196" s="152"/>
      <c r="DHM196" s="356"/>
      <c r="DHN196" s="321"/>
      <c r="DHO196" s="326"/>
      <c r="DHP196" s="152"/>
      <c r="DHQ196" s="152"/>
      <c r="DHR196" s="152"/>
      <c r="DHS196" s="152"/>
      <c r="DHT196" s="356"/>
      <c r="DHU196" s="321"/>
      <c r="DHV196" s="326"/>
      <c r="DHW196" s="152"/>
      <c r="DHX196" s="152"/>
      <c r="DHY196" s="152"/>
      <c r="DHZ196" s="152"/>
      <c r="DIA196" s="356"/>
      <c r="DIB196" s="321"/>
      <c r="DIC196" s="326"/>
      <c r="DID196" s="152"/>
      <c r="DIE196" s="152"/>
      <c r="DIF196" s="152"/>
      <c r="DIG196" s="152"/>
      <c r="DIH196" s="356"/>
      <c r="DII196" s="321"/>
      <c r="DIJ196" s="326"/>
      <c r="DIK196" s="152"/>
      <c r="DIL196" s="152"/>
      <c r="DIM196" s="152"/>
      <c r="DIN196" s="152"/>
      <c r="DIO196" s="356"/>
      <c r="DIP196" s="321"/>
      <c r="DIQ196" s="326"/>
      <c r="DIR196" s="152"/>
      <c r="DIS196" s="152"/>
      <c r="DIT196" s="152"/>
      <c r="DIU196" s="152"/>
      <c r="DIV196" s="356"/>
      <c r="DIW196" s="321"/>
      <c r="DIX196" s="326"/>
      <c r="DIY196" s="152"/>
      <c r="DIZ196" s="152"/>
      <c r="DJA196" s="152"/>
      <c r="DJB196" s="152"/>
      <c r="DJC196" s="356"/>
      <c r="DJD196" s="321"/>
      <c r="DJE196" s="326"/>
      <c r="DJF196" s="152"/>
      <c r="DJG196" s="152"/>
      <c r="DJH196" s="152"/>
      <c r="DJI196" s="152"/>
      <c r="DJJ196" s="356"/>
      <c r="DJK196" s="321"/>
      <c r="DJL196" s="326"/>
      <c r="DJM196" s="152"/>
      <c r="DJN196" s="152"/>
      <c r="DJO196" s="152"/>
      <c r="DJP196" s="152"/>
      <c r="DJQ196" s="356"/>
      <c r="DJR196" s="321"/>
      <c r="DJS196" s="326"/>
      <c r="DJT196" s="152"/>
      <c r="DJU196" s="152"/>
      <c r="DJV196" s="152"/>
      <c r="DJW196" s="152"/>
      <c r="DJX196" s="356"/>
      <c r="DJY196" s="321"/>
      <c r="DJZ196" s="326"/>
      <c r="DKA196" s="152"/>
      <c r="DKB196" s="152"/>
      <c r="DKC196" s="152"/>
      <c r="DKD196" s="152"/>
      <c r="DKE196" s="356"/>
      <c r="DKF196" s="321"/>
      <c r="DKG196" s="326"/>
      <c r="DKH196" s="152"/>
      <c r="DKI196" s="152"/>
      <c r="DKJ196" s="152"/>
      <c r="DKK196" s="152"/>
      <c r="DKL196" s="356"/>
      <c r="DKM196" s="321"/>
      <c r="DKN196" s="326"/>
      <c r="DKO196" s="152"/>
      <c r="DKP196" s="152"/>
      <c r="DKQ196" s="152"/>
      <c r="DKR196" s="152"/>
      <c r="DKS196" s="356"/>
      <c r="DKT196" s="321"/>
      <c r="DKU196" s="326"/>
      <c r="DKV196" s="152"/>
      <c r="DKW196" s="152"/>
      <c r="DKX196" s="152"/>
      <c r="DKY196" s="152"/>
      <c r="DKZ196" s="356"/>
      <c r="DLA196" s="321"/>
      <c r="DLB196" s="326"/>
      <c r="DLC196" s="152"/>
      <c r="DLD196" s="152"/>
      <c r="DLE196" s="152"/>
      <c r="DLF196" s="152"/>
      <c r="DLG196" s="356"/>
      <c r="DLH196" s="321"/>
      <c r="DLI196" s="326"/>
      <c r="DLJ196" s="152"/>
      <c r="DLK196" s="152"/>
      <c r="DLL196" s="152"/>
      <c r="DLM196" s="152"/>
      <c r="DLN196" s="356"/>
      <c r="DLO196" s="321"/>
      <c r="DLP196" s="326"/>
      <c r="DLQ196" s="152"/>
      <c r="DLR196" s="152"/>
      <c r="DLS196" s="152"/>
      <c r="DLT196" s="152"/>
      <c r="DLU196" s="356"/>
      <c r="DLV196" s="321"/>
      <c r="DLW196" s="326"/>
      <c r="DLX196" s="152"/>
      <c r="DLY196" s="152"/>
      <c r="DLZ196" s="152"/>
      <c r="DMA196" s="152"/>
      <c r="DMB196" s="356"/>
      <c r="DMC196" s="321"/>
      <c r="DMD196" s="326"/>
      <c r="DME196" s="152"/>
      <c r="DMF196" s="152"/>
      <c r="DMG196" s="152"/>
      <c r="DMH196" s="152"/>
      <c r="DMI196" s="356"/>
      <c r="DMJ196" s="321"/>
      <c r="DMK196" s="326"/>
      <c r="DML196" s="152"/>
      <c r="DMM196" s="152"/>
      <c r="DMN196" s="152"/>
      <c r="DMO196" s="152"/>
      <c r="DMP196" s="356"/>
      <c r="DMQ196" s="321"/>
      <c r="DMR196" s="326"/>
      <c r="DMS196" s="152"/>
      <c r="DMT196" s="152"/>
      <c r="DMU196" s="152"/>
      <c r="DMV196" s="152"/>
      <c r="DMW196" s="356"/>
      <c r="DMX196" s="321"/>
      <c r="DMY196" s="326"/>
      <c r="DMZ196" s="152"/>
      <c r="DNA196" s="152"/>
      <c r="DNB196" s="152"/>
      <c r="DNC196" s="152"/>
      <c r="DND196" s="356"/>
      <c r="DNE196" s="321"/>
      <c r="DNF196" s="326"/>
      <c r="DNG196" s="152"/>
      <c r="DNH196" s="152"/>
      <c r="DNI196" s="152"/>
      <c r="DNJ196" s="152"/>
      <c r="DNK196" s="356"/>
      <c r="DNL196" s="321"/>
      <c r="DNM196" s="326"/>
      <c r="DNN196" s="152"/>
      <c r="DNO196" s="152"/>
      <c r="DNP196" s="152"/>
      <c r="DNQ196" s="152"/>
      <c r="DNR196" s="356"/>
      <c r="DNS196" s="321"/>
      <c r="DNT196" s="326"/>
      <c r="DNU196" s="152"/>
      <c r="DNV196" s="152"/>
      <c r="DNW196" s="152"/>
      <c r="DNX196" s="152"/>
      <c r="DNY196" s="356"/>
      <c r="DNZ196" s="321"/>
      <c r="DOA196" s="326"/>
      <c r="DOB196" s="152"/>
      <c r="DOC196" s="152"/>
      <c r="DOD196" s="152"/>
      <c r="DOE196" s="152"/>
      <c r="DOF196" s="356"/>
      <c r="DOG196" s="321"/>
      <c r="DOH196" s="326"/>
      <c r="DOI196" s="152"/>
      <c r="DOJ196" s="152"/>
      <c r="DOK196" s="152"/>
      <c r="DOL196" s="152"/>
      <c r="DOM196" s="356"/>
      <c r="DON196" s="321"/>
      <c r="DOO196" s="326"/>
      <c r="DOP196" s="152"/>
      <c r="DOQ196" s="152"/>
      <c r="DOR196" s="152"/>
      <c r="DOS196" s="152"/>
      <c r="DOT196" s="356"/>
      <c r="DOU196" s="321"/>
      <c r="DOV196" s="326"/>
      <c r="DOW196" s="152"/>
      <c r="DOX196" s="152"/>
      <c r="DOY196" s="152"/>
      <c r="DOZ196" s="152"/>
      <c r="DPA196" s="356"/>
      <c r="DPB196" s="321"/>
      <c r="DPC196" s="326"/>
      <c r="DPD196" s="152"/>
      <c r="DPE196" s="152"/>
      <c r="DPF196" s="152"/>
      <c r="DPG196" s="152"/>
      <c r="DPH196" s="356"/>
      <c r="DPI196" s="321"/>
      <c r="DPJ196" s="326"/>
      <c r="DPK196" s="152"/>
      <c r="DPL196" s="152"/>
      <c r="DPM196" s="152"/>
      <c r="DPN196" s="152"/>
      <c r="DPO196" s="356"/>
      <c r="DPP196" s="321"/>
      <c r="DPQ196" s="326"/>
      <c r="DPR196" s="152"/>
      <c r="DPS196" s="152"/>
      <c r="DPT196" s="152"/>
      <c r="DPU196" s="152"/>
      <c r="DPV196" s="356"/>
      <c r="DPW196" s="321"/>
      <c r="DPX196" s="326"/>
      <c r="DPY196" s="152"/>
      <c r="DPZ196" s="152"/>
      <c r="DQA196" s="152"/>
      <c r="DQB196" s="152"/>
      <c r="DQC196" s="356"/>
      <c r="DQD196" s="321"/>
      <c r="DQE196" s="326"/>
      <c r="DQF196" s="152"/>
      <c r="DQG196" s="152"/>
      <c r="DQH196" s="152"/>
      <c r="DQI196" s="152"/>
      <c r="DQJ196" s="356"/>
      <c r="DQK196" s="321"/>
      <c r="DQL196" s="326"/>
      <c r="DQM196" s="152"/>
      <c r="DQN196" s="152"/>
      <c r="DQO196" s="152"/>
      <c r="DQP196" s="152"/>
      <c r="DQQ196" s="356"/>
      <c r="DQR196" s="321"/>
      <c r="DQS196" s="326"/>
      <c r="DQT196" s="152"/>
      <c r="DQU196" s="152"/>
      <c r="DQV196" s="152"/>
      <c r="DQW196" s="152"/>
      <c r="DQX196" s="356"/>
      <c r="DQY196" s="321"/>
      <c r="DQZ196" s="326"/>
      <c r="DRA196" s="152"/>
      <c r="DRB196" s="152"/>
      <c r="DRC196" s="152"/>
      <c r="DRD196" s="152"/>
      <c r="DRE196" s="356"/>
      <c r="DRF196" s="321"/>
      <c r="DRG196" s="326"/>
      <c r="DRH196" s="152"/>
      <c r="DRI196" s="152"/>
      <c r="DRJ196" s="152"/>
      <c r="DRK196" s="152"/>
      <c r="DRL196" s="356"/>
      <c r="DRM196" s="321"/>
      <c r="DRN196" s="326"/>
      <c r="DRO196" s="152"/>
      <c r="DRP196" s="152"/>
      <c r="DRQ196" s="152"/>
      <c r="DRR196" s="152"/>
      <c r="DRS196" s="356"/>
      <c r="DRT196" s="321"/>
      <c r="DRU196" s="326"/>
      <c r="DRV196" s="152"/>
      <c r="DRW196" s="152"/>
      <c r="DRX196" s="152"/>
      <c r="DRY196" s="152"/>
      <c r="DRZ196" s="356"/>
      <c r="DSA196" s="321"/>
      <c r="DSB196" s="326"/>
      <c r="DSC196" s="152"/>
      <c r="DSD196" s="152"/>
      <c r="DSE196" s="152"/>
      <c r="DSF196" s="152"/>
      <c r="DSG196" s="356"/>
      <c r="DSH196" s="321"/>
      <c r="DSI196" s="326"/>
      <c r="DSJ196" s="152"/>
      <c r="DSK196" s="152"/>
      <c r="DSL196" s="152"/>
      <c r="DSM196" s="152"/>
      <c r="DSN196" s="356"/>
      <c r="DSO196" s="321"/>
      <c r="DSP196" s="326"/>
      <c r="DSQ196" s="152"/>
      <c r="DSR196" s="152"/>
      <c r="DSS196" s="152"/>
      <c r="DST196" s="152"/>
      <c r="DSU196" s="356"/>
      <c r="DSV196" s="321"/>
      <c r="DSW196" s="326"/>
      <c r="DSX196" s="152"/>
      <c r="DSY196" s="152"/>
      <c r="DSZ196" s="152"/>
      <c r="DTA196" s="152"/>
      <c r="DTB196" s="356"/>
      <c r="DTC196" s="321"/>
      <c r="DTD196" s="326"/>
      <c r="DTE196" s="152"/>
      <c r="DTF196" s="152"/>
      <c r="DTG196" s="152"/>
      <c r="DTH196" s="152"/>
      <c r="DTI196" s="356"/>
      <c r="DTJ196" s="321"/>
      <c r="DTK196" s="326"/>
      <c r="DTL196" s="152"/>
      <c r="DTM196" s="152"/>
      <c r="DTN196" s="152"/>
      <c r="DTO196" s="152"/>
      <c r="DTP196" s="356"/>
      <c r="DTQ196" s="321"/>
      <c r="DTR196" s="326"/>
      <c r="DTS196" s="152"/>
      <c r="DTT196" s="152"/>
      <c r="DTU196" s="152"/>
      <c r="DTV196" s="152"/>
      <c r="DTW196" s="356"/>
      <c r="DTX196" s="321"/>
      <c r="DTY196" s="326"/>
      <c r="DTZ196" s="152"/>
      <c r="DUA196" s="152"/>
      <c r="DUB196" s="152"/>
      <c r="DUC196" s="152"/>
      <c r="DUD196" s="356"/>
      <c r="DUE196" s="321"/>
      <c r="DUF196" s="326"/>
      <c r="DUG196" s="152"/>
      <c r="DUH196" s="152"/>
      <c r="DUI196" s="152"/>
      <c r="DUJ196" s="152"/>
      <c r="DUK196" s="356"/>
      <c r="DUL196" s="321"/>
      <c r="DUM196" s="326"/>
      <c r="DUN196" s="152"/>
      <c r="DUO196" s="152"/>
      <c r="DUP196" s="152"/>
      <c r="DUQ196" s="152"/>
      <c r="DUR196" s="356"/>
      <c r="DUS196" s="321"/>
      <c r="DUT196" s="326"/>
      <c r="DUU196" s="152"/>
      <c r="DUV196" s="152"/>
      <c r="DUW196" s="152"/>
      <c r="DUX196" s="152"/>
      <c r="DUY196" s="356"/>
      <c r="DUZ196" s="321"/>
      <c r="DVA196" s="326"/>
      <c r="DVB196" s="152"/>
      <c r="DVC196" s="152"/>
      <c r="DVD196" s="152"/>
      <c r="DVE196" s="152"/>
      <c r="DVF196" s="356"/>
      <c r="DVG196" s="321"/>
      <c r="DVH196" s="326"/>
      <c r="DVI196" s="152"/>
      <c r="DVJ196" s="152"/>
      <c r="DVK196" s="152"/>
      <c r="DVL196" s="152"/>
      <c r="DVM196" s="356"/>
      <c r="DVN196" s="321"/>
      <c r="DVO196" s="326"/>
      <c r="DVP196" s="152"/>
      <c r="DVQ196" s="152"/>
      <c r="DVR196" s="152"/>
      <c r="DVS196" s="152"/>
      <c r="DVT196" s="356"/>
      <c r="DVU196" s="321"/>
      <c r="DVV196" s="326"/>
      <c r="DVW196" s="152"/>
      <c r="DVX196" s="152"/>
      <c r="DVY196" s="152"/>
      <c r="DVZ196" s="152"/>
      <c r="DWA196" s="356"/>
      <c r="DWB196" s="321"/>
      <c r="DWC196" s="326"/>
      <c r="DWD196" s="152"/>
      <c r="DWE196" s="152"/>
      <c r="DWF196" s="152"/>
      <c r="DWG196" s="152"/>
      <c r="DWH196" s="356"/>
      <c r="DWI196" s="321"/>
      <c r="DWJ196" s="326"/>
      <c r="DWK196" s="152"/>
      <c r="DWL196" s="152"/>
      <c r="DWM196" s="152"/>
      <c r="DWN196" s="152"/>
      <c r="DWO196" s="356"/>
      <c r="DWP196" s="321"/>
      <c r="DWQ196" s="326"/>
      <c r="DWR196" s="152"/>
      <c r="DWS196" s="152"/>
      <c r="DWT196" s="152"/>
      <c r="DWU196" s="152"/>
      <c r="DWV196" s="356"/>
      <c r="DWW196" s="321"/>
      <c r="DWX196" s="326"/>
      <c r="DWY196" s="152"/>
      <c r="DWZ196" s="152"/>
      <c r="DXA196" s="152"/>
      <c r="DXB196" s="152"/>
      <c r="DXC196" s="356"/>
      <c r="DXD196" s="321"/>
      <c r="DXE196" s="326"/>
      <c r="DXF196" s="152"/>
      <c r="DXG196" s="152"/>
      <c r="DXH196" s="152"/>
      <c r="DXI196" s="152"/>
      <c r="DXJ196" s="356"/>
      <c r="DXK196" s="321"/>
      <c r="DXL196" s="326"/>
      <c r="DXM196" s="152"/>
      <c r="DXN196" s="152"/>
      <c r="DXO196" s="152"/>
      <c r="DXP196" s="152"/>
      <c r="DXQ196" s="356"/>
      <c r="DXR196" s="321"/>
      <c r="DXS196" s="326"/>
      <c r="DXT196" s="152"/>
      <c r="DXU196" s="152"/>
      <c r="DXV196" s="152"/>
      <c r="DXW196" s="152"/>
      <c r="DXX196" s="356"/>
      <c r="DXY196" s="321"/>
      <c r="DXZ196" s="326"/>
      <c r="DYA196" s="152"/>
      <c r="DYB196" s="152"/>
      <c r="DYC196" s="152"/>
      <c r="DYD196" s="152"/>
      <c r="DYE196" s="356"/>
      <c r="DYF196" s="321"/>
      <c r="DYG196" s="326"/>
      <c r="DYH196" s="152"/>
      <c r="DYI196" s="152"/>
      <c r="DYJ196" s="152"/>
      <c r="DYK196" s="152"/>
      <c r="DYL196" s="356"/>
      <c r="DYM196" s="321"/>
      <c r="DYN196" s="326"/>
      <c r="DYO196" s="152"/>
      <c r="DYP196" s="152"/>
      <c r="DYQ196" s="152"/>
      <c r="DYR196" s="152"/>
      <c r="DYS196" s="356"/>
      <c r="DYT196" s="321"/>
      <c r="DYU196" s="326"/>
      <c r="DYV196" s="152"/>
      <c r="DYW196" s="152"/>
      <c r="DYX196" s="152"/>
      <c r="DYY196" s="152"/>
      <c r="DYZ196" s="356"/>
      <c r="DZA196" s="321"/>
      <c r="DZB196" s="326"/>
      <c r="DZC196" s="152"/>
      <c r="DZD196" s="152"/>
      <c r="DZE196" s="152"/>
      <c r="DZF196" s="152"/>
      <c r="DZG196" s="356"/>
      <c r="DZH196" s="321"/>
      <c r="DZI196" s="326"/>
      <c r="DZJ196" s="152"/>
      <c r="DZK196" s="152"/>
      <c r="DZL196" s="152"/>
      <c r="DZM196" s="152"/>
      <c r="DZN196" s="356"/>
      <c r="DZO196" s="321"/>
      <c r="DZP196" s="326"/>
      <c r="DZQ196" s="152"/>
      <c r="DZR196" s="152"/>
      <c r="DZS196" s="152"/>
      <c r="DZT196" s="152"/>
      <c r="DZU196" s="356"/>
      <c r="DZV196" s="321"/>
      <c r="DZW196" s="326"/>
      <c r="DZX196" s="152"/>
      <c r="DZY196" s="152"/>
      <c r="DZZ196" s="152"/>
      <c r="EAA196" s="152"/>
      <c r="EAB196" s="356"/>
      <c r="EAC196" s="321"/>
      <c r="EAD196" s="326"/>
      <c r="EAE196" s="152"/>
      <c r="EAF196" s="152"/>
      <c r="EAG196" s="152"/>
      <c r="EAH196" s="152"/>
      <c r="EAI196" s="356"/>
      <c r="EAJ196" s="321"/>
      <c r="EAK196" s="326"/>
      <c r="EAL196" s="152"/>
      <c r="EAM196" s="152"/>
      <c r="EAN196" s="152"/>
      <c r="EAO196" s="152"/>
      <c r="EAP196" s="356"/>
      <c r="EAQ196" s="321"/>
      <c r="EAR196" s="326"/>
      <c r="EAS196" s="152"/>
      <c r="EAT196" s="152"/>
      <c r="EAU196" s="152"/>
      <c r="EAV196" s="152"/>
      <c r="EAW196" s="356"/>
      <c r="EAX196" s="321"/>
      <c r="EAY196" s="326"/>
      <c r="EAZ196" s="152"/>
      <c r="EBA196" s="152"/>
      <c r="EBB196" s="152"/>
      <c r="EBC196" s="152"/>
      <c r="EBD196" s="356"/>
      <c r="EBE196" s="321"/>
      <c r="EBF196" s="326"/>
      <c r="EBG196" s="152"/>
      <c r="EBH196" s="152"/>
      <c r="EBI196" s="152"/>
      <c r="EBJ196" s="152"/>
      <c r="EBK196" s="356"/>
      <c r="EBL196" s="321"/>
      <c r="EBM196" s="326"/>
      <c r="EBN196" s="152"/>
      <c r="EBO196" s="152"/>
      <c r="EBP196" s="152"/>
      <c r="EBQ196" s="152"/>
      <c r="EBR196" s="356"/>
      <c r="EBS196" s="321"/>
      <c r="EBT196" s="326"/>
      <c r="EBU196" s="152"/>
      <c r="EBV196" s="152"/>
      <c r="EBW196" s="152"/>
      <c r="EBX196" s="152"/>
      <c r="EBY196" s="356"/>
      <c r="EBZ196" s="321"/>
      <c r="ECA196" s="326"/>
      <c r="ECB196" s="152"/>
      <c r="ECC196" s="152"/>
      <c r="ECD196" s="152"/>
      <c r="ECE196" s="152"/>
      <c r="ECF196" s="356"/>
      <c r="ECG196" s="321"/>
      <c r="ECH196" s="326"/>
      <c r="ECI196" s="152"/>
      <c r="ECJ196" s="152"/>
      <c r="ECK196" s="152"/>
      <c r="ECL196" s="152"/>
      <c r="ECM196" s="356"/>
      <c r="ECN196" s="321"/>
      <c r="ECO196" s="326"/>
      <c r="ECP196" s="152"/>
      <c r="ECQ196" s="152"/>
      <c r="ECR196" s="152"/>
      <c r="ECS196" s="152"/>
      <c r="ECT196" s="356"/>
      <c r="ECU196" s="321"/>
      <c r="ECV196" s="326"/>
      <c r="ECW196" s="152"/>
      <c r="ECX196" s="152"/>
      <c r="ECY196" s="152"/>
      <c r="ECZ196" s="152"/>
      <c r="EDA196" s="356"/>
      <c r="EDB196" s="321"/>
      <c r="EDC196" s="326"/>
      <c r="EDD196" s="152"/>
      <c r="EDE196" s="152"/>
      <c r="EDF196" s="152"/>
      <c r="EDG196" s="152"/>
      <c r="EDH196" s="356"/>
      <c r="EDI196" s="321"/>
      <c r="EDJ196" s="326"/>
      <c r="EDK196" s="152"/>
      <c r="EDL196" s="152"/>
      <c r="EDM196" s="152"/>
      <c r="EDN196" s="152"/>
      <c r="EDO196" s="356"/>
      <c r="EDP196" s="321"/>
      <c r="EDQ196" s="326"/>
      <c r="EDR196" s="152"/>
      <c r="EDS196" s="152"/>
      <c r="EDT196" s="152"/>
      <c r="EDU196" s="152"/>
      <c r="EDV196" s="356"/>
      <c r="EDW196" s="321"/>
      <c r="EDX196" s="326"/>
      <c r="EDY196" s="152"/>
      <c r="EDZ196" s="152"/>
      <c r="EEA196" s="152"/>
      <c r="EEB196" s="152"/>
      <c r="EEC196" s="356"/>
      <c r="EED196" s="321"/>
      <c r="EEE196" s="326"/>
      <c r="EEF196" s="152"/>
      <c r="EEG196" s="152"/>
      <c r="EEH196" s="152"/>
      <c r="EEI196" s="152"/>
      <c r="EEJ196" s="356"/>
      <c r="EEK196" s="321"/>
      <c r="EEL196" s="326"/>
      <c r="EEM196" s="152"/>
      <c r="EEN196" s="152"/>
      <c r="EEO196" s="152"/>
      <c r="EEP196" s="152"/>
      <c r="EEQ196" s="356"/>
      <c r="EER196" s="321"/>
      <c r="EES196" s="326"/>
      <c r="EET196" s="152"/>
      <c r="EEU196" s="152"/>
      <c r="EEV196" s="152"/>
      <c r="EEW196" s="152"/>
      <c r="EEX196" s="356"/>
      <c r="EEY196" s="321"/>
      <c r="EEZ196" s="326"/>
      <c r="EFA196" s="152"/>
      <c r="EFB196" s="152"/>
      <c r="EFC196" s="152"/>
      <c r="EFD196" s="152"/>
      <c r="EFE196" s="356"/>
      <c r="EFF196" s="321"/>
      <c r="EFG196" s="326"/>
      <c r="EFH196" s="152"/>
      <c r="EFI196" s="152"/>
      <c r="EFJ196" s="152"/>
      <c r="EFK196" s="152"/>
      <c r="EFL196" s="356"/>
      <c r="EFM196" s="321"/>
      <c r="EFN196" s="326"/>
      <c r="EFO196" s="152"/>
      <c r="EFP196" s="152"/>
      <c r="EFQ196" s="152"/>
      <c r="EFR196" s="152"/>
      <c r="EFS196" s="356"/>
      <c r="EFT196" s="321"/>
      <c r="EFU196" s="326"/>
      <c r="EFV196" s="152"/>
      <c r="EFW196" s="152"/>
      <c r="EFX196" s="152"/>
      <c r="EFY196" s="152"/>
      <c r="EFZ196" s="356"/>
      <c r="EGA196" s="321"/>
      <c r="EGB196" s="326"/>
      <c r="EGC196" s="152"/>
      <c r="EGD196" s="152"/>
      <c r="EGE196" s="152"/>
      <c r="EGF196" s="152"/>
      <c r="EGG196" s="356"/>
      <c r="EGH196" s="321"/>
      <c r="EGI196" s="326"/>
      <c r="EGJ196" s="152"/>
      <c r="EGK196" s="152"/>
      <c r="EGL196" s="152"/>
      <c r="EGM196" s="152"/>
      <c r="EGN196" s="356"/>
      <c r="EGO196" s="321"/>
      <c r="EGP196" s="326"/>
      <c r="EGQ196" s="152"/>
      <c r="EGR196" s="152"/>
      <c r="EGS196" s="152"/>
      <c r="EGT196" s="152"/>
      <c r="EGU196" s="356"/>
      <c r="EGV196" s="321"/>
      <c r="EGW196" s="326"/>
      <c r="EGX196" s="152"/>
      <c r="EGY196" s="152"/>
      <c r="EGZ196" s="152"/>
      <c r="EHA196" s="152"/>
      <c r="EHB196" s="356"/>
      <c r="EHC196" s="321"/>
      <c r="EHD196" s="326"/>
      <c r="EHE196" s="152"/>
      <c r="EHF196" s="152"/>
      <c r="EHG196" s="152"/>
      <c r="EHH196" s="152"/>
      <c r="EHI196" s="356"/>
      <c r="EHJ196" s="321"/>
      <c r="EHK196" s="326"/>
      <c r="EHL196" s="152"/>
      <c r="EHM196" s="152"/>
      <c r="EHN196" s="152"/>
      <c r="EHO196" s="152"/>
      <c r="EHP196" s="356"/>
      <c r="EHQ196" s="321"/>
      <c r="EHR196" s="326"/>
      <c r="EHS196" s="152"/>
      <c r="EHT196" s="152"/>
      <c r="EHU196" s="152"/>
      <c r="EHV196" s="152"/>
      <c r="EHW196" s="356"/>
      <c r="EHX196" s="321"/>
      <c r="EHY196" s="326"/>
      <c r="EHZ196" s="152"/>
      <c r="EIA196" s="152"/>
      <c r="EIB196" s="152"/>
      <c r="EIC196" s="152"/>
      <c r="EID196" s="356"/>
      <c r="EIE196" s="321"/>
      <c r="EIF196" s="326"/>
      <c r="EIG196" s="152"/>
      <c r="EIH196" s="152"/>
      <c r="EII196" s="152"/>
      <c r="EIJ196" s="152"/>
      <c r="EIK196" s="356"/>
      <c r="EIL196" s="321"/>
      <c r="EIM196" s="326"/>
      <c r="EIN196" s="152"/>
      <c r="EIO196" s="152"/>
      <c r="EIP196" s="152"/>
      <c r="EIQ196" s="152"/>
      <c r="EIR196" s="356"/>
      <c r="EIS196" s="321"/>
      <c r="EIT196" s="326"/>
      <c r="EIU196" s="152"/>
      <c r="EIV196" s="152"/>
      <c r="EIW196" s="152"/>
      <c r="EIX196" s="152"/>
      <c r="EIY196" s="356"/>
      <c r="EIZ196" s="321"/>
      <c r="EJA196" s="326"/>
      <c r="EJB196" s="152"/>
      <c r="EJC196" s="152"/>
      <c r="EJD196" s="152"/>
      <c r="EJE196" s="152"/>
      <c r="EJF196" s="356"/>
      <c r="EJG196" s="321"/>
      <c r="EJH196" s="326"/>
      <c r="EJI196" s="152"/>
      <c r="EJJ196" s="152"/>
      <c r="EJK196" s="152"/>
      <c r="EJL196" s="152"/>
      <c r="EJM196" s="356"/>
      <c r="EJN196" s="321"/>
      <c r="EJO196" s="326"/>
      <c r="EJP196" s="152"/>
      <c r="EJQ196" s="152"/>
      <c r="EJR196" s="152"/>
      <c r="EJS196" s="152"/>
      <c r="EJT196" s="356"/>
      <c r="EJU196" s="321"/>
      <c r="EJV196" s="326"/>
      <c r="EJW196" s="152"/>
      <c r="EJX196" s="152"/>
      <c r="EJY196" s="152"/>
      <c r="EJZ196" s="152"/>
      <c r="EKA196" s="356"/>
      <c r="EKB196" s="321"/>
      <c r="EKC196" s="326"/>
      <c r="EKD196" s="152"/>
      <c r="EKE196" s="152"/>
      <c r="EKF196" s="152"/>
      <c r="EKG196" s="152"/>
      <c r="EKH196" s="356"/>
      <c r="EKI196" s="321"/>
      <c r="EKJ196" s="326"/>
      <c r="EKK196" s="152"/>
      <c r="EKL196" s="152"/>
      <c r="EKM196" s="152"/>
      <c r="EKN196" s="152"/>
      <c r="EKO196" s="356"/>
      <c r="EKP196" s="321"/>
      <c r="EKQ196" s="326"/>
      <c r="EKR196" s="152"/>
      <c r="EKS196" s="152"/>
      <c r="EKT196" s="152"/>
      <c r="EKU196" s="152"/>
      <c r="EKV196" s="356"/>
      <c r="EKW196" s="321"/>
      <c r="EKX196" s="326"/>
      <c r="EKY196" s="152"/>
      <c r="EKZ196" s="152"/>
      <c r="ELA196" s="152"/>
      <c r="ELB196" s="152"/>
      <c r="ELC196" s="356"/>
      <c r="ELD196" s="321"/>
      <c r="ELE196" s="326"/>
      <c r="ELF196" s="152"/>
      <c r="ELG196" s="152"/>
      <c r="ELH196" s="152"/>
      <c r="ELI196" s="152"/>
      <c r="ELJ196" s="356"/>
      <c r="ELK196" s="321"/>
      <c r="ELL196" s="326"/>
      <c r="ELM196" s="152"/>
      <c r="ELN196" s="152"/>
      <c r="ELO196" s="152"/>
      <c r="ELP196" s="152"/>
      <c r="ELQ196" s="356"/>
      <c r="ELR196" s="321"/>
      <c r="ELS196" s="326"/>
      <c r="ELT196" s="152"/>
      <c r="ELU196" s="152"/>
      <c r="ELV196" s="152"/>
      <c r="ELW196" s="152"/>
      <c r="ELX196" s="356"/>
      <c r="ELY196" s="321"/>
      <c r="ELZ196" s="326"/>
      <c r="EMA196" s="152"/>
      <c r="EMB196" s="152"/>
      <c r="EMC196" s="152"/>
      <c r="EMD196" s="152"/>
      <c r="EME196" s="356"/>
      <c r="EMF196" s="321"/>
      <c r="EMG196" s="326"/>
      <c r="EMH196" s="152"/>
      <c r="EMI196" s="152"/>
      <c r="EMJ196" s="152"/>
      <c r="EMK196" s="152"/>
      <c r="EML196" s="356"/>
      <c r="EMM196" s="321"/>
      <c r="EMN196" s="326"/>
      <c r="EMO196" s="152"/>
      <c r="EMP196" s="152"/>
      <c r="EMQ196" s="152"/>
      <c r="EMR196" s="152"/>
      <c r="EMS196" s="356"/>
      <c r="EMT196" s="321"/>
      <c r="EMU196" s="326"/>
      <c r="EMV196" s="152"/>
      <c r="EMW196" s="152"/>
      <c r="EMX196" s="152"/>
      <c r="EMY196" s="152"/>
      <c r="EMZ196" s="356"/>
      <c r="ENA196" s="321"/>
      <c r="ENB196" s="326"/>
      <c r="ENC196" s="152"/>
      <c r="END196" s="152"/>
      <c r="ENE196" s="152"/>
      <c r="ENF196" s="152"/>
      <c r="ENG196" s="356"/>
      <c r="ENH196" s="321"/>
      <c r="ENI196" s="326"/>
      <c r="ENJ196" s="152"/>
      <c r="ENK196" s="152"/>
      <c r="ENL196" s="152"/>
      <c r="ENM196" s="152"/>
      <c r="ENN196" s="356"/>
      <c r="ENO196" s="321"/>
      <c r="ENP196" s="326"/>
      <c r="ENQ196" s="152"/>
      <c r="ENR196" s="152"/>
      <c r="ENS196" s="152"/>
      <c r="ENT196" s="152"/>
      <c r="ENU196" s="356"/>
      <c r="ENV196" s="321"/>
      <c r="ENW196" s="326"/>
      <c r="ENX196" s="152"/>
      <c r="ENY196" s="152"/>
      <c r="ENZ196" s="152"/>
      <c r="EOA196" s="152"/>
      <c r="EOB196" s="356"/>
      <c r="EOC196" s="321"/>
      <c r="EOD196" s="326"/>
      <c r="EOE196" s="152"/>
      <c r="EOF196" s="152"/>
      <c r="EOG196" s="152"/>
      <c r="EOH196" s="152"/>
      <c r="EOI196" s="356"/>
      <c r="EOJ196" s="321"/>
      <c r="EOK196" s="326"/>
      <c r="EOL196" s="152"/>
      <c r="EOM196" s="152"/>
      <c r="EON196" s="152"/>
      <c r="EOO196" s="152"/>
      <c r="EOP196" s="356"/>
      <c r="EOQ196" s="321"/>
      <c r="EOR196" s="326"/>
      <c r="EOS196" s="152"/>
      <c r="EOT196" s="152"/>
      <c r="EOU196" s="152"/>
      <c r="EOV196" s="152"/>
      <c r="EOW196" s="356"/>
      <c r="EOX196" s="321"/>
      <c r="EOY196" s="326"/>
      <c r="EOZ196" s="152"/>
      <c r="EPA196" s="152"/>
      <c r="EPB196" s="152"/>
      <c r="EPC196" s="152"/>
      <c r="EPD196" s="356"/>
      <c r="EPE196" s="321"/>
      <c r="EPF196" s="326"/>
      <c r="EPG196" s="152"/>
      <c r="EPH196" s="152"/>
      <c r="EPI196" s="152"/>
      <c r="EPJ196" s="152"/>
      <c r="EPK196" s="356"/>
      <c r="EPL196" s="321"/>
      <c r="EPM196" s="326"/>
      <c r="EPN196" s="152"/>
      <c r="EPO196" s="152"/>
      <c r="EPP196" s="152"/>
      <c r="EPQ196" s="152"/>
      <c r="EPR196" s="356"/>
      <c r="EPS196" s="321"/>
      <c r="EPT196" s="326"/>
      <c r="EPU196" s="152"/>
      <c r="EPV196" s="152"/>
      <c r="EPW196" s="152"/>
      <c r="EPX196" s="152"/>
      <c r="EPY196" s="356"/>
      <c r="EPZ196" s="321"/>
      <c r="EQA196" s="326"/>
      <c r="EQB196" s="152"/>
      <c r="EQC196" s="152"/>
      <c r="EQD196" s="152"/>
      <c r="EQE196" s="152"/>
      <c r="EQF196" s="356"/>
      <c r="EQG196" s="321"/>
      <c r="EQH196" s="326"/>
      <c r="EQI196" s="152"/>
      <c r="EQJ196" s="152"/>
      <c r="EQK196" s="152"/>
      <c r="EQL196" s="152"/>
      <c r="EQM196" s="356"/>
      <c r="EQN196" s="321"/>
      <c r="EQO196" s="326"/>
      <c r="EQP196" s="152"/>
      <c r="EQQ196" s="152"/>
      <c r="EQR196" s="152"/>
      <c r="EQS196" s="152"/>
      <c r="EQT196" s="356"/>
      <c r="EQU196" s="321"/>
      <c r="EQV196" s="326"/>
      <c r="EQW196" s="152"/>
      <c r="EQX196" s="152"/>
      <c r="EQY196" s="152"/>
      <c r="EQZ196" s="152"/>
      <c r="ERA196" s="356"/>
      <c r="ERB196" s="321"/>
      <c r="ERC196" s="326"/>
      <c r="ERD196" s="152"/>
      <c r="ERE196" s="152"/>
      <c r="ERF196" s="152"/>
      <c r="ERG196" s="152"/>
      <c r="ERH196" s="356"/>
      <c r="ERI196" s="321"/>
      <c r="ERJ196" s="326"/>
      <c r="ERK196" s="152"/>
      <c r="ERL196" s="152"/>
      <c r="ERM196" s="152"/>
      <c r="ERN196" s="152"/>
      <c r="ERO196" s="356"/>
      <c r="ERP196" s="321"/>
      <c r="ERQ196" s="326"/>
      <c r="ERR196" s="152"/>
      <c r="ERS196" s="152"/>
      <c r="ERT196" s="152"/>
      <c r="ERU196" s="152"/>
      <c r="ERV196" s="356"/>
      <c r="ERW196" s="321"/>
      <c r="ERX196" s="326"/>
      <c r="ERY196" s="152"/>
      <c r="ERZ196" s="152"/>
      <c r="ESA196" s="152"/>
      <c r="ESB196" s="152"/>
      <c r="ESC196" s="356"/>
      <c r="ESD196" s="321"/>
      <c r="ESE196" s="326"/>
      <c r="ESF196" s="152"/>
      <c r="ESG196" s="152"/>
      <c r="ESH196" s="152"/>
      <c r="ESI196" s="152"/>
      <c r="ESJ196" s="356"/>
      <c r="ESK196" s="321"/>
      <c r="ESL196" s="326"/>
      <c r="ESM196" s="152"/>
      <c r="ESN196" s="152"/>
      <c r="ESO196" s="152"/>
      <c r="ESP196" s="152"/>
      <c r="ESQ196" s="356"/>
      <c r="ESR196" s="321"/>
      <c r="ESS196" s="326"/>
      <c r="EST196" s="152"/>
      <c r="ESU196" s="152"/>
      <c r="ESV196" s="152"/>
      <c r="ESW196" s="152"/>
      <c r="ESX196" s="356"/>
      <c r="ESY196" s="321"/>
      <c r="ESZ196" s="326"/>
      <c r="ETA196" s="152"/>
      <c r="ETB196" s="152"/>
      <c r="ETC196" s="152"/>
      <c r="ETD196" s="152"/>
      <c r="ETE196" s="356"/>
      <c r="ETF196" s="321"/>
      <c r="ETG196" s="326"/>
      <c r="ETH196" s="152"/>
      <c r="ETI196" s="152"/>
      <c r="ETJ196" s="152"/>
      <c r="ETK196" s="152"/>
      <c r="ETL196" s="356"/>
      <c r="ETM196" s="321"/>
      <c r="ETN196" s="326"/>
      <c r="ETO196" s="152"/>
      <c r="ETP196" s="152"/>
      <c r="ETQ196" s="152"/>
      <c r="ETR196" s="152"/>
      <c r="ETS196" s="356"/>
      <c r="ETT196" s="321"/>
      <c r="ETU196" s="326"/>
      <c r="ETV196" s="152"/>
      <c r="ETW196" s="152"/>
      <c r="ETX196" s="152"/>
      <c r="ETY196" s="152"/>
      <c r="ETZ196" s="356"/>
      <c r="EUA196" s="321"/>
      <c r="EUB196" s="326"/>
      <c r="EUC196" s="152"/>
      <c r="EUD196" s="152"/>
      <c r="EUE196" s="152"/>
      <c r="EUF196" s="152"/>
      <c r="EUG196" s="356"/>
      <c r="EUH196" s="321"/>
      <c r="EUI196" s="326"/>
      <c r="EUJ196" s="152"/>
      <c r="EUK196" s="152"/>
      <c r="EUL196" s="152"/>
      <c r="EUM196" s="152"/>
      <c r="EUN196" s="356"/>
      <c r="EUO196" s="321"/>
      <c r="EUP196" s="326"/>
      <c r="EUQ196" s="152"/>
      <c r="EUR196" s="152"/>
      <c r="EUS196" s="152"/>
      <c r="EUT196" s="152"/>
      <c r="EUU196" s="356"/>
      <c r="EUV196" s="321"/>
      <c r="EUW196" s="326"/>
      <c r="EUX196" s="152"/>
      <c r="EUY196" s="152"/>
      <c r="EUZ196" s="152"/>
      <c r="EVA196" s="152"/>
      <c r="EVB196" s="356"/>
      <c r="EVC196" s="321"/>
      <c r="EVD196" s="326"/>
      <c r="EVE196" s="152"/>
      <c r="EVF196" s="152"/>
      <c r="EVG196" s="152"/>
      <c r="EVH196" s="152"/>
      <c r="EVI196" s="356"/>
      <c r="EVJ196" s="321"/>
      <c r="EVK196" s="326"/>
      <c r="EVL196" s="152"/>
      <c r="EVM196" s="152"/>
      <c r="EVN196" s="152"/>
      <c r="EVO196" s="152"/>
      <c r="EVP196" s="356"/>
      <c r="EVQ196" s="321"/>
      <c r="EVR196" s="326"/>
      <c r="EVS196" s="152"/>
      <c r="EVT196" s="152"/>
      <c r="EVU196" s="152"/>
      <c r="EVV196" s="152"/>
      <c r="EVW196" s="356"/>
      <c r="EVX196" s="321"/>
      <c r="EVY196" s="326"/>
      <c r="EVZ196" s="152"/>
      <c r="EWA196" s="152"/>
      <c r="EWB196" s="152"/>
      <c r="EWC196" s="152"/>
      <c r="EWD196" s="356"/>
      <c r="EWE196" s="321"/>
      <c r="EWF196" s="326"/>
      <c r="EWG196" s="152"/>
      <c r="EWH196" s="152"/>
      <c r="EWI196" s="152"/>
      <c r="EWJ196" s="152"/>
      <c r="EWK196" s="356"/>
      <c r="EWL196" s="321"/>
      <c r="EWM196" s="326"/>
      <c r="EWN196" s="152"/>
      <c r="EWO196" s="152"/>
      <c r="EWP196" s="152"/>
      <c r="EWQ196" s="152"/>
      <c r="EWR196" s="356"/>
      <c r="EWS196" s="321"/>
      <c r="EWT196" s="326"/>
      <c r="EWU196" s="152"/>
      <c r="EWV196" s="152"/>
      <c r="EWW196" s="152"/>
      <c r="EWX196" s="152"/>
      <c r="EWY196" s="356"/>
      <c r="EWZ196" s="321"/>
      <c r="EXA196" s="326"/>
      <c r="EXB196" s="152"/>
      <c r="EXC196" s="152"/>
      <c r="EXD196" s="152"/>
      <c r="EXE196" s="152"/>
      <c r="EXF196" s="356"/>
      <c r="EXG196" s="321"/>
      <c r="EXH196" s="326"/>
      <c r="EXI196" s="152"/>
      <c r="EXJ196" s="152"/>
      <c r="EXK196" s="152"/>
      <c r="EXL196" s="152"/>
      <c r="EXM196" s="356"/>
      <c r="EXN196" s="321"/>
      <c r="EXO196" s="326"/>
      <c r="EXP196" s="152"/>
      <c r="EXQ196" s="152"/>
      <c r="EXR196" s="152"/>
      <c r="EXS196" s="152"/>
      <c r="EXT196" s="356"/>
      <c r="EXU196" s="321"/>
      <c r="EXV196" s="326"/>
      <c r="EXW196" s="152"/>
      <c r="EXX196" s="152"/>
      <c r="EXY196" s="152"/>
      <c r="EXZ196" s="152"/>
      <c r="EYA196" s="356"/>
      <c r="EYB196" s="321"/>
      <c r="EYC196" s="326"/>
      <c r="EYD196" s="152"/>
      <c r="EYE196" s="152"/>
      <c r="EYF196" s="152"/>
      <c r="EYG196" s="152"/>
      <c r="EYH196" s="356"/>
      <c r="EYI196" s="321"/>
      <c r="EYJ196" s="326"/>
      <c r="EYK196" s="152"/>
      <c r="EYL196" s="152"/>
      <c r="EYM196" s="152"/>
      <c r="EYN196" s="152"/>
      <c r="EYO196" s="356"/>
      <c r="EYP196" s="321"/>
      <c r="EYQ196" s="326"/>
      <c r="EYR196" s="152"/>
      <c r="EYS196" s="152"/>
      <c r="EYT196" s="152"/>
      <c r="EYU196" s="152"/>
      <c r="EYV196" s="356"/>
      <c r="EYW196" s="321"/>
      <c r="EYX196" s="326"/>
      <c r="EYY196" s="152"/>
      <c r="EYZ196" s="152"/>
      <c r="EZA196" s="152"/>
      <c r="EZB196" s="152"/>
      <c r="EZC196" s="356"/>
      <c r="EZD196" s="321"/>
      <c r="EZE196" s="326"/>
      <c r="EZF196" s="152"/>
      <c r="EZG196" s="152"/>
      <c r="EZH196" s="152"/>
      <c r="EZI196" s="152"/>
      <c r="EZJ196" s="356"/>
      <c r="EZK196" s="321"/>
      <c r="EZL196" s="326"/>
      <c r="EZM196" s="152"/>
      <c r="EZN196" s="152"/>
      <c r="EZO196" s="152"/>
      <c r="EZP196" s="152"/>
      <c r="EZQ196" s="356"/>
      <c r="EZR196" s="321"/>
      <c r="EZS196" s="326"/>
      <c r="EZT196" s="152"/>
      <c r="EZU196" s="152"/>
      <c r="EZV196" s="152"/>
      <c r="EZW196" s="152"/>
      <c r="EZX196" s="356"/>
      <c r="EZY196" s="321"/>
      <c r="EZZ196" s="326"/>
      <c r="FAA196" s="152"/>
      <c r="FAB196" s="152"/>
      <c r="FAC196" s="152"/>
      <c r="FAD196" s="152"/>
      <c r="FAE196" s="356"/>
      <c r="FAF196" s="321"/>
      <c r="FAG196" s="326"/>
      <c r="FAH196" s="152"/>
      <c r="FAI196" s="152"/>
      <c r="FAJ196" s="152"/>
      <c r="FAK196" s="152"/>
      <c r="FAL196" s="356"/>
      <c r="FAM196" s="321"/>
      <c r="FAN196" s="326"/>
      <c r="FAO196" s="152"/>
      <c r="FAP196" s="152"/>
      <c r="FAQ196" s="152"/>
      <c r="FAR196" s="152"/>
      <c r="FAS196" s="356"/>
      <c r="FAT196" s="321"/>
      <c r="FAU196" s="326"/>
      <c r="FAV196" s="152"/>
      <c r="FAW196" s="152"/>
      <c r="FAX196" s="152"/>
      <c r="FAY196" s="152"/>
      <c r="FAZ196" s="356"/>
      <c r="FBA196" s="321"/>
      <c r="FBB196" s="326"/>
      <c r="FBC196" s="152"/>
      <c r="FBD196" s="152"/>
      <c r="FBE196" s="152"/>
      <c r="FBF196" s="152"/>
      <c r="FBG196" s="356"/>
      <c r="FBH196" s="321"/>
      <c r="FBI196" s="326"/>
      <c r="FBJ196" s="152"/>
      <c r="FBK196" s="152"/>
      <c r="FBL196" s="152"/>
      <c r="FBM196" s="152"/>
      <c r="FBN196" s="356"/>
      <c r="FBO196" s="321"/>
      <c r="FBP196" s="326"/>
      <c r="FBQ196" s="152"/>
      <c r="FBR196" s="152"/>
      <c r="FBS196" s="152"/>
      <c r="FBT196" s="152"/>
      <c r="FBU196" s="356"/>
      <c r="FBV196" s="321"/>
      <c r="FBW196" s="326"/>
      <c r="FBX196" s="152"/>
      <c r="FBY196" s="152"/>
      <c r="FBZ196" s="152"/>
      <c r="FCA196" s="152"/>
      <c r="FCB196" s="356"/>
      <c r="FCC196" s="321"/>
      <c r="FCD196" s="326"/>
      <c r="FCE196" s="152"/>
      <c r="FCF196" s="152"/>
      <c r="FCG196" s="152"/>
      <c r="FCH196" s="152"/>
      <c r="FCI196" s="356"/>
      <c r="FCJ196" s="321"/>
      <c r="FCK196" s="326"/>
      <c r="FCL196" s="152"/>
      <c r="FCM196" s="152"/>
      <c r="FCN196" s="152"/>
      <c r="FCO196" s="152"/>
      <c r="FCP196" s="356"/>
      <c r="FCQ196" s="321"/>
      <c r="FCR196" s="326"/>
      <c r="FCS196" s="152"/>
      <c r="FCT196" s="152"/>
      <c r="FCU196" s="152"/>
      <c r="FCV196" s="152"/>
      <c r="FCW196" s="356"/>
      <c r="FCX196" s="321"/>
      <c r="FCY196" s="326"/>
      <c r="FCZ196" s="152"/>
      <c r="FDA196" s="152"/>
      <c r="FDB196" s="152"/>
      <c r="FDC196" s="152"/>
      <c r="FDD196" s="356"/>
      <c r="FDE196" s="321"/>
      <c r="FDF196" s="326"/>
      <c r="FDG196" s="152"/>
      <c r="FDH196" s="152"/>
      <c r="FDI196" s="152"/>
      <c r="FDJ196" s="152"/>
      <c r="FDK196" s="356"/>
      <c r="FDL196" s="321"/>
      <c r="FDM196" s="326"/>
      <c r="FDN196" s="152"/>
      <c r="FDO196" s="152"/>
      <c r="FDP196" s="152"/>
      <c r="FDQ196" s="152"/>
      <c r="FDR196" s="356"/>
      <c r="FDS196" s="321"/>
      <c r="FDT196" s="326"/>
      <c r="FDU196" s="152"/>
      <c r="FDV196" s="152"/>
      <c r="FDW196" s="152"/>
      <c r="FDX196" s="152"/>
      <c r="FDY196" s="356"/>
      <c r="FDZ196" s="321"/>
      <c r="FEA196" s="326"/>
      <c r="FEB196" s="152"/>
      <c r="FEC196" s="152"/>
      <c r="FED196" s="152"/>
      <c r="FEE196" s="152"/>
      <c r="FEF196" s="356"/>
      <c r="FEG196" s="321"/>
      <c r="FEH196" s="326"/>
      <c r="FEI196" s="152"/>
      <c r="FEJ196" s="152"/>
      <c r="FEK196" s="152"/>
      <c r="FEL196" s="152"/>
      <c r="FEM196" s="356"/>
      <c r="FEN196" s="321"/>
      <c r="FEO196" s="326"/>
      <c r="FEP196" s="152"/>
      <c r="FEQ196" s="152"/>
      <c r="FER196" s="152"/>
      <c r="FES196" s="152"/>
      <c r="FET196" s="356"/>
      <c r="FEU196" s="321"/>
      <c r="FEV196" s="326"/>
      <c r="FEW196" s="152"/>
      <c r="FEX196" s="152"/>
      <c r="FEY196" s="152"/>
      <c r="FEZ196" s="152"/>
      <c r="FFA196" s="356"/>
      <c r="FFB196" s="321"/>
      <c r="FFC196" s="326"/>
      <c r="FFD196" s="152"/>
      <c r="FFE196" s="152"/>
      <c r="FFF196" s="152"/>
      <c r="FFG196" s="152"/>
      <c r="FFH196" s="356"/>
      <c r="FFI196" s="321"/>
      <c r="FFJ196" s="326"/>
      <c r="FFK196" s="152"/>
      <c r="FFL196" s="152"/>
      <c r="FFM196" s="152"/>
      <c r="FFN196" s="152"/>
      <c r="FFO196" s="356"/>
      <c r="FFP196" s="321"/>
      <c r="FFQ196" s="326"/>
      <c r="FFR196" s="152"/>
      <c r="FFS196" s="152"/>
      <c r="FFT196" s="152"/>
      <c r="FFU196" s="152"/>
      <c r="FFV196" s="356"/>
      <c r="FFW196" s="321"/>
      <c r="FFX196" s="326"/>
      <c r="FFY196" s="152"/>
      <c r="FFZ196" s="152"/>
      <c r="FGA196" s="152"/>
      <c r="FGB196" s="152"/>
      <c r="FGC196" s="356"/>
      <c r="FGD196" s="321"/>
      <c r="FGE196" s="326"/>
      <c r="FGF196" s="152"/>
      <c r="FGG196" s="152"/>
      <c r="FGH196" s="152"/>
      <c r="FGI196" s="152"/>
      <c r="FGJ196" s="356"/>
      <c r="FGK196" s="321"/>
      <c r="FGL196" s="326"/>
      <c r="FGM196" s="152"/>
      <c r="FGN196" s="152"/>
      <c r="FGO196" s="152"/>
      <c r="FGP196" s="152"/>
      <c r="FGQ196" s="356"/>
      <c r="FGR196" s="321"/>
      <c r="FGS196" s="326"/>
      <c r="FGT196" s="152"/>
      <c r="FGU196" s="152"/>
      <c r="FGV196" s="152"/>
      <c r="FGW196" s="152"/>
      <c r="FGX196" s="356"/>
      <c r="FGY196" s="321"/>
      <c r="FGZ196" s="326"/>
      <c r="FHA196" s="152"/>
      <c r="FHB196" s="152"/>
      <c r="FHC196" s="152"/>
      <c r="FHD196" s="152"/>
      <c r="FHE196" s="356"/>
      <c r="FHF196" s="321"/>
      <c r="FHG196" s="326"/>
      <c r="FHH196" s="152"/>
      <c r="FHI196" s="152"/>
      <c r="FHJ196" s="152"/>
      <c r="FHK196" s="152"/>
      <c r="FHL196" s="356"/>
      <c r="FHM196" s="321"/>
      <c r="FHN196" s="326"/>
      <c r="FHO196" s="152"/>
      <c r="FHP196" s="152"/>
      <c r="FHQ196" s="152"/>
      <c r="FHR196" s="152"/>
      <c r="FHS196" s="356"/>
      <c r="FHT196" s="321"/>
      <c r="FHU196" s="326"/>
      <c r="FHV196" s="152"/>
      <c r="FHW196" s="152"/>
      <c r="FHX196" s="152"/>
      <c r="FHY196" s="152"/>
      <c r="FHZ196" s="356"/>
      <c r="FIA196" s="321"/>
      <c r="FIB196" s="326"/>
      <c r="FIC196" s="152"/>
      <c r="FID196" s="152"/>
      <c r="FIE196" s="152"/>
      <c r="FIF196" s="152"/>
      <c r="FIG196" s="356"/>
      <c r="FIH196" s="321"/>
      <c r="FII196" s="326"/>
      <c r="FIJ196" s="152"/>
      <c r="FIK196" s="152"/>
      <c r="FIL196" s="152"/>
      <c r="FIM196" s="152"/>
      <c r="FIN196" s="356"/>
      <c r="FIO196" s="321"/>
      <c r="FIP196" s="326"/>
      <c r="FIQ196" s="152"/>
      <c r="FIR196" s="152"/>
      <c r="FIS196" s="152"/>
      <c r="FIT196" s="152"/>
      <c r="FIU196" s="356"/>
      <c r="FIV196" s="321"/>
      <c r="FIW196" s="326"/>
      <c r="FIX196" s="152"/>
      <c r="FIY196" s="152"/>
      <c r="FIZ196" s="152"/>
      <c r="FJA196" s="152"/>
      <c r="FJB196" s="356"/>
      <c r="FJC196" s="321"/>
      <c r="FJD196" s="326"/>
      <c r="FJE196" s="152"/>
      <c r="FJF196" s="152"/>
      <c r="FJG196" s="152"/>
      <c r="FJH196" s="152"/>
      <c r="FJI196" s="356"/>
      <c r="FJJ196" s="321"/>
      <c r="FJK196" s="326"/>
      <c r="FJL196" s="152"/>
      <c r="FJM196" s="152"/>
      <c r="FJN196" s="152"/>
      <c r="FJO196" s="152"/>
      <c r="FJP196" s="356"/>
      <c r="FJQ196" s="321"/>
      <c r="FJR196" s="326"/>
      <c r="FJS196" s="152"/>
      <c r="FJT196" s="152"/>
      <c r="FJU196" s="152"/>
      <c r="FJV196" s="152"/>
      <c r="FJW196" s="356"/>
      <c r="FJX196" s="321"/>
      <c r="FJY196" s="326"/>
      <c r="FJZ196" s="152"/>
      <c r="FKA196" s="152"/>
      <c r="FKB196" s="152"/>
      <c r="FKC196" s="152"/>
      <c r="FKD196" s="356"/>
      <c r="FKE196" s="321"/>
      <c r="FKF196" s="326"/>
      <c r="FKG196" s="152"/>
      <c r="FKH196" s="152"/>
      <c r="FKI196" s="152"/>
      <c r="FKJ196" s="152"/>
      <c r="FKK196" s="356"/>
      <c r="FKL196" s="321"/>
      <c r="FKM196" s="326"/>
      <c r="FKN196" s="152"/>
      <c r="FKO196" s="152"/>
      <c r="FKP196" s="152"/>
      <c r="FKQ196" s="152"/>
      <c r="FKR196" s="356"/>
      <c r="FKS196" s="321"/>
      <c r="FKT196" s="326"/>
      <c r="FKU196" s="152"/>
      <c r="FKV196" s="152"/>
      <c r="FKW196" s="152"/>
      <c r="FKX196" s="152"/>
      <c r="FKY196" s="356"/>
      <c r="FKZ196" s="321"/>
      <c r="FLA196" s="326"/>
      <c r="FLB196" s="152"/>
      <c r="FLC196" s="152"/>
      <c r="FLD196" s="152"/>
      <c r="FLE196" s="152"/>
      <c r="FLF196" s="356"/>
      <c r="FLG196" s="321"/>
      <c r="FLH196" s="326"/>
      <c r="FLI196" s="152"/>
      <c r="FLJ196" s="152"/>
      <c r="FLK196" s="152"/>
      <c r="FLL196" s="152"/>
      <c r="FLM196" s="356"/>
      <c r="FLN196" s="321"/>
      <c r="FLO196" s="326"/>
      <c r="FLP196" s="152"/>
      <c r="FLQ196" s="152"/>
      <c r="FLR196" s="152"/>
      <c r="FLS196" s="152"/>
      <c r="FLT196" s="356"/>
      <c r="FLU196" s="321"/>
      <c r="FLV196" s="326"/>
      <c r="FLW196" s="152"/>
      <c r="FLX196" s="152"/>
      <c r="FLY196" s="152"/>
      <c r="FLZ196" s="152"/>
      <c r="FMA196" s="356"/>
      <c r="FMB196" s="321"/>
      <c r="FMC196" s="326"/>
      <c r="FMD196" s="152"/>
      <c r="FME196" s="152"/>
      <c r="FMF196" s="152"/>
      <c r="FMG196" s="152"/>
      <c r="FMH196" s="356"/>
      <c r="FMI196" s="321"/>
      <c r="FMJ196" s="326"/>
      <c r="FMK196" s="152"/>
      <c r="FML196" s="152"/>
      <c r="FMM196" s="152"/>
      <c r="FMN196" s="152"/>
      <c r="FMO196" s="356"/>
      <c r="FMP196" s="321"/>
      <c r="FMQ196" s="326"/>
      <c r="FMR196" s="152"/>
      <c r="FMS196" s="152"/>
      <c r="FMT196" s="152"/>
      <c r="FMU196" s="152"/>
      <c r="FMV196" s="356"/>
      <c r="FMW196" s="321"/>
      <c r="FMX196" s="326"/>
      <c r="FMY196" s="152"/>
      <c r="FMZ196" s="152"/>
      <c r="FNA196" s="152"/>
      <c r="FNB196" s="152"/>
      <c r="FNC196" s="356"/>
      <c r="FND196" s="321"/>
      <c r="FNE196" s="326"/>
      <c r="FNF196" s="152"/>
      <c r="FNG196" s="152"/>
      <c r="FNH196" s="152"/>
      <c r="FNI196" s="152"/>
      <c r="FNJ196" s="356"/>
      <c r="FNK196" s="321"/>
      <c r="FNL196" s="326"/>
      <c r="FNM196" s="152"/>
      <c r="FNN196" s="152"/>
      <c r="FNO196" s="152"/>
      <c r="FNP196" s="152"/>
      <c r="FNQ196" s="356"/>
      <c r="FNR196" s="321"/>
      <c r="FNS196" s="326"/>
      <c r="FNT196" s="152"/>
      <c r="FNU196" s="152"/>
      <c r="FNV196" s="152"/>
      <c r="FNW196" s="152"/>
      <c r="FNX196" s="356"/>
      <c r="FNY196" s="321"/>
      <c r="FNZ196" s="326"/>
      <c r="FOA196" s="152"/>
      <c r="FOB196" s="152"/>
      <c r="FOC196" s="152"/>
      <c r="FOD196" s="152"/>
      <c r="FOE196" s="356"/>
      <c r="FOF196" s="321"/>
      <c r="FOG196" s="326"/>
      <c r="FOH196" s="152"/>
      <c r="FOI196" s="152"/>
      <c r="FOJ196" s="152"/>
      <c r="FOK196" s="152"/>
      <c r="FOL196" s="356"/>
      <c r="FOM196" s="321"/>
      <c r="FON196" s="326"/>
      <c r="FOO196" s="152"/>
      <c r="FOP196" s="152"/>
      <c r="FOQ196" s="152"/>
      <c r="FOR196" s="152"/>
      <c r="FOS196" s="356"/>
      <c r="FOT196" s="321"/>
      <c r="FOU196" s="326"/>
      <c r="FOV196" s="152"/>
      <c r="FOW196" s="152"/>
      <c r="FOX196" s="152"/>
      <c r="FOY196" s="152"/>
      <c r="FOZ196" s="356"/>
      <c r="FPA196" s="321"/>
      <c r="FPB196" s="326"/>
      <c r="FPC196" s="152"/>
      <c r="FPD196" s="152"/>
      <c r="FPE196" s="152"/>
      <c r="FPF196" s="152"/>
      <c r="FPG196" s="356"/>
      <c r="FPH196" s="321"/>
      <c r="FPI196" s="326"/>
      <c r="FPJ196" s="152"/>
      <c r="FPK196" s="152"/>
      <c r="FPL196" s="152"/>
      <c r="FPM196" s="152"/>
      <c r="FPN196" s="356"/>
      <c r="FPO196" s="321"/>
      <c r="FPP196" s="326"/>
      <c r="FPQ196" s="152"/>
      <c r="FPR196" s="152"/>
      <c r="FPS196" s="152"/>
      <c r="FPT196" s="152"/>
      <c r="FPU196" s="356"/>
      <c r="FPV196" s="321"/>
      <c r="FPW196" s="326"/>
      <c r="FPX196" s="152"/>
      <c r="FPY196" s="152"/>
      <c r="FPZ196" s="152"/>
      <c r="FQA196" s="152"/>
      <c r="FQB196" s="356"/>
      <c r="FQC196" s="321"/>
      <c r="FQD196" s="326"/>
      <c r="FQE196" s="152"/>
      <c r="FQF196" s="152"/>
      <c r="FQG196" s="152"/>
      <c r="FQH196" s="152"/>
      <c r="FQI196" s="356"/>
      <c r="FQJ196" s="321"/>
      <c r="FQK196" s="326"/>
      <c r="FQL196" s="152"/>
      <c r="FQM196" s="152"/>
      <c r="FQN196" s="152"/>
      <c r="FQO196" s="152"/>
      <c r="FQP196" s="356"/>
      <c r="FQQ196" s="321"/>
      <c r="FQR196" s="326"/>
      <c r="FQS196" s="152"/>
      <c r="FQT196" s="152"/>
      <c r="FQU196" s="152"/>
      <c r="FQV196" s="152"/>
      <c r="FQW196" s="356"/>
      <c r="FQX196" s="321"/>
      <c r="FQY196" s="326"/>
      <c r="FQZ196" s="152"/>
      <c r="FRA196" s="152"/>
      <c r="FRB196" s="152"/>
      <c r="FRC196" s="152"/>
      <c r="FRD196" s="356"/>
      <c r="FRE196" s="321"/>
      <c r="FRF196" s="326"/>
      <c r="FRG196" s="152"/>
      <c r="FRH196" s="152"/>
      <c r="FRI196" s="152"/>
      <c r="FRJ196" s="152"/>
      <c r="FRK196" s="356"/>
      <c r="FRL196" s="321"/>
      <c r="FRM196" s="326"/>
      <c r="FRN196" s="152"/>
      <c r="FRO196" s="152"/>
      <c r="FRP196" s="152"/>
      <c r="FRQ196" s="152"/>
      <c r="FRR196" s="356"/>
      <c r="FRS196" s="321"/>
      <c r="FRT196" s="326"/>
      <c r="FRU196" s="152"/>
      <c r="FRV196" s="152"/>
      <c r="FRW196" s="152"/>
      <c r="FRX196" s="152"/>
      <c r="FRY196" s="356"/>
      <c r="FRZ196" s="321"/>
      <c r="FSA196" s="326"/>
      <c r="FSB196" s="152"/>
      <c r="FSC196" s="152"/>
      <c r="FSD196" s="152"/>
      <c r="FSE196" s="152"/>
      <c r="FSF196" s="356"/>
      <c r="FSG196" s="321"/>
      <c r="FSH196" s="326"/>
      <c r="FSI196" s="152"/>
      <c r="FSJ196" s="152"/>
      <c r="FSK196" s="152"/>
      <c r="FSL196" s="152"/>
      <c r="FSM196" s="356"/>
      <c r="FSN196" s="321"/>
      <c r="FSO196" s="326"/>
      <c r="FSP196" s="152"/>
      <c r="FSQ196" s="152"/>
      <c r="FSR196" s="152"/>
      <c r="FSS196" s="152"/>
      <c r="FST196" s="356"/>
      <c r="FSU196" s="321"/>
      <c r="FSV196" s="326"/>
      <c r="FSW196" s="152"/>
      <c r="FSX196" s="152"/>
      <c r="FSY196" s="152"/>
      <c r="FSZ196" s="152"/>
      <c r="FTA196" s="356"/>
      <c r="FTB196" s="321"/>
      <c r="FTC196" s="326"/>
      <c r="FTD196" s="152"/>
      <c r="FTE196" s="152"/>
      <c r="FTF196" s="152"/>
      <c r="FTG196" s="152"/>
      <c r="FTH196" s="356"/>
      <c r="FTI196" s="321"/>
      <c r="FTJ196" s="326"/>
      <c r="FTK196" s="152"/>
      <c r="FTL196" s="152"/>
      <c r="FTM196" s="152"/>
      <c r="FTN196" s="152"/>
      <c r="FTO196" s="356"/>
      <c r="FTP196" s="321"/>
      <c r="FTQ196" s="326"/>
      <c r="FTR196" s="152"/>
      <c r="FTS196" s="152"/>
      <c r="FTT196" s="152"/>
      <c r="FTU196" s="152"/>
      <c r="FTV196" s="356"/>
      <c r="FTW196" s="321"/>
      <c r="FTX196" s="326"/>
      <c r="FTY196" s="152"/>
      <c r="FTZ196" s="152"/>
      <c r="FUA196" s="152"/>
      <c r="FUB196" s="152"/>
      <c r="FUC196" s="356"/>
      <c r="FUD196" s="321"/>
      <c r="FUE196" s="326"/>
      <c r="FUF196" s="152"/>
      <c r="FUG196" s="152"/>
      <c r="FUH196" s="152"/>
      <c r="FUI196" s="152"/>
      <c r="FUJ196" s="356"/>
      <c r="FUK196" s="321"/>
      <c r="FUL196" s="326"/>
      <c r="FUM196" s="152"/>
      <c r="FUN196" s="152"/>
      <c r="FUO196" s="152"/>
      <c r="FUP196" s="152"/>
      <c r="FUQ196" s="356"/>
      <c r="FUR196" s="321"/>
      <c r="FUS196" s="326"/>
      <c r="FUT196" s="152"/>
      <c r="FUU196" s="152"/>
      <c r="FUV196" s="152"/>
      <c r="FUW196" s="152"/>
      <c r="FUX196" s="356"/>
      <c r="FUY196" s="321"/>
      <c r="FUZ196" s="326"/>
      <c r="FVA196" s="152"/>
      <c r="FVB196" s="152"/>
      <c r="FVC196" s="152"/>
      <c r="FVD196" s="152"/>
      <c r="FVE196" s="356"/>
      <c r="FVF196" s="321"/>
      <c r="FVG196" s="326"/>
      <c r="FVH196" s="152"/>
      <c r="FVI196" s="152"/>
      <c r="FVJ196" s="152"/>
      <c r="FVK196" s="152"/>
      <c r="FVL196" s="356"/>
      <c r="FVM196" s="321"/>
      <c r="FVN196" s="326"/>
      <c r="FVO196" s="152"/>
      <c r="FVP196" s="152"/>
      <c r="FVQ196" s="152"/>
      <c r="FVR196" s="152"/>
      <c r="FVS196" s="356"/>
      <c r="FVT196" s="321"/>
      <c r="FVU196" s="326"/>
      <c r="FVV196" s="152"/>
      <c r="FVW196" s="152"/>
      <c r="FVX196" s="152"/>
      <c r="FVY196" s="152"/>
      <c r="FVZ196" s="356"/>
      <c r="FWA196" s="321"/>
      <c r="FWB196" s="326"/>
      <c r="FWC196" s="152"/>
      <c r="FWD196" s="152"/>
      <c r="FWE196" s="152"/>
      <c r="FWF196" s="152"/>
      <c r="FWG196" s="356"/>
      <c r="FWH196" s="321"/>
      <c r="FWI196" s="326"/>
      <c r="FWJ196" s="152"/>
      <c r="FWK196" s="152"/>
      <c r="FWL196" s="152"/>
      <c r="FWM196" s="152"/>
      <c r="FWN196" s="356"/>
      <c r="FWO196" s="321"/>
      <c r="FWP196" s="326"/>
      <c r="FWQ196" s="152"/>
      <c r="FWR196" s="152"/>
      <c r="FWS196" s="152"/>
      <c r="FWT196" s="152"/>
      <c r="FWU196" s="356"/>
      <c r="FWV196" s="321"/>
      <c r="FWW196" s="326"/>
      <c r="FWX196" s="152"/>
      <c r="FWY196" s="152"/>
      <c r="FWZ196" s="152"/>
      <c r="FXA196" s="152"/>
      <c r="FXB196" s="356"/>
      <c r="FXC196" s="321"/>
      <c r="FXD196" s="326"/>
      <c r="FXE196" s="152"/>
      <c r="FXF196" s="152"/>
      <c r="FXG196" s="152"/>
      <c r="FXH196" s="152"/>
      <c r="FXI196" s="356"/>
      <c r="FXJ196" s="321"/>
      <c r="FXK196" s="326"/>
      <c r="FXL196" s="152"/>
      <c r="FXM196" s="152"/>
      <c r="FXN196" s="152"/>
      <c r="FXO196" s="152"/>
      <c r="FXP196" s="356"/>
      <c r="FXQ196" s="321"/>
      <c r="FXR196" s="326"/>
      <c r="FXS196" s="152"/>
      <c r="FXT196" s="152"/>
      <c r="FXU196" s="152"/>
      <c r="FXV196" s="152"/>
      <c r="FXW196" s="356"/>
      <c r="FXX196" s="321"/>
      <c r="FXY196" s="326"/>
      <c r="FXZ196" s="152"/>
      <c r="FYA196" s="152"/>
      <c r="FYB196" s="152"/>
      <c r="FYC196" s="152"/>
      <c r="FYD196" s="356"/>
      <c r="FYE196" s="321"/>
      <c r="FYF196" s="326"/>
      <c r="FYG196" s="152"/>
      <c r="FYH196" s="152"/>
      <c r="FYI196" s="152"/>
      <c r="FYJ196" s="152"/>
      <c r="FYK196" s="356"/>
      <c r="FYL196" s="321"/>
      <c r="FYM196" s="326"/>
      <c r="FYN196" s="152"/>
      <c r="FYO196" s="152"/>
      <c r="FYP196" s="152"/>
      <c r="FYQ196" s="152"/>
      <c r="FYR196" s="356"/>
      <c r="FYS196" s="321"/>
      <c r="FYT196" s="326"/>
      <c r="FYU196" s="152"/>
      <c r="FYV196" s="152"/>
      <c r="FYW196" s="152"/>
      <c r="FYX196" s="152"/>
      <c r="FYY196" s="356"/>
      <c r="FYZ196" s="321"/>
      <c r="FZA196" s="326"/>
      <c r="FZB196" s="152"/>
      <c r="FZC196" s="152"/>
      <c r="FZD196" s="152"/>
      <c r="FZE196" s="152"/>
      <c r="FZF196" s="356"/>
      <c r="FZG196" s="321"/>
      <c r="FZH196" s="326"/>
      <c r="FZI196" s="152"/>
      <c r="FZJ196" s="152"/>
      <c r="FZK196" s="152"/>
      <c r="FZL196" s="152"/>
      <c r="FZM196" s="356"/>
      <c r="FZN196" s="321"/>
      <c r="FZO196" s="326"/>
      <c r="FZP196" s="152"/>
      <c r="FZQ196" s="152"/>
      <c r="FZR196" s="152"/>
      <c r="FZS196" s="152"/>
      <c r="FZT196" s="356"/>
      <c r="FZU196" s="321"/>
      <c r="FZV196" s="326"/>
      <c r="FZW196" s="152"/>
      <c r="FZX196" s="152"/>
      <c r="FZY196" s="152"/>
      <c r="FZZ196" s="152"/>
      <c r="GAA196" s="356"/>
      <c r="GAB196" s="321"/>
      <c r="GAC196" s="326"/>
      <c r="GAD196" s="152"/>
      <c r="GAE196" s="152"/>
      <c r="GAF196" s="152"/>
      <c r="GAG196" s="152"/>
      <c r="GAH196" s="356"/>
      <c r="GAI196" s="321"/>
      <c r="GAJ196" s="326"/>
      <c r="GAK196" s="152"/>
      <c r="GAL196" s="152"/>
      <c r="GAM196" s="152"/>
      <c r="GAN196" s="152"/>
      <c r="GAO196" s="356"/>
      <c r="GAP196" s="321"/>
      <c r="GAQ196" s="326"/>
      <c r="GAR196" s="152"/>
      <c r="GAS196" s="152"/>
      <c r="GAT196" s="152"/>
      <c r="GAU196" s="152"/>
      <c r="GAV196" s="356"/>
      <c r="GAW196" s="321"/>
      <c r="GAX196" s="326"/>
      <c r="GAY196" s="152"/>
      <c r="GAZ196" s="152"/>
      <c r="GBA196" s="152"/>
      <c r="GBB196" s="152"/>
      <c r="GBC196" s="356"/>
      <c r="GBD196" s="321"/>
      <c r="GBE196" s="326"/>
      <c r="GBF196" s="152"/>
      <c r="GBG196" s="152"/>
      <c r="GBH196" s="152"/>
      <c r="GBI196" s="152"/>
      <c r="GBJ196" s="356"/>
      <c r="GBK196" s="321"/>
      <c r="GBL196" s="326"/>
      <c r="GBM196" s="152"/>
      <c r="GBN196" s="152"/>
      <c r="GBO196" s="152"/>
      <c r="GBP196" s="152"/>
      <c r="GBQ196" s="356"/>
      <c r="GBR196" s="321"/>
      <c r="GBS196" s="326"/>
      <c r="GBT196" s="152"/>
      <c r="GBU196" s="152"/>
      <c r="GBV196" s="152"/>
      <c r="GBW196" s="152"/>
      <c r="GBX196" s="356"/>
      <c r="GBY196" s="321"/>
      <c r="GBZ196" s="326"/>
      <c r="GCA196" s="152"/>
      <c r="GCB196" s="152"/>
      <c r="GCC196" s="152"/>
      <c r="GCD196" s="152"/>
      <c r="GCE196" s="356"/>
      <c r="GCF196" s="321"/>
      <c r="GCG196" s="326"/>
      <c r="GCH196" s="152"/>
      <c r="GCI196" s="152"/>
      <c r="GCJ196" s="152"/>
      <c r="GCK196" s="152"/>
      <c r="GCL196" s="356"/>
      <c r="GCM196" s="321"/>
      <c r="GCN196" s="326"/>
      <c r="GCO196" s="152"/>
      <c r="GCP196" s="152"/>
      <c r="GCQ196" s="152"/>
      <c r="GCR196" s="152"/>
      <c r="GCS196" s="356"/>
      <c r="GCT196" s="321"/>
      <c r="GCU196" s="326"/>
      <c r="GCV196" s="152"/>
      <c r="GCW196" s="152"/>
      <c r="GCX196" s="152"/>
      <c r="GCY196" s="152"/>
      <c r="GCZ196" s="356"/>
      <c r="GDA196" s="321"/>
      <c r="GDB196" s="326"/>
      <c r="GDC196" s="152"/>
      <c r="GDD196" s="152"/>
      <c r="GDE196" s="152"/>
      <c r="GDF196" s="152"/>
      <c r="GDG196" s="356"/>
      <c r="GDH196" s="321"/>
      <c r="GDI196" s="326"/>
      <c r="GDJ196" s="152"/>
      <c r="GDK196" s="152"/>
      <c r="GDL196" s="152"/>
      <c r="GDM196" s="152"/>
      <c r="GDN196" s="356"/>
      <c r="GDO196" s="321"/>
      <c r="GDP196" s="326"/>
      <c r="GDQ196" s="152"/>
      <c r="GDR196" s="152"/>
      <c r="GDS196" s="152"/>
      <c r="GDT196" s="152"/>
      <c r="GDU196" s="356"/>
      <c r="GDV196" s="321"/>
      <c r="GDW196" s="326"/>
      <c r="GDX196" s="152"/>
      <c r="GDY196" s="152"/>
      <c r="GDZ196" s="152"/>
      <c r="GEA196" s="152"/>
      <c r="GEB196" s="356"/>
      <c r="GEC196" s="321"/>
      <c r="GED196" s="326"/>
      <c r="GEE196" s="152"/>
      <c r="GEF196" s="152"/>
      <c r="GEG196" s="152"/>
      <c r="GEH196" s="152"/>
      <c r="GEI196" s="356"/>
      <c r="GEJ196" s="321"/>
      <c r="GEK196" s="326"/>
      <c r="GEL196" s="152"/>
      <c r="GEM196" s="152"/>
      <c r="GEN196" s="152"/>
      <c r="GEO196" s="152"/>
      <c r="GEP196" s="356"/>
      <c r="GEQ196" s="321"/>
      <c r="GER196" s="326"/>
      <c r="GES196" s="152"/>
      <c r="GET196" s="152"/>
      <c r="GEU196" s="152"/>
      <c r="GEV196" s="152"/>
      <c r="GEW196" s="356"/>
      <c r="GEX196" s="321"/>
      <c r="GEY196" s="326"/>
      <c r="GEZ196" s="152"/>
      <c r="GFA196" s="152"/>
      <c r="GFB196" s="152"/>
      <c r="GFC196" s="152"/>
      <c r="GFD196" s="356"/>
      <c r="GFE196" s="321"/>
      <c r="GFF196" s="326"/>
      <c r="GFG196" s="152"/>
      <c r="GFH196" s="152"/>
      <c r="GFI196" s="152"/>
      <c r="GFJ196" s="152"/>
      <c r="GFK196" s="356"/>
      <c r="GFL196" s="321"/>
      <c r="GFM196" s="326"/>
      <c r="GFN196" s="152"/>
      <c r="GFO196" s="152"/>
      <c r="GFP196" s="152"/>
      <c r="GFQ196" s="152"/>
      <c r="GFR196" s="356"/>
      <c r="GFS196" s="321"/>
      <c r="GFT196" s="326"/>
      <c r="GFU196" s="152"/>
      <c r="GFV196" s="152"/>
      <c r="GFW196" s="152"/>
      <c r="GFX196" s="152"/>
      <c r="GFY196" s="356"/>
      <c r="GFZ196" s="321"/>
      <c r="GGA196" s="326"/>
      <c r="GGB196" s="152"/>
      <c r="GGC196" s="152"/>
      <c r="GGD196" s="152"/>
      <c r="GGE196" s="152"/>
      <c r="GGF196" s="356"/>
      <c r="GGG196" s="321"/>
      <c r="GGH196" s="326"/>
      <c r="GGI196" s="152"/>
      <c r="GGJ196" s="152"/>
      <c r="GGK196" s="152"/>
      <c r="GGL196" s="152"/>
      <c r="GGM196" s="356"/>
      <c r="GGN196" s="321"/>
      <c r="GGO196" s="326"/>
      <c r="GGP196" s="152"/>
      <c r="GGQ196" s="152"/>
      <c r="GGR196" s="152"/>
      <c r="GGS196" s="152"/>
      <c r="GGT196" s="356"/>
      <c r="GGU196" s="321"/>
      <c r="GGV196" s="326"/>
      <c r="GGW196" s="152"/>
      <c r="GGX196" s="152"/>
      <c r="GGY196" s="152"/>
      <c r="GGZ196" s="152"/>
      <c r="GHA196" s="356"/>
      <c r="GHB196" s="321"/>
      <c r="GHC196" s="326"/>
      <c r="GHD196" s="152"/>
      <c r="GHE196" s="152"/>
      <c r="GHF196" s="152"/>
      <c r="GHG196" s="152"/>
      <c r="GHH196" s="356"/>
      <c r="GHI196" s="321"/>
      <c r="GHJ196" s="326"/>
      <c r="GHK196" s="152"/>
      <c r="GHL196" s="152"/>
      <c r="GHM196" s="152"/>
      <c r="GHN196" s="152"/>
      <c r="GHO196" s="356"/>
      <c r="GHP196" s="321"/>
      <c r="GHQ196" s="326"/>
      <c r="GHR196" s="152"/>
      <c r="GHS196" s="152"/>
      <c r="GHT196" s="152"/>
      <c r="GHU196" s="152"/>
      <c r="GHV196" s="356"/>
      <c r="GHW196" s="321"/>
      <c r="GHX196" s="326"/>
      <c r="GHY196" s="152"/>
      <c r="GHZ196" s="152"/>
      <c r="GIA196" s="152"/>
      <c r="GIB196" s="152"/>
      <c r="GIC196" s="356"/>
      <c r="GID196" s="321"/>
      <c r="GIE196" s="326"/>
      <c r="GIF196" s="152"/>
      <c r="GIG196" s="152"/>
      <c r="GIH196" s="152"/>
      <c r="GII196" s="152"/>
      <c r="GIJ196" s="356"/>
      <c r="GIK196" s="321"/>
      <c r="GIL196" s="326"/>
      <c r="GIM196" s="152"/>
      <c r="GIN196" s="152"/>
      <c r="GIO196" s="152"/>
      <c r="GIP196" s="152"/>
      <c r="GIQ196" s="356"/>
      <c r="GIR196" s="321"/>
      <c r="GIS196" s="326"/>
      <c r="GIT196" s="152"/>
      <c r="GIU196" s="152"/>
      <c r="GIV196" s="152"/>
      <c r="GIW196" s="152"/>
      <c r="GIX196" s="356"/>
      <c r="GIY196" s="321"/>
      <c r="GIZ196" s="326"/>
      <c r="GJA196" s="152"/>
      <c r="GJB196" s="152"/>
      <c r="GJC196" s="152"/>
      <c r="GJD196" s="152"/>
      <c r="GJE196" s="356"/>
      <c r="GJF196" s="321"/>
      <c r="GJG196" s="326"/>
      <c r="GJH196" s="152"/>
      <c r="GJI196" s="152"/>
      <c r="GJJ196" s="152"/>
      <c r="GJK196" s="152"/>
      <c r="GJL196" s="356"/>
      <c r="GJM196" s="321"/>
      <c r="GJN196" s="326"/>
      <c r="GJO196" s="152"/>
      <c r="GJP196" s="152"/>
      <c r="GJQ196" s="152"/>
      <c r="GJR196" s="152"/>
      <c r="GJS196" s="356"/>
      <c r="GJT196" s="321"/>
      <c r="GJU196" s="326"/>
      <c r="GJV196" s="152"/>
      <c r="GJW196" s="152"/>
      <c r="GJX196" s="152"/>
      <c r="GJY196" s="152"/>
      <c r="GJZ196" s="356"/>
      <c r="GKA196" s="321"/>
      <c r="GKB196" s="326"/>
      <c r="GKC196" s="152"/>
      <c r="GKD196" s="152"/>
      <c r="GKE196" s="152"/>
      <c r="GKF196" s="152"/>
      <c r="GKG196" s="356"/>
      <c r="GKH196" s="321"/>
      <c r="GKI196" s="326"/>
      <c r="GKJ196" s="152"/>
      <c r="GKK196" s="152"/>
      <c r="GKL196" s="152"/>
      <c r="GKM196" s="152"/>
      <c r="GKN196" s="356"/>
      <c r="GKO196" s="321"/>
      <c r="GKP196" s="326"/>
      <c r="GKQ196" s="152"/>
      <c r="GKR196" s="152"/>
      <c r="GKS196" s="152"/>
      <c r="GKT196" s="152"/>
      <c r="GKU196" s="356"/>
      <c r="GKV196" s="321"/>
      <c r="GKW196" s="326"/>
      <c r="GKX196" s="152"/>
      <c r="GKY196" s="152"/>
      <c r="GKZ196" s="152"/>
      <c r="GLA196" s="152"/>
      <c r="GLB196" s="356"/>
      <c r="GLC196" s="321"/>
      <c r="GLD196" s="326"/>
      <c r="GLE196" s="152"/>
      <c r="GLF196" s="152"/>
      <c r="GLG196" s="152"/>
      <c r="GLH196" s="152"/>
      <c r="GLI196" s="356"/>
      <c r="GLJ196" s="321"/>
      <c r="GLK196" s="326"/>
      <c r="GLL196" s="152"/>
      <c r="GLM196" s="152"/>
      <c r="GLN196" s="152"/>
      <c r="GLO196" s="152"/>
      <c r="GLP196" s="356"/>
      <c r="GLQ196" s="321"/>
      <c r="GLR196" s="326"/>
      <c r="GLS196" s="152"/>
      <c r="GLT196" s="152"/>
      <c r="GLU196" s="152"/>
      <c r="GLV196" s="152"/>
      <c r="GLW196" s="356"/>
      <c r="GLX196" s="321"/>
      <c r="GLY196" s="326"/>
      <c r="GLZ196" s="152"/>
      <c r="GMA196" s="152"/>
      <c r="GMB196" s="152"/>
      <c r="GMC196" s="152"/>
      <c r="GMD196" s="356"/>
      <c r="GME196" s="321"/>
      <c r="GMF196" s="326"/>
      <c r="GMG196" s="152"/>
      <c r="GMH196" s="152"/>
      <c r="GMI196" s="152"/>
      <c r="GMJ196" s="152"/>
      <c r="GMK196" s="356"/>
      <c r="GML196" s="321"/>
      <c r="GMM196" s="326"/>
      <c r="GMN196" s="152"/>
      <c r="GMO196" s="152"/>
      <c r="GMP196" s="152"/>
      <c r="GMQ196" s="152"/>
      <c r="GMR196" s="356"/>
      <c r="GMS196" s="321"/>
      <c r="GMT196" s="326"/>
      <c r="GMU196" s="152"/>
      <c r="GMV196" s="152"/>
      <c r="GMW196" s="152"/>
      <c r="GMX196" s="152"/>
      <c r="GMY196" s="356"/>
      <c r="GMZ196" s="321"/>
      <c r="GNA196" s="326"/>
      <c r="GNB196" s="152"/>
      <c r="GNC196" s="152"/>
      <c r="GND196" s="152"/>
      <c r="GNE196" s="152"/>
      <c r="GNF196" s="356"/>
      <c r="GNG196" s="321"/>
      <c r="GNH196" s="326"/>
      <c r="GNI196" s="152"/>
      <c r="GNJ196" s="152"/>
      <c r="GNK196" s="152"/>
      <c r="GNL196" s="152"/>
      <c r="GNM196" s="356"/>
      <c r="GNN196" s="321"/>
      <c r="GNO196" s="326"/>
      <c r="GNP196" s="152"/>
      <c r="GNQ196" s="152"/>
      <c r="GNR196" s="152"/>
      <c r="GNS196" s="152"/>
      <c r="GNT196" s="356"/>
      <c r="GNU196" s="321"/>
      <c r="GNV196" s="326"/>
      <c r="GNW196" s="152"/>
      <c r="GNX196" s="152"/>
      <c r="GNY196" s="152"/>
      <c r="GNZ196" s="152"/>
      <c r="GOA196" s="356"/>
      <c r="GOB196" s="321"/>
      <c r="GOC196" s="326"/>
      <c r="GOD196" s="152"/>
      <c r="GOE196" s="152"/>
      <c r="GOF196" s="152"/>
      <c r="GOG196" s="152"/>
      <c r="GOH196" s="356"/>
      <c r="GOI196" s="321"/>
      <c r="GOJ196" s="326"/>
      <c r="GOK196" s="152"/>
      <c r="GOL196" s="152"/>
      <c r="GOM196" s="152"/>
      <c r="GON196" s="152"/>
      <c r="GOO196" s="356"/>
      <c r="GOP196" s="321"/>
      <c r="GOQ196" s="326"/>
      <c r="GOR196" s="152"/>
      <c r="GOS196" s="152"/>
      <c r="GOT196" s="152"/>
      <c r="GOU196" s="152"/>
      <c r="GOV196" s="356"/>
      <c r="GOW196" s="321"/>
      <c r="GOX196" s="326"/>
      <c r="GOY196" s="152"/>
      <c r="GOZ196" s="152"/>
      <c r="GPA196" s="152"/>
      <c r="GPB196" s="152"/>
      <c r="GPC196" s="356"/>
      <c r="GPD196" s="321"/>
      <c r="GPE196" s="326"/>
      <c r="GPF196" s="152"/>
      <c r="GPG196" s="152"/>
      <c r="GPH196" s="152"/>
      <c r="GPI196" s="152"/>
      <c r="GPJ196" s="356"/>
      <c r="GPK196" s="321"/>
      <c r="GPL196" s="326"/>
      <c r="GPM196" s="152"/>
      <c r="GPN196" s="152"/>
      <c r="GPO196" s="152"/>
      <c r="GPP196" s="152"/>
      <c r="GPQ196" s="356"/>
      <c r="GPR196" s="321"/>
      <c r="GPS196" s="326"/>
      <c r="GPT196" s="152"/>
      <c r="GPU196" s="152"/>
      <c r="GPV196" s="152"/>
      <c r="GPW196" s="152"/>
      <c r="GPX196" s="356"/>
      <c r="GPY196" s="321"/>
      <c r="GPZ196" s="326"/>
      <c r="GQA196" s="152"/>
      <c r="GQB196" s="152"/>
      <c r="GQC196" s="152"/>
      <c r="GQD196" s="152"/>
      <c r="GQE196" s="356"/>
      <c r="GQF196" s="321"/>
      <c r="GQG196" s="326"/>
      <c r="GQH196" s="152"/>
      <c r="GQI196" s="152"/>
      <c r="GQJ196" s="152"/>
      <c r="GQK196" s="152"/>
      <c r="GQL196" s="356"/>
      <c r="GQM196" s="321"/>
      <c r="GQN196" s="326"/>
      <c r="GQO196" s="152"/>
      <c r="GQP196" s="152"/>
      <c r="GQQ196" s="152"/>
      <c r="GQR196" s="152"/>
      <c r="GQS196" s="356"/>
      <c r="GQT196" s="321"/>
      <c r="GQU196" s="326"/>
      <c r="GQV196" s="152"/>
      <c r="GQW196" s="152"/>
      <c r="GQX196" s="152"/>
      <c r="GQY196" s="152"/>
      <c r="GQZ196" s="356"/>
      <c r="GRA196" s="321"/>
      <c r="GRB196" s="326"/>
      <c r="GRC196" s="152"/>
      <c r="GRD196" s="152"/>
      <c r="GRE196" s="152"/>
      <c r="GRF196" s="152"/>
      <c r="GRG196" s="356"/>
      <c r="GRH196" s="321"/>
      <c r="GRI196" s="326"/>
      <c r="GRJ196" s="152"/>
      <c r="GRK196" s="152"/>
      <c r="GRL196" s="152"/>
      <c r="GRM196" s="152"/>
      <c r="GRN196" s="356"/>
      <c r="GRO196" s="321"/>
      <c r="GRP196" s="326"/>
      <c r="GRQ196" s="152"/>
      <c r="GRR196" s="152"/>
      <c r="GRS196" s="152"/>
      <c r="GRT196" s="152"/>
      <c r="GRU196" s="356"/>
      <c r="GRV196" s="321"/>
      <c r="GRW196" s="326"/>
      <c r="GRX196" s="152"/>
      <c r="GRY196" s="152"/>
      <c r="GRZ196" s="152"/>
      <c r="GSA196" s="152"/>
      <c r="GSB196" s="356"/>
      <c r="GSC196" s="321"/>
      <c r="GSD196" s="326"/>
      <c r="GSE196" s="152"/>
      <c r="GSF196" s="152"/>
      <c r="GSG196" s="152"/>
      <c r="GSH196" s="152"/>
      <c r="GSI196" s="356"/>
      <c r="GSJ196" s="321"/>
      <c r="GSK196" s="326"/>
      <c r="GSL196" s="152"/>
      <c r="GSM196" s="152"/>
      <c r="GSN196" s="152"/>
      <c r="GSO196" s="152"/>
      <c r="GSP196" s="356"/>
      <c r="GSQ196" s="321"/>
      <c r="GSR196" s="326"/>
      <c r="GSS196" s="152"/>
      <c r="GST196" s="152"/>
      <c r="GSU196" s="152"/>
      <c r="GSV196" s="152"/>
      <c r="GSW196" s="356"/>
      <c r="GSX196" s="321"/>
      <c r="GSY196" s="326"/>
      <c r="GSZ196" s="152"/>
      <c r="GTA196" s="152"/>
      <c r="GTB196" s="152"/>
      <c r="GTC196" s="152"/>
      <c r="GTD196" s="356"/>
      <c r="GTE196" s="321"/>
      <c r="GTF196" s="326"/>
      <c r="GTG196" s="152"/>
      <c r="GTH196" s="152"/>
      <c r="GTI196" s="152"/>
      <c r="GTJ196" s="152"/>
      <c r="GTK196" s="356"/>
      <c r="GTL196" s="321"/>
      <c r="GTM196" s="326"/>
      <c r="GTN196" s="152"/>
      <c r="GTO196" s="152"/>
      <c r="GTP196" s="152"/>
      <c r="GTQ196" s="152"/>
      <c r="GTR196" s="356"/>
      <c r="GTS196" s="321"/>
      <c r="GTT196" s="326"/>
      <c r="GTU196" s="152"/>
      <c r="GTV196" s="152"/>
      <c r="GTW196" s="152"/>
      <c r="GTX196" s="152"/>
      <c r="GTY196" s="356"/>
      <c r="GTZ196" s="321"/>
      <c r="GUA196" s="326"/>
      <c r="GUB196" s="152"/>
      <c r="GUC196" s="152"/>
      <c r="GUD196" s="152"/>
      <c r="GUE196" s="152"/>
      <c r="GUF196" s="356"/>
      <c r="GUG196" s="321"/>
      <c r="GUH196" s="326"/>
      <c r="GUI196" s="152"/>
      <c r="GUJ196" s="152"/>
      <c r="GUK196" s="152"/>
      <c r="GUL196" s="152"/>
      <c r="GUM196" s="356"/>
      <c r="GUN196" s="321"/>
      <c r="GUO196" s="326"/>
      <c r="GUP196" s="152"/>
      <c r="GUQ196" s="152"/>
      <c r="GUR196" s="152"/>
      <c r="GUS196" s="152"/>
      <c r="GUT196" s="356"/>
      <c r="GUU196" s="321"/>
      <c r="GUV196" s="326"/>
      <c r="GUW196" s="152"/>
      <c r="GUX196" s="152"/>
      <c r="GUY196" s="152"/>
      <c r="GUZ196" s="152"/>
      <c r="GVA196" s="356"/>
      <c r="GVB196" s="321"/>
      <c r="GVC196" s="326"/>
      <c r="GVD196" s="152"/>
      <c r="GVE196" s="152"/>
      <c r="GVF196" s="152"/>
      <c r="GVG196" s="152"/>
      <c r="GVH196" s="356"/>
      <c r="GVI196" s="321"/>
      <c r="GVJ196" s="326"/>
      <c r="GVK196" s="152"/>
      <c r="GVL196" s="152"/>
      <c r="GVM196" s="152"/>
      <c r="GVN196" s="152"/>
      <c r="GVO196" s="356"/>
      <c r="GVP196" s="321"/>
      <c r="GVQ196" s="326"/>
      <c r="GVR196" s="152"/>
      <c r="GVS196" s="152"/>
      <c r="GVT196" s="152"/>
      <c r="GVU196" s="152"/>
      <c r="GVV196" s="356"/>
      <c r="GVW196" s="321"/>
      <c r="GVX196" s="326"/>
      <c r="GVY196" s="152"/>
      <c r="GVZ196" s="152"/>
      <c r="GWA196" s="152"/>
      <c r="GWB196" s="152"/>
      <c r="GWC196" s="356"/>
      <c r="GWD196" s="321"/>
      <c r="GWE196" s="326"/>
      <c r="GWF196" s="152"/>
      <c r="GWG196" s="152"/>
      <c r="GWH196" s="152"/>
      <c r="GWI196" s="152"/>
      <c r="GWJ196" s="356"/>
      <c r="GWK196" s="321"/>
      <c r="GWL196" s="326"/>
      <c r="GWM196" s="152"/>
      <c r="GWN196" s="152"/>
      <c r="GWO196" s="152"/>
      <c r="GWP196" s="152"/>
      <c r="GWQ196" s="356"/>
      <c r="GWR196" s="321"/>
      <c r="GWS196" s="326"/>
      <c r="GWT196" s="152"/>
      <c r="GWU196" s="152"/>
      <c r="GWV196" s="152"/>
      <c r="GWW196" s="152"/>
      <c r="GWX196" s="356"/>
      <c r="GWY196" s="321"/>
      <c r="GWZ196" s="326"/>
      <c r="GXA196" s="152"/>
      <c r="GXB196" s="152"/>
      <c r="GXC196" s="152"/>
      <c r="GXD196" s="152"/>
      <c r="GXE196" s="356"/>
      <c r="GXF196" s="321"/>
      <c r="GXG196" s="326"/>
      <c r="GXH196" s="152"/>
      <c r="GXI196" s="152"/>
      <c r="GXJ196" s="152"/>
      <c r="GXK196" s="152"/>
      <c r="GXL196" s="356"/>
      <c r="GXM196" s="321"/>
      <c r="GXN196" s="326"/>
      <c r="GXO196" s="152"/>
      <c r="GXP196" s="152"/>
      <c r="GXQ196" s="152"/>
      <c r="GXR196" s="152"/>
      <c r="GXS196" s="356"/>
      <c r="GXT196" s="321"/>
      <c r="GXU196" s="326"/>
      <c r="GXV196" s="152"/>
      <c r="GXW196" s="152"/>
      <c r="GXX196" s="152"/>
      <c r="GXY196" s="152"/>
      <c r="GXZ196" s="356"/>
      <c r="GYA196" s="321"/>
      <c r="GYB196" s="326"/>
      <c r="GYC196" s="152"/>
      <c r="GYD196" s="152"/>
      <c r="GYE196" s="152"/>
      <c r="GYF196" s="152"/>
      <c r="GYG196" s="356"/>
      <c r="GYH196" s="321"/>
      <c r="GYI196" s="326"/>
      <c r="GYJ196" s="152"/>
      <c r="GYK196" s="152"/>
      <c r="GYL196" s="152"/>
      <c r="GYM196" s="152"/>
      <c r="GYN196" s="356"/>
      <c r="GYO196" s="321"/>
      <c r="GYP196" s="326"/>
      <c r="GYQ196" s="152"/>
      <c r="GYR196" s="152"/>
      <c r="GYS196" s="152"/>
      <c r="GYT196" s="152"/>
      <c r="GYU196" s="356"/>
      <c r="GYV196" s="321"/>
      <c r="GYW196" s="326"/>
      <c r="GYX196" s="152"/>
      <c r="GYY196" s="152"/>
      <c r="GYZ196" s="152"/>
      <c r="GZA196" s="152"/>
      <c r="GZB196" s="356"/>
      <c r="GZC196" s="321"/>
      <c r="GZD196" s="326"/>
      <c r="GZE196" s="152"/>
      <c r="GZF196" s="152"/>
      <c r="GZG196" s="152"/>
      <c r="GZH196" s="152"/>
      <c r="GZI196" s="356"/>
      <c r="GZJ196" s="321"/>
      <c r="GZK196" s="326"/>
      <c r="GZL196" s="152"/>
      <c r="GZM196" s="152"/>
      <c r="GZN196" s="152"/>
      <c r="GZO196" s="152"/>
      <c r="GZP196" s="356"/>
      <c r="GZQ196" s="321"/>
      <c r="GZR196" s="326"/>
      <c r="GZS196" s="152"/>
      <c r="GZT196" s="152"/>
      <c r="GZU196" s="152"/>
      <c r="GZV196" s="152"/>
      <c r="GZW196" s="356"/>
      <c r="GZX196" s="321"/>
      <c r="GZY196" s="326"/>
      <c r="GZZ196" s="152"/>
      <c r="HAA196" s="152"/>
      <c r="HAB196" s="152"/>
      <c r="HAC196" s="152"/>
      <c r="HAD196" s="356"/>
      <c r="HAE196" s="321"/>
      <c r="HAF196" s="326"/>
      <c r="HAG196" s="152"/>
      <c r="HAH196" s="152"/>
      <c r="HAI196" s="152"/>
      <c r="HAJ196" s="152"/>
      <c r="HAK196" s="356"/>
      <c r="HAL196" s="321"/>
      <c r="HAM196" s="326"/>
      <c r="HAN196" s="152"/>
      <c r="HAO196" s="152"/>
      <c r="HAP196" s="152"/>
      <c r="HAQ196" s="152"/>
      <c r="HAR196" s="356"/>
      <c r="HAS196" s="321"/>
      <c r="HAT196" s="326"/>
      <c r="HAU196" s="152"/>
      <c r="HAV196" s="152"/>
      <c r="HAW196" s="152"/>
      <c r="HAX196" s="152"/>
      <c r="HAY196" s="356"/>
      <c r="HAZ196" s="321"/>
      <c r="HBA196" s="326"/>
      <c r="HBB196" s="152"/>
      <c r="HBC196" s="152"/>
      <c r="HBD196" s="152"/>
      <c r="HBE196" s="152"/>
      <c r="HBF196" s="356"/>
      <c r="HBG196" s="321"/>
      <c r="HBH196" s="326"/>
      <c r="HBI196" s="152"/>
      <c r="HBJ196" s="152"/>
      <c r="HBK196" s="152"/>
      <c r="HBL196" s="152"/>
      <c r="HBM196" s="356"/>
      <c r="HBN196" s="321"/>
      <c r="HBO196" s="326"/>
      <c r="HBP196" s="152"/>
      <c r="HBQ196" s="152"/>
      <c r="HBR196" s="152"/>
      <c r="HBS196" s="152"/>
      <c r="HBT196" s="356"/>
      <c r="HBU196" s="321"/>
      <c r="HBV196" s="326"/>
      <c r="HBW196" s="152"/>
      <c r="HBX196" s="152"/>
      <c r="HBY196" s="152"/>
      <c r="HBZ196" s="152"/>
      <c r="HCA196" s="356"/>
      <c r="HCB196" s="321"/>
      <c r="HCC196" s="326"/>
      <c r="HCD196" s="152"/>
      <c r="HCE196" s="152"/>
      <c r="HCF196" s="152"/>
      <c r="HCG196" s="152"/>
      <c r="HCH196" s="356"/>
      <c r="HCI196" s="321"/>
      <c r="HCJ196" s="326"/>
      <c r="HCK196" s="152"/>
      <c r="HCL196" s="152"/>
      <c r="HCM196" s="152"/>
      <c r="HCN196" s="152"/>
      <c r="HCO196" s="356"/>
      <c r="HCP196" s="321"/>
      <c r="HCQ196" s="326"/>
      <c r="HCR196" s="152"/>
      <c r="HCS196" s="152"/>
      <c r="HCT196" s="152"/>
      <c r="HCU196" s="152"/>
      <c r="HCV196" s="356"/>
      <c r="HCW196" s="321"/>
      <c r="HCX196" s="326"/>
      <c r="HCY196" s="152"/>
      <c r="HCZ196" s="152"/>
      <c r="HDA196" s="152"/>
      <c r="HDB196" s="152"/>
      <c r="HDC196" s="356"/>
      <c r="HDD196" s="321"/>
      <c r="HDE196" s="326"/>
      <c r="HDF196" s="152"/>
      <c r="HDG196" s="152"/>
      <c r="HDH196" s="152"/>
      <c r="HDI196" s="152"/>
      <c r="HDJ196" s="356"/>
      <c r="HDK196" s="321"/>
      <c r="HDL196" s="326"/>
      <c r="HDM196" s="152"/>
      <c r="HDN196" s="152"/>
      <c r="HDO196" s="152"/>
      <c r="HDP196" s="152"/>
      <c r="HDQ196" s="356"/>
      <c r="HDR196" s="321"/>
      <c r="HDS196" s="326"/>
      <c r="HDT196" s="152"/>
      <c r="HDU196" s="152"/>
      <c r="HDV196" s="152"/>
      <c r="HDW196" s="152"/>
      <c r="HDX196" s="356"/>
      <c r="HDY196" s="321"/>
      <c r="HDZ196" s="326"/>
      <c r="HEA196" s="152"/>
      <c r="HEB196" s="152"/>
      <c r="HEC196" s="152"/>
      <c r="HED196" s="152"/>
      <c r="HEE196" s="356"/>
      <c r="HEF196" s="321"/>
      <c r="HEG196" s="326"/>
      <c r="HEH196" s="152"/>
      <c r="HEI196" s="152"/>
      <c r="HEJ196" s="152"/>
      <c r="HEK196" s="152"/>
      <c r="HEL196" s="356"/>
      <c r="HEM196" s="321"/>
      <c r="HEN196" s="326"/>
      <c r="HEO196" s="152"/>
      <c r="HEP196" s="152"/>
      <c r="HEQ196" s="152"/>
      <c r="HER196" s="152"/>
      <c r="HES196" s="356"/>
      <c r="HET196" s="321"/>
      <c r="HEU196" s="326"/>
      <c r="HEV196" s="152"/>
      <c r="HEW196" s="152"/>
      <c r="HEX196" s="152"/>
      <c r="HEY196" s="152"/>
      <c r="HEZ196" s="356"/>
      <c r="HFA196" s="321"/>
      <c r="HFB196" s="326"/>
      <c r="HFC196" s="152"/>
      <c r="HFD196" s="152"/>
      <c r="HFE196" s="152"/>
      <c r="HFF196" s="152"/>
      <c r="HFG196" s="356"/>
      <c r="HFH196" s="321"/>
      <c r="HFI196" s="326"/>
      <c r="HFJ196" s="152"/>
      <c r="HFK196" s="152"/>
      <c r="HFL196" s="152"/>
      <c r="HFM196" s="152"/>
      <c r="HFN196" s="356"/>
      <c r="HFO196" s="321"/>
      <c r="HFP196" s="326"/>
      <c r="HFQ196" s="152"/>
      <c r="HFR196" s="152"/>
      <c r="HFS196" s="152"/>
      <c r="HFT196" s="152"/>
      <c r="HFU196" s="356"/>
      <c r="HFV196" s="321"/>
      <c r="HFW196" s="326"/>
      <c r="HFX196" s="152"/>
      <c r="HFY196" s="152"/>
      <c r="HFZ196" s="152"/>
      <c r="HGA196" s="152"/>
      <c r="HGB196" s="356"/>
      <c r="HGC196" s="321"/>
      <c r="HGD196" s="326"/>
      <c r="HGE196" s="152"/>
      <c r="HGF196" s="152"/>
      <c r="HGG196" s="152"/>
      <c r="HGH196" s="152"/>
      <c r="HGI196" s="356"/>
      <c r="HGJ196" s="321"/>
      <c r="HGK196" s="326"/>
      <c r="HGL196" s="152"/>
      <c r="HGM196" s="152"/>
      <c r="HGN196" s="152"/>
      <c r="HGO196" s="152"/>
      <c r="HGP196" s="356"/>
      <c r="HGQ196" s="321"/>
      <c r="HGR196" s="326"/>
      <c r="HGS196" s="152"/>
      <c r="HGT196" s="152"/>
      <c r="HGU196" s="152"/>
      <c r="HGV196" s="152"/>
      <c r="HGW196" s="356"/>
      <c r="HGX196" s="321"/>
      <c r="HGY196" s="326"/>
      <c r="HGZ196" s="152"/>
      <c r="HHA196" s="152"/>
      <c r="HHB196" s="152"/>
      <c r="HHC196" s="152"/>
      <c r="HHD196" s="356"/>
      <c r="HHE196" s="321"/>
      <c r="HHF196" s="326"/>
      <c r="HHG196" s="152"/>
      <c r="HHH196" s="152"/>
      <c r="HHI196" s="152"/>
      <c r="HHJ196" s="152"/>
      <c r="HHK196" s="356"/>
      <c r="HHL196" s="321"/>
      <c r="HHM196" s="326"/>
      <c r="HHN196" s="152"/>
      <c r="HHO196" s="152"/>
      <c r="HHP196" s="152"/>
      <c r="HHQ196" s="152"/>
      <c r="HHR196" s="356"/>
      <c r="HHS196" s="321"/>
      <c r="HHT196" s="326"/>
      <c r="HHU196" s="152"/>
      <c r="HHV196" s="152"/>
      <c r="HHW196" s="152"/>
      <c r="HHX196" s="152"/>
      <c r="HHY196" s="356"/>
      <c r="HHZ196" s="321"/>
      <c r="HIA196" s="326"/>
      <c r="HIB196" s="152"/>
      <c r="HIC196" s="152"/>
      <c r="HID196" s="152"/>
      <c r="HIE196" s="152"/>
      <c r="HIF196" s="356"/>
      <c r="HIG196" s="321"/>
      <c r="HIH196" s="326"/>
      <c r="HII196" s="152"/>
      <c r="HIJ196" s="152"/>
      <c r="HIK196" s="152"/>
      <c r="HIL196" s="152"/>
      <c r="HIM196" s="356"/>
      <c r="HIN196" s="321"/>
      <c r="HIO196" s="326"/>
      <c r="HIP196" s="152"/>
      <c r="HIQ196" s="152"/>
      <c r="HIR196" s="152"/>
      <c r="HIS196" s="152"/>
      <c r="HIT196" s="356"/>
      <c r="HIU196" s="321"/>
      <c r="HIV196" s="326"/>
      <c r="HIW196" s="152"/>
      <c r="HIX196" s="152"/>
      <c r="HIY196" s="152"/>
      <c r="HIZ196" s="152"/>
      <c r="HJA196" s="356"/>
      <c r="HJB196" s="321"/>
      <c r="HJC196" s="326"/>
      <c r="HJD196" s="152"/>
      <c r="HJE196" s="152"/>
      <c r="HJF196" s="152"/>
      <c r="HJG196" s="152"/>
      <c r="HJH196" s="356"/>
      <c r="HJI196" s="321"/>
      <c r="HJJ196" s="326"/>
      <c r="HJK196" s="152"/>
      <c r="HJL196" s="152"/>
      <c r="HJM196" s="152"/>
      <c r="HJN196" s="152"/>
      <c r="HJO196" s="356"/>
      <c r="HJP196" s="321"/>
      <c r="HJQ196" s="326"/>
      <c r="HJR196" s="152"/>
      <c r="HJS196" s="152"/>
      <c r="HJT196" s="152"/>
      <c r="HJU196" s="152"/>
      <c r="HJV196" s="356"/>
      <c r="HJW196" s="321"/>
      <c r="HJX196" s="326"/>
      <c r="HJY196" s="152"/>
      <c r="HJZ196" s="152"/>
      <c r="HKA196" s="152"/>
      <c r="HKB196" s="152"/>
      <c r="HKC196" s="356"/>
      <c r="HKD196" s="321"/>
      <c r="HKE196" s="326"/>
      <c r="HKF196" s="152"/>
      <c r="HKG196" s="152"/>
      <c r="HKH196" s="152"/>
      <c r="HKI196" s="152"/>
      <c r="HKJ196" s="356"/>
      <c r="HKK196" s="321"/>
      <c r="HKL196" s="326"/>
      <c r="HKM196" s="152"/>
      <c r="HKN196" s="152"/>
      <c r="HKO196" s="152"/>
      <c r="HKP196" s="152"/>
      <c r="HKQ196" s="356"/>
      <c r="HKR196" s="321"/>
      <c r="HKS196" s="326"/>
      <c r="HKT196" s="152"/>
      <c r="HKU196" s="152"/>
      <c r="HKV196" s="152"/>
      <c r="HKW196" s="152"/>
      <c r="HKX196" s="356"/>
      <c r="HKY196" s="321"/>
      <c r="HKZ196" s="326"/>
      <c r="HLA196" s="152"/>
      <c r="HLB196" s="152"/>
      <c r="HLC196" s="152"/>
      <c r="HLD196" s="152"/>
      <c r="HLE196" s="356"/>
      <c r="HLF196" s="321"/>
      <c r="HLG196" s="326"/>
      <c r="HLH196" s="152"/>
      <c r="HLI196" s="152"/>
      <c r="HLJ196" s="152"/>
      <c r="HLK196" s="152"/>
      <c r="HLL196" s="356"/>
      <c r="HLM196" s="321"/>
      <c r="HLN196" s="326"/>
      <c r="HLO196" s="152"/>
      <c r="HLP196" s="152"/>
      <c r="HLQ196" s="152"/>
      <c r="HLR196" s="152"/>
      <c r="HLS196" s="356"/>
      <c r="HLT196" s="321"/>
      <c r="HLU196" s="326"/>
      <c r="HLV196" s="152"/>
      <c r="HLW196" s="152"/>
      <c r="HLX196" s="152"/>
      <c r="HLY196" s="152"/>
      <c r="HLZ196" s="356"/>
      <c r="HMA196" s="321"/>
      <c r="HMB196" s="326"/>
      <c r="HMC196" s="152"/>
      <c r="HMD196" s="152"/>
      <c r="HME196" s="152"/>
      <c r="HMF196" s="152"/>
      <c r="HMG196" s="356"/>
      <c r="HMH196" s="321"/>
      <c r="HMI196" s="326"/>
      <c r="HMJ196" s="152"/>
      <c r="HMK196" s="152"/>
      <c r="HML196" s="152"/>
      <c r="HMM196" s="152"/>
      <c r="HMN196" s="356"/>
      <c r="HMO196" s="321"/>
      <c r="HMP196" s="326"/>
      <c r="HMQ196" s="152"/>
      <c r="HMR196" s="152"/>
      <c r="HMS196" s="152"/>
      <c r="HMT196" s="152"/>
      <c r="HMU196" s="356"/>
      <c r="HMV196" s="321"/>
      <c r="HMW196" s="326"/>
      <c r="HMX196" s="152"/>
      <c r="HMY196" s="152"/>
      <c r="HMZ196" s="152"/>
      <c r="HNA196" s="152"/>
      <c r="HNB196" s="356"/>
      <c r="HNC196" s="321"/>
      <c r="HND196" s="326"/>
      <c r="HNE196" s="152"/>
      <c r="HNF196" s="152"/>
      <c r="HNG196" s="152"/>
      <c r="HNH196" s="152"/>
      <c r="HNI196" s="356"/>
      <c r="HNJ196" s="321"/>
      <c r="HNK196" s="326"/>
      <c r="HNL196" s="152"/>
      <c r="HNM196" s="152"/>
      <c r="HNN196" s="152"/>
      <c r="HNO196" s="152"/>
      <c r="HNP196" s="356"/>
      <c r="HNQ196" s="321"/>
      <c r="HNR196" s="326"/>
      <c r="HNS196" s="152"/>
      <c r="HNT196" s="152"/>
      <c r="HNU196" s="152"/>
      <c r="HNV196" s="152"/>
      <c r="HNW196" s="356"/>
      <c r="HNX196" s="321"/>
      <c r="HNY196" s="326"/>
      <c r="HNZ196" s="152"/>
      <c r="HOA196" s="152"/>
      <c r="HOB196" s="152"/>
      <c r="HOC196" s="152"/>
      <c r="HOD196" s="356"/>
      <c r="HOE196" s="321"/>
      <c r="HOF196" s="326"/>
      <c r="HOG196" s="152"/>
      <c r="HOH196" s="152"/>
      <c r="HOI196" s="152"/>
      <c r="HOJ196" s="152"/>
      <c r="HOK196" s="356"/>
      <c r="HOL196" s="321"/>
      <c r="HOM196" s="326"/>
      <c r="HON196" s="152"/>
      <c r="HOO196" s="152"/>
      <c r="HOP196" s="152"/>
      <c r="HOQ196" s="152"/>
      <c r="HOR196" s="356"/>
      <c r="HOS196" s="321"/>
      <c r="HOT196" s="326"/>
      <c r="HOU196" s="152"/>
      <c r="HOV196" s="152"/>
      <c r="HOW196" s="152"/>
      <c r="HOX196" s="152"/>
      <c r="HOY196" s="356"/>
      <c r="HOZ196" s="321"/>
      <c r="HPA196" s="326"/>
      <c r="HPB196" s="152"/>
      <c r="HPC196" s="152"/>
      <c r="HPD196" s="152"/>
      <c r="HPE196" s="152"/>
      <c r="HPF196" s="356"/>
      <c r="HPG196" s="321"/>
      <c r="HPH196" s="326"/>
      <c r="HPI196" s="152"/>
      <c r="HPJ196" s="152"/>
      <c r="HPK196" s="152"/>
      <c r="HPL196" s="152"/>
      <c r="HPM196" s="356"/>
      <c r="HPN196" s="321"/>
      <c r="HPO196" s="326"/>
      <c r="HPP196" s="152"/>
      <c r="HPQ196" s="152"/>
      <c r="HPR196" s="152"/>
      <c r="HPS196" s="152"/>
      <c r="HPT196" s="356"/>
      <c r="HPU196" s="321"/>
      <c r="HPV196" s="326"/>
      <c r="HPW196" s="152"/>
      <c r="HPX196" s="152"/>
      <c r="HPY196" s="152"/>
      <c r="HPZ196" s="152"/>
      <c r="HQA196" s="356"/>
      <c r="HQB196" s="321"/>
      <c r="HQC196" s="326"/>
      <c r="HQD196" s="152"/>
      <c r="HQE196" s="152"/>
      <c r="HQF196" s="152"/>
      <c r="HQG196" s="152"/>
      <c r="HQH196" s="356"/>
      <c r="HQI196" s="321"/>
      <c r="HQJ196" s="326"/>
      <c r="HQK196" s="152"/>
      <c r="HQL196" s="152"/>
      <c r="HQM196" s="152"/>
      <c r="HQN196" s="152"/>
      <c r="HQO196" s="356"/>
      <c r="HQP196" s="321"/>
      <c r="HQQ196" s="326"/>
      <c r="HQR196" s="152"/>
      <c r="HQS196" s="152"/>
      <c r="HQT196" s="152"/>
      <c r="HQU196" s="152"/>
      <c r="HQV196" s="356"/>
      <c r="HQW196" s="321"/>
      <c r="HQX196" s="326"/>
      <c r="HQY196" s="152"/>
      <c r="HQZ196" s="152"/>
      <c r="HRA196" s="152"/>
      <c r="HRB196" s="152"/>
      <c r="HRC196" s="356"/>
      <c r="HRD196" s="321"/>
      <c r="HRE196" s="326"/>
      <c r="HRF196" s="152"/>
      <c r="HRG196" s="152"/>
      <c r="HRH196" s="152"/>
      <c r="HRI196" s="152"/>
      <c r="HRJ196" s="356"/>
      <c r="HRK196" s="321"/>
      <c r="HRL196" s="326"/>
      <c r="HRM196" s="152"/>
      <c r="HRN196" s="152"/>
      <c r="HRO196" s="152"/>
      <c r="HRP196" s="152"/>
      <c r="HRQ196" s="356"/>
      <c r="HRR196" s="321"/>
      <c r="HRS196" s="326"/>
      <c r="HRT196" s="152"/>
      <c r="HRU196" s="152"/>
      <c r="HRV196" s="152"/>
      <c r="HRW196" s="152"/>
      <c r="HRX196" s="356"/>
      <c r="HRY196" s="321"/>
      <c r="HRZ196" s="326"/>
      <c r="HSA196" s="152"/>
      <c r="HSB196" s="152"/>
      <c r="HSC196" s="152"/>
      <c r="HSD196" s="152"/>
      <c r="HSE196" s="356"/>
      <c r="HSF196" s="321"/>
      <c r="HSG196" s="326"/>
      <c r="HSH196" s="152"/>
      <c r="HSI196" s="152"/>
      <c r="HSJ196" s="152"/>
      <c r="HSK196" s="152"/>
      <c r="HSL196" s="356"/>
      <c r="HSM196" s="321"/>
      <c r="HSN196" s="326"/>
      <c r="HSO196" s="152"/>
      <c r="HSP196" s="152"/>
      <c r="HSQ196" s="152"/>
      <c r="HSR196" s="152"/>
      <c r="HSS196" s="356"/>
      <c r="HST196" s="321"/>
      <c r="HSU196" s="326"/>
      <c r="HSV196" s="152"/>
      <c r="HSW196" s="152"/>
      <c r="HSX196" s="152"/>
      <c r="HSY196" s="152"/>
      <c r="HSZ196" s="356"/>
      <c r="HTA196" s="321"/>
      <c r="HTB196" s="326"/>
      <c r="HTC196" s="152"/>
      <c r="HTD196" s="152"/>
      <c r="HTE196" s="152"/>
      <c r="HTF196" s="152"/>
      <c r="HTG196" s="356"/>
      <c r="HTH196" s="321"/>
      <c r="HTI196" s="326"/>
      <c r="HTJ196" s="152"/>
      <c r="HTK196" s="152"/>
      <c r="HTL196" s="152"/>
      <c r="HTM196" s="152"/>
      <c r="HTN196" s="356"/>
      <c r="HTO196" s="321"/>
      <c r="HTP196" s="326"/>
      <c r="HTQ196" s="152"/>
      <c r="HTR196" s="152"/>
      <c r="HTS196" s="152"/>
      <c r="HTT196" s="152"/>
      <c r="HTU196" s="356"/>
      <c r="HTV196" s="321"/>
      <c r="HTW196" s="326"/>
      <c r="HTX196" s="152"/>
      <c r="HTY196" s="152"/>
      <c r="HTZ196" s="152"/>
      <c r="HUA196" s="152"/>
      <c r="HUB196" s="356"/>
      <c r="HUC196" s="321"/>
      <c r="HUD196" s="326"/>
      <c r="HUE196" s="152"/>
      <c r="HUF196" s="152"/>
      <c r="HUG196" s="152"/>
      <c r="HUH196" s="152"/>
      <c r="HUI196" s="356"/>
      <c r="HUJ196" s="321"/>
      <c r="HUK196" s="326"/>
      <c r="HUL196" s="152"/>
      <c r="HUM196" s="152"/>
      <c r="HUN196" s="152"/>
      <c r="HUO196" s="152"/>
      <c r="HUP196" s="356"/>
      <c r="HUQ196" s="321"/>
      <c r="HUR196" s="326"/>
      <c r="HUS196" s="152"/>
      <c r="HUT196" s="152"/>
      <c r="HUU196" s="152"/>
      <c r="HUV196" s="152"/>
      <c r="HUW196" s="356"/>
      <c r="HUX196" s="321"/>
      <c r="HUY196" s="326"/>
      <c r="HUZ196" s="152"/>
      <c r="HVA196" s="152"/>
      <c r="HVB196" s="152"/>
      <c r="HVC196" s="152"/>
      <c r="HVD196" s="356"/>
      <c r="HVE196" s="321"/>
      <c r="HVF196" s="326"/>
      <c r="HVG196" s="152"/>
      <c r="HVH196" s="152"/>
      <c r="HVI196" s="152"/>
      <c r="HVJ196" s="152"/>
      <c r="HVK196" s="356"/>
      <c r="HVL196" s="321"/>
      <c r="HVM196" s="326"/>
      <c r="HVN196" s="152"/>
      <c r="HVO196" s="152"/>
      <c r="HVP196" s="152"/>
      <c r="HVQ196" s="152"/>
      <c r="HVR196" s="356"/>
      <c r="HVS196" s="321"/>
      <c r="HVT196" s="326"/>
      <c r="HVU196" s="152"/>
      <c r="HVV196" s="152"/>
      <c r="HVW196" s="152"/>
      <c r="HVX196" s="152"/>
      <c r="HVY196" s="356"/>
      <c r="HVZ196" s="321"/>
      <c r="HWA196" s="326"/>
      <c r="HWB196" s="152"/>
      <c r="HWC196" s="152"/>
      <c r="HWD196" s="152"/>
      <c r="HWE196" s="152"/>
      <c r="HWF196" s="356"/>
      <c r="HWG196" s="321"/>
      <c r="HWH196" s="326"/>
      <c r="HWI196" s="152"/>
      <c r="HWJ196" s="152"/>
      <c r="HWK196" s="152"/>
      <c r="HWL196" s="152"/>
      <c r="HWM196" s="356"/>
      <c r="HWN196" s="321"/>
      <c r="HWO196" s="326"/>
      <c r="HWP196" s="152"/>
      <c r="HWQ196" s="152"/>
      <c r="HWR196" s="152"/>
      <c r="HWS196" s="152"/>
      <c r="HWT196" s="356"/>
      <c r="HWU196" s="321"/>
      <c r="HWV196" s="326"/>
      <c r="HWW196" s="152"/>
      <c r="HWX196" s="152"/>
      <c r="HWY196" s="152"/>
      <c r="HWZ196" s="152"/>
      <c r="HXA196" s="356"/>
      <c r="HXB196" s="321"/>
      <c r="HXC196" s="326"/>
      <c r="HXD196" s="152"/>
      <c r="HXE196" s="152"/>
      <c r="HXF196" s="152"/>
      <c r="HXG196" s="152"/>
      <c r="HXH196" s="356"/>
      <c r="HXI196" s="321"/>
      <c r="HXJ196" s="326"/>
      <c r="HXK196" s="152"/>
      <c r="HXL196" s="152"/>
      <c r="HXM196" s="152"/>
      <c r="HXN196" s="152"/>
      <c r="HXO196" s="356"/>
      <c r="HXP196" s="321"/>
      <c r="HXQ196" s="326"/>
      <c r="HXR196" s="152"/>
      <c r="HXS196" s="152"/>
      <c r="HXT196" s="152"/>
      <c r="HXU196" s="152"/>
      <c r="HXV196" s="356"/>
      <c r="HXW196" s="321"/>
      <c r="HXX196" s="326"/>
      <c r="HXY196" s="152"/>
      <c r="HXZ196" s="152"/>
      <c r="HYA196" s="152"/>
      <c r="HYB196" s="152"/>
      <c r="HYC196" s="356"/>
      <c r="HYD196" s="321"/>
      <c r="HYE196" s="326"/>
      <c r="HYF196" s="152"/>
      <c r="HYG196" s="152"/>
      <c r="HYH196" s="152"/>
      <c r="HYI196" s="152"/>
      <c r="HYJ196" s="356"/>
      <c r="HYK196" s="321"/>
      <c r="HYL196" s="326"/>
      <c r="HYM196" s="152"/>
      <c r="HYN196" s="152"/>
      <c r="HYO196" s="152"/>
      <c r="HYP196" s="152"/>
      <c r="HYQ196" s="356"/>
      <c r="HYR196" s="321"/>
      <c r="HYS196" s="326"/>
      <c r="HYT196" s="152"/>
      <c r="HYU196" s="152"/>
      <c r="HYV196" s="152"/>
      <c r="HYW196" s="152"/>
      <c r="HYX196" s="356"/>
      <c r="HYY196" s="321"/>
      <c r="HYZ196" s="326"/>
      <c r="HZA196" s="152"/>
      <c r="HZB196" s="152"/>
      <c r="HZC196" s="152"/>
      <c r="HZD196" s="152"/>
      <c r="HZE196" s="356"/>
      <c r="HZF196" s="321"/>
      <c r="HZG196" s="326"/>
      <c r="HZH196" s="152"/>
      <c r="HZI196" s="152"/>
      <c r="HZJ196" s="152"/>
      <c r="HZK196" s="152"/>
      <c r="HZL196" s="356"/>
      <c r="HZM196" s="321"/>
      <c r="HZN196" s="326"/>
      <c r="HZO196" s="152"/>
      <c r="HZP196" s="152"/>
      <c r="HZQ196" s="152"/>
      <c r="HZR196" s="152"/>
      <c r="HZS196" s="356"/>
      <c r="HZT196" s="321"/>
      <c r="HZU196" s="326"/>
      <c r="HZV196" s="152"/>
      <c r="HZW196" s="152"/>
      <c r="HZX196" s="152"/>
      <c r="HZY196" s="152"/>
      <c r="HZZ196" s="356"/>
      <c r="IAA196" s="321"/>
      <c r="IAB196" s="326"/>
      <c r="IAC196" s="152"/>
      <c r="IAD196" s="152"/>
      <c r="IAE196" s="152"/>
      <c r="IAF196" s="152"/>
      <c r="IAG196" s="356"/>
      <c r="IAH196" s="321"/>
      <c r="IAI196" s="326"/>
      <c r="IAJ196" s="152"/>
      <c r="IAK196" s="152"/>
      <c r="IAL196" s="152"/>
      <c r="IAM196" s="152"/>
      <c r="IAN196" s="356"/>
      <c r="IAO196" s="321"/>
      <c r="IAP196" s="326"/>
      <c r="IAQ196" s="152"/>
      <c r="IAR196" s="152"/>
      <c r="IAS196" s="152"/>
      <c r="IAT196" s="152"/>
      <c r="IAU196" s="356"/>
      <c r="IAV196" s="321"/>
      <c r="IAW196" s="326"/>
      <c r="IAX196" s="152"/>
      <c r="IAY196" s="152"/>
      <c r="IAZ196" s="152"/>
      <c r="IBA196" s="152"/>
      <c r="IBB196" s="356"/>
      <c r="IBC196" s="321"/>
      <c r="IBD196" s="326"/>
      <c r="IBE196" s="152"/>
      <c r="IBF196" s="152"/>
      <c r="IBG196" s="152"/>
      <c r="IBH196" s="152"/>
      <c r="IBI196" s="356"/>
      <c r="IBJ196" s="321"/>
      <c r="IBK196" s="326"/>
      <c r="IBL196" s="152"/>
      <c r="IBM196" s="152"/>
      <c r="IBN196" s="152"/>
      <c r="IBO196" s="152"/>
      <c r="IBP196" s="356"/>
      <c r="IBQ196" s="321"/>
      <c r="IBR196" s="326"/>
      <c r="IBS196" s="152"/>
      <c r="IBT196" s="152"/>
      <c r="IBU196" s="152"/>
      <c r="IBV196" s="152"/>
      <c r="IBW196" s="356"/>
      <c r="IBX196" s="321"/>
      <c r="IBY196" s="326"/>
      <c r="IBZ196" s="152"/>
      <c r="ICA196" s="152"/>
      <c r="ICB196" s="152"/>
      <c r="ICC196" s="152"/>
      <c r="ICD196" s="356"/>
      <c r="ICE196" s="321"/>
      <c r="ICF196" s="326"/>
      <c r="ICG196" s="152"/>
      <c r="ICH196" s="152"/>
      <c r="ICI196" s="152"/>
      <c r="ICJ196" s="152"/>
      <c r="ICK196" s="356"/>
      <c r="ICL196" s="321"/>
      <c r="ICM196" s="326"/>
      <c r="ICN196" s="152"/>
      <c r="ICO196" s="152"/>
      <c r="ICP196" s="152"/>
      <c r="ICQ196" s="152"/>
      <c r="ICR196" s="356"/>
      <c r="ICS196" s="321"/>
      <c r="ICT196" s="326"/>
      <c r="ICU196" s="152"/>
      <c r="ICV196" s="152"/>
      <c r="ICW196" s="152"/>
      <c r="ICX196" s="152"/>
      <c r="ICY196" s="356"/>
      <c r="ICZ196" s="321"/>
      <c r="IDA196" s="326"/>
      <c r="IDB196" s="152"/>
      <c r="IDC196" s="152"/>
      <c r="IDD196" s="152"/>
      <c r="IDE196" s="152"/>
      <c r="IDF196" s="356"/>
      <c r="IDG196" s="321"/>
      <c r="IDH196" s="326"/>
      <c r="IDI196" s="152"/>
      <c r="IDJ196" s="152"/>
      <c r="IDK196" s="152"/>
      <c r="IDL196" s="152"/>
      <c r="IDM196" s="356"/>
      <c r="IDN196" s="321"/>
      <c r="IDO196" s="326"/>
      <c r="IDP196" s="152"/>
      <c r="IDQ196" s="152"/>
      <c r="IDR196" s="152"/>
      <c r="IDS196" s="152"/>
      <c r="IDT196" s="356"/>
      <c r="IDU196" s="321"/>
      <c r="IDV196" s="326"/>
      <c r="IDW196" s="152"/>
      <c r="IDX196" s="152"/>
      <c r="IDY196" s="152"/>
      <c r="IDZ196" s="152"/>
      <c r="IEA196" s="356"/>
      <c r="IEB196" s="321"/>
      <c r="IEC196" s="326"/>
      <c r="IED196" s="152"/>
      <c r="IEE196" s="152"/>
      <c r="IEF196" s="152"/>
      <c r="IEG196" s="152"/>
      <c r="IEH196" s="356"/>
      <c r="IEI196" s="321"/>
      <c r="IEJ196" s="326"/>
      <c r="IEK196" s="152"/>
      <c r="IEL196" s="152"/>
      <c r="IEM196" s="152"/>
      <c r="IEN196" s="152"/>
      <c r="IEO196" s="356"/>
      <c r="IEP196" s="321"/>
      <c r="IEQ196" s="326"/>
      <c r="IER196" s="152"/>
      <c r="IES196" s="152"/>
      <c r="IET196" s="152"/>
      <c r="IEU196" s="152"/>
      <c r="IEV196" s="356"/>
      <c r="IEW196" s="321"/>
      <c r="IEX196" s="326"/>
      <c r="IEY196" s="152"/>
      <c r="IEZ196" s="152"/>
      <c r="IFA196" s="152"/>
      <c r="IFB196" s="152"/>
      <c r="IFC196" s="356"/>
      <c r="IFD196" s="321"/>
      <c r="IFE196" s="326"/>
      <c r="IFF196" s="152"/>
      <c r="IFG196" s="152"/>
      <c r="IFH196" s="152"/>
      <c r="IFI196" s="152"/>
      <c r="IFJ196" s="356"/>
      <c r="IFK196" s="321"/>
      <c r="IFL196" s="326"/>
      <c r="IFM196" s="152"/>
      <c r="IFN196" s="152"/>
      <c r="IFO196" s="152"/>
      <c r="IFP196" s="152"/>
      <c r="IFQ196" s="356"/>
      <c r="IFR196" s="321"/>
      <c r="IFS196" s="326"/>
      <c r="IFT196" s="152"/>
      <c r="IFU196" s="152"/>
      <c r="IFV196" s="152"/>
      <c r="IFW196" s="152"/>
      <c r="IFX196" s="356"/>
      <c r="IFY196" s="321"/>
      <c r="IFZ196" s="326"/>
      <c r="IGA196" s="152"/>
      <c r="IGB196" s="152"/>
      <c r="IGC196" s="152"/>
      <c r="IGD196" s="152"/>
      <c r="IGE196" s="356"/>
      <c r="IGF196" s="321"/>
      <c r="IGG196" s="326"/>
      <c r="IGH196" s="152"/>
      <c r="IGI196" s="152"/>
      <c r="IGJ196" s="152"/>
      <c r="IGK196" s="152"/>
      <c r="IGL196" s="356"/>
      <c r="IGM196" s="321"/>
      <c r="IGN196" s="326"/>
      <c r="IGO196" s="152"/>
      <c r="IGP196" s="152"/>
      <c r="IGQ196" s="152"/>
      <c r="IGR196" s="152"/>
      <c r="IGS196" s="356"/>
      <c r="IGT196" s="321"/>
      <c r="IGU196" s="326"/>
      <c r="IGV196" s="152"/>
      <c r="IGW196" s="152"/>
      <c r="IGX196" s="152"/>
      <c r="IGY196" s="152"/>
      <c r="IGZ196" s="356"/>
      <c r="IHA196" s="321"/>
      <c r="IHB196" s="326"/>
      <c r="IHC196" s="152"/>
      <c r="IHD196" s="152"/>
      <c r="IHE196" s="152"/>
      <c r="IHF196" s="152"/>
      <c r="IHG196" s="356"/>
      <c r="IHH196" s="321"/>
      <c r="IHI196" s="326"/>
      <c r="IHJ196" s="152"/>
      <c r="IHK196" s="152"/>
      <c r="IHL196" s="152"/>
      <c r="IHM196" s="152"/>
      <c r="IHN196" s="356"/>
      <c r="IHO196" s="321"/>
      <c r="IHP196" s="326"/>
      <c r="IHQ196" s="152"/>
      <c r="IHR196" s="152"/>
      <c r="IHS196" s="152"/>
      <c r="IHT196" s="152"/>
      <c r="IHU196" s="356"/>
      <c r="IHV196" s="321"/>
      <c r="IHW196" s="326"/>
      <c r="IHX196" s="152"/>
      <c r="IHY196" s="152"/>
      <c r="IHZ196" s="152"/>
      <c r="IIA196" s="152"/>
      <c r="IIB196" s="356"/>
      <c r="IIC196" s="321"/>
      <c r="IID196" s="326"/>
      <c r="IIE196" s="152"/>
      <c r="IIF196" s="152"/>
      <c r="IIG196" s="152"/>
      <c r="IIH196" s="152"/>
      <c r="III196" s="356"/>
      <c r="IIJ196" s="321"/>
      <c r="IIK196" s="326"/>
      <c r="IIL196" s="152"/>
      <c r="IIM196" s="152"/>
      <c r="IIN196" s="152"/>
      <c r="IIO196" s="152"/>
      <c r="IIP196" s="356"/>
      <c r="IIQ196" s="321"/>
      <c r="IIR196" s="326"/>
      <c r="IIS196" s="152"/>
      <c r="IIT196" s="152"/>
      <c r="IIU196" s="152"/>
      <c r="IIV196" s="152"/>
      <c r="IIW196" s="356"/>
      <c r="IIX196" s="321"/>
      <c r="IIY196" s="326"/>
      <c r="IIZ196" s="152"/>
      <c r="IJA196" s="152"/>
      <c r="IJB196" s="152"/>
      <c r="IJC196" s="152"/>
      <c r="IJD196" s="356"/>
      <c r="IJE196" s="321"/>
      <c r="IJF196" s="326"/>
      <c r="IJG196" s="152"/>
      <c r="IJH196" s="152"/>
      <c r="IJI196" s="152"/>
      <c r="IJJ196" s="152"/>
      <c r="IJK196" s="356"/>
      <c r="IJL196" s="321"/>
      <c r="IJM196" s="326"/>
      <c r="IJN196" s="152"/>
      <c r="IJO196" s="152"/>
      <c r="IJP196" s="152"/>
      <c r="IJQ196" s="152"/>
      <c r="IJR196" s="356"/>
      <c r="IJS196" s="321"/>
      <c r="IJT196" s="326"/>
      <c r="IJU196" s="152"/>
      <c r="IJV196" s="152"/>
      <c r="IJW196" s="152"/>
      <c r="IJX196" s="152"/>
      <c r="IJY196" s="356"/>
      <c r="IJZ196" s="321"/>
      <c r="IKA196" s="326"/>
      <c r="IKB196" s="152"/>
      <c r="IKC196" s="152"/>
      <c r="IKD196" s="152"/>
      <c r="IKE196" s="152"/>
      <c r="IKF196" s="356"/>
      <c r="IKG196" s="321"/>
      <c r="IKH196" s="326"/>
      <c r="IKI196" s="152"/>
      <c r="IKJ196" s="152"/>
      <c r="IKK196" s="152"/>
      <c r="IKL196" s="152"/>
      <c r="IKM196" s="356"/>
      <c r="IKN196" s="321"/>
      <c r="IKO196" s="326"/>
      <c r="IKP196" s="152"/>
      <c r="IKQ196" s="152"/>
      <c r="IKR196" s="152"/>
      <c r="IKS196" s="152"/>
      <c r="IKT196" s="356"/>
      <c r="IKU196" s="321"/>
      <c r="IKV196" s="326"/>
      <c r="IKW196" s="152"/>
      <c r="IKX196" s="152"/>
      <c r="IKY196" s="152"/>
      <c r="IKZ196" s="152"/>
      <c r="ILA196" s="356"/>
      <c r="ILB196" s="321"/>
      <c r="ILC196" s="326"/>
      <c r="ILD196" s="152"/>
      <c r="ILE196" s="152"/>
      <c r="ILF196" s="152"/>
      <c r="ILG196" s="152"/>
      <c r="ILH196" s="356"/>
      <c r="ILI196" s="321"/>
      <c r="ILJ196" s="326"/>
      <c r="ILK196" s="152"/>
      <c r="ILL196" s="152"/>
      <c r="ILM196" s="152"/>
      <c r="ILN196" s="152"/>
      <c r="ILO196" s="356"/>
      <c r="ILP196" s="321"/>
      <c r="ILQ196" s="326"/>
      <c r="ILR196" s="152"/>
      <c r="ILS196" s="152"/>
      <c r="ILT196" s="152"/>
      <c r="ILU196" s="152"/>
      <c r="ILV196" s="356"/>
      <c r="ILW196" s="321"/>
      <c r="ILX196" s="326"/>
      <c r="ILY196" s="152"/>
      <c r="ILZ196" s="152"/>
      <c r="IMA196" s="152"/>
      <c r="IMB196" s="152"/>
      <c r="IMC196" s="356"/>
      <c r="IMD196" s="321"/>
      <c r="IME196" s="326"/>
      <c r="IMF196" s="152"/>
      <c r="IMG196" s="152"/>
      <c r="IMH196" s="152"/>
      <c r="IMI196" s="152"/>
      <c r="IMJ196" s="356"/>
      <c r="IMK196" s="321"/>
      <c r="IML196" s="326"/>
      <c r="IMM196" s="152"/>
      <c r="IMN196" s="152"/>
      <c r="IMO196" s="152"/>
      <c r="IMP196" s="152"/>
      <c r="IMQ196" s="356"/>
      <c r="IMR196" s="321"/>
      <c r="IMS196" s="326"/>
      <c r="IMT196" s="152"/>
      <c r="IMU196" s="152"/>
      <c r="IMV196" s="152"/>
      <c r="IMW196" s="152"/>
      <c r="IMX196" s="356"/>
      <c r="IMY196" s="321"/>
      <c r="IMZ196" s="326"/>
      <c r="INA196" s="152"/>
      <c r="INB196" s="152"/>
      <c r="INC196" s="152"/>
      <c r="IND196" s="152"/>
      <c r="INE196" s="356"/>
      <c r="INF196" s="321"/>
      <c r="ING196" s="326"/>
      <c r="INH196" s="152"/>
      <c r="INI196" s="152"/>
      <c r="INJ196" s="152"/>
      <c r="INK196" s="152"/>
      <c r="INL196" s="356"/>
      <c r="INM196" s="321"/>
      <c r="INN196" s="326"/>
      <c r="INO196" s="152"/>
      <c r="INP196" s="152"/>
      <c r="INQ196" s="152"/>
      <c r="INR196" s="152"/>
      <c r="INS196" s="356"/>
      <c r="INT196" s="321"/>
      <c r="INU196" s="326"/>
      <c r="INV196" s="152"/>
      <c r="INW196" s="152"/>
      <c r="INX196" s="152"/>
      <c r="INY196" s="152"/>
      <c r="INZ196" s="356"/>
      <c r="IOA196" s="321"/>
      <c r="IOB196" s="326"/>
      <c r="IOC196" s="152"/>
      <c r="IOD196" s="152"/>
      <c r="IOE196" s="152"/>
      <c r="IOF196" s="152"/>
      <c r="IOG196" s="356"/>
      <c r="IOH196" s="321"/>
      <c r="IOI196" s="326"/>
      <c r="IOJ196" s="152"/>
      <c r="IOK196" s="152"/>
      <c r="IOL196" s="152"/>
      <c r="IOM196" s="152"/>
      <c r="ION196" s="356"/>
      <c r="IOO196" s="321"/>
      <c r="IOP196" s="326"/>
      <c r="IOQ196" s="152"/>
      <c r="IOR196" s="152"/>
      <c r="IOS196" s="152"/>
      <c r="IOT196" s="152"/>
      <c r="IOU196" s="356"/>
      <c r="IOV196" s="321"/>
      <c r="IOW196" s="326"/>
      <c r="IOX196" s="152"/>
      <c r="IOY196" s="152"/>
      <c r="IOZ196" s="152"/>
      <c r="IPA196" s="152"/>
      <c r="IPB196" s="356"/>
      <c r="IPC196" s="321"/>
      <c r="IPD196" s="326"/>
      <c r="IPE196" s="152"/>
      <c r="IPF196" s="152"/>
      <c r="IPG196" s="152"/>
      <c r="IPH196" s="152"/>
      <c r="IPI196" s="356"/>
      <c r="IPJ196" s="321"/>
      <c r="IPK196" s="326"/>
      <c r="IPL196" s="152"/>
      <c r="IPM196" s="152"/>
      <c r="IPN196" s="152"/>
      <c r="IPO196" s="152"/>
      <c r="IPP196" s="356"/>
      <c r="IPQ196" s="321"/>
      <c r="IPR196" s="326"/>
      <c r="IPS196" s="152"/>
      <c r="IPT196" s="152"/>
      <c r="IPU196" s="152"/>
      <c r="IPV196" s="152"/>
      <c r="IPW196" s="356"/>
      <c r="IPX196" s="321"/>
      <c r="IPY196" s="326"/>
      <c r="IPZ196" s="152"/>
      <c r="IQA196" s="152"/>
      <c r="IQB196" s="152"/>
      <c r="IQC196" s="152"/>
      <c r="IQD196" s="356"/>
      <c r="IQE196" s="321"/>
      <c r="IQF196" s="326"/>
      <c r="IQG196" s="152"/>
      <c r="IQH196" s="152"/>
      <c r="IQI196" s="152"/>
      <c r="IQJ196" s="152"/>
      <c r="IQK196" s="356"/>
      <c r="IQL196" s="321"/>
      <c r="IQM196" s="326"/>
      <c r="IQN196" s="152"/>
      <c r="IQO196" s="152"/>
      <c r="IQP196" s="152"/>
      <c r="IQQ196" s="152"/>
      <c r="IQR196" s="356"/>
      <c r="IQS196" s="321"/>
      <c r="IQT196" s="326"/>
      <c r="IQU196" s="152"/>
      <c r="IQV196" s="152"/>
      <c r="IQW196" s="152"/>
      <c r="IQX196" s="152"/>
      <c r="IQY196" s="356"/>
      <c r="IQZ196" s="321"/>
      <c r="IRA196" s="326"/>
      <c r="IRB196" s="152"/>
      <c r="IRC196" s="152"/>
      <c r="IRD196" s="152"/>
      <c r="IRE196" s="152"/>
      <c r="IRF196" s="356"/>
      <c r="IRG196" s="321"/>
      <c r="IRH196" s="326"/>
      <c r="IRI196" s="152"/>
      <c r="IRJ196" s="152"/>
      <c r="IRK196" s="152"/>
      <c r="IRL196" s="152"/>
      <c r="IRM196" s="356"/>
      <c r="IRN196" s="321"/>
      <c r="IRO196" s="326"/>
      <c r="IRP196" s="152"/>
      <c r="IRQ196" s="152"/>
      <c r="IRR196" s="152"/>
      <c r="IRS196" s="152"/>
      <c r="IRT196" s="356"/>
      <c r="IRU196" s="321"/>
      <c r="IRV196" s="326"/>
      <c r="IRW196" s="152"/>
      <c r="IRX196" s="152"/>
      <c r="IRY196" s="152"/>
      <c r="IRZ196" s="152"/>
      <c r="ISA196" s="356"/>
      <c r="ISB196" s="321"/>
      <c r="ISC196" s="326"/>
      <c r="ISD196" s="152"/>
      <c r="ISE196" s="152"/>
      <c r="ISF196" s="152"/>
      <c r="ISG196" s="152"/>
      <c r="ISH196" s="356"/>
      <c r="ISI196" s="321"/>
      <c r="ISJ196" s="326"/>
      <c r="ISK196" s="152"/>
      <c r="ISL196" s="152"/>
      <c r="ISM196" s="152"/>
      <c r="ISN196" s="152"/>
      <c r="ISO196" s="356"/>
      <c r="ISP196" s="321"/>
      <c r="ISQ196" s="326"/>
      <c r="ISR196" s="152"/>
      <c r="ISS196" s="152"/>
      <c r="IST196" s="152"/>
      <c r="ISU196" s="152"/>
      <c r="ISV196" s="356"/>
      <c r="ISW196" s="321"/>
      <c r="ISX196" s="326"/>
      <c r="ISY196" s="152"/>
      <c r="ISZ196" s="152"/>
      <c r="ITA196" s="152"/>
      <c r="ITB196" s="152"/>
      <c r="ITC196" s="356"/>
      <c r="ITD196" s="321"/>
      <c r="ITE196" s="326"/>
      <c r="ITF196" s="152"/>
      <c r="ITG196" s="152"/>
      <c r="ITH196" s="152"/>
      <c r="ITI196" s="152"/>
      <c r="ITJ196" s="356"/>
      <c r="ITK196" s="321"/>
      <c r="ITL196" s="326"/>
      <c r="ITM196" s="152"/>
      <c r="ITN196" s="152"/>
      <c r="ITO196" s="152"/>
      <c r="ITP196" s="152"/>
      <c r="ITQ196" s="356"/>
      <c r="ITR196" s="321"/>
      <c r="ITS196" s="326"/>
      <c r="ITT196" s="152"/>
      <c r="ITU196" s="152"/>
      <c r="ITV196" s="152"/>
      <c r="ITW196" s="152"/>
      <c r="ITX196" s="356"/>
      <c r="ITY196" s="321"/>
      <c r="ITZ196" s="326"/>
      <c r="IUA196" s="152"/>
      <c r="IUB196" s="152"/>
      <c r="IUC196" s="152"/>
      <c r="IUD196" s="152"/>
      <c r="IUE196" s="356"/>
      <c r="IUF196" s="321"/>
      <c r="IUG196" s="326"/>
      <c r="IUH196" s="152"/>
      <c r="IUI196" s="152"/>
      <c r="IUJ196" s="152"/>
      <c r="IUK196" s="152"/>
      <c r="IUL196" s="356"/>
      <c r="IUM196" s="321"/>
      <c r="IUN196" s="326"/>
      <c r="IUO196" s="152"/>
      <c r="IUP196" s="152"/>
      <c r="IUQ196" s="152"/>
      <c r="IUR196" s="152"/>
      <c r="IUS196" s="356"/>
      <c r="IUT196" s="321"/>
      <c r="IUU196" s="326"/>
      <c r="IUV196" s="152"/>
      <c r="IUW196" s="152"/>
      <c r="IUX196" s="152"/>
      <c r="IUY196" s="152"/>
      <c r="IUZ196" s="356"/>
      <c r="IVA196" s="321"/>
      <c r="IVB196" s="326"/>
      <c r="IVC196" s="152"/>
      <c r="IVD196" s="152"/>
      <c r="IVE196" s="152"/>
      <c r="IVF196" s="152"/>
      <c r="IVG196" s="356"/>
      <c r="IVH196" s="321"/>
      <c r="IVI196" s="326"/>
      <c r="IVJ196" s="152"/>
      <c r="IVK196" s="152"/>
      <c r="IVL196" s="152"/>
      <c r="IVM196" s="152"/>
      <c r="IVN196" s="356"/>
      <c r="IVO196" s="321"/>
      <c r="IVP196" s="326"/>
      <c r="IVQ196" s="152"/>
      <c r="IVR196" s="152"/>
      <c r="IVS196" s="152"/>
      <c r="IVT196" s="152"/>
      <c r="IVU196" s="356"/>
      <c r="IVV196" s="321"/>
      <c r="IVW196" s="326"/>
      <c r="IVX196" s="152"/>
      <c r="IVY196" s="152"/>
      <c r="IVZ196" s="152"/>
      <c r="IWA196" s="152"/>
      <c r="IWB196" s="356"/>
      <c r="IWC196" s="321"/>
      <c r="IWD196" s="326"/>
      <c r="IWE196" s="152"/>
      <c r="IWF196" s="152"/>
      <c r="IWG196" s="152"/>
      <c r="IWH196" s="152"/>
      <c r="IWI196" s="356"/>
      <c r="IWJ196" s="321"/>
      <c r="IWK196" s="326"/>
      <c r="IWL196" s="152"/>
      <c r="IWM196" s="152"/>
      <c r="IWN196" s="152"/>
      <c r="IWO196" s="152"/>
      <c r="IWP196" s="356"/>
      <c r="IWQ196" s="321"/>
      <c r="IWR196" s="326"/>
      <c r="IWS196" s="152"/>
      <c r="IWT196" s="152"/>
      <c r="IWU196" s="152"/>
      <c r="IWV196" s="152"/>
      <c r="IWW196" s="356"/>
      <c r="IWX196" s="321"/>
      <c r="IWY196" s="326"/>
      <c r="IWZ196" s="152"/>
      <c r="IXA196" s="152"/>
      <c r="IXB196" s="152"/>
      <c r="IXC196" s="152"/>
      <c r="IXD196" s="356"/>
      <c r="IXE196" s="321"/>
      <c r="IXF196" s="326"/>
      <c r="IXG196" s="152"/>
      <c r="IXH196" s="152"/>
      <c r="IXI196" s="152"/>
      <c r="IXJ196" s="152"/>
      <c r="IXK196" s="356"/>
      <c r="IXL196" s="321"/>
      <c r="IXM196" s="326"/>
      <c r="IXN196" s="152"/>
      <c r="IXO196" s="152"/>
      <c r="IXP196" s="152"/>
      <c r="IXQ196" s="152"/>
      <c r="IXR196" s="356"/>
      <c r="IXS196" s="321"/>
      <c r="IXT196" s="326"/>
      <c r="IXU196" s="152"/>
      <c r="IXV196" s="152"/>
      <c r="IXW196" s="152"/>
      <c r="IXX196" s="152"/>
      <c r="IXY196" s="356"/>
      <c r="IXZ196" s="321"/>
      <c r="IYA196" s="326"/>
      <c r="IYB196" s="152"/>
      <c r="IYC196" s="152"/>
      <c r="IYD196" s="152"/>
      <c r="IYE196" s="152"/>
      <c r="IYF196" s="356"/>
      <c r="IYG196" s="321"/>
      <c r="IYH196" s="326"/>
      <c r="IYI196" s="152"/>
      <c r="IYJ196" s="152"/>
      <c r="IYK196" s="152"/>
      <c r="IYL196" s="152"/>
      <c r="IYM196" s="356"/>
      <c r="IYN196" s="321"/>
      <c r="IYO196" s="326"/>
      <c r="IYP196" s="152"/>
      <c r="IYQ196" s="152"/>
      <c r="IYR196" s="152"/>
      <c r="IYS196" s="152"/>
      <c r="IYT196" s="356"/>
      <c r="IYU196" s="321"/>
      <c r="IYV196" s="326"/>
      <c r="IYW196" s="152"/>
      <c r="IYX196" s="152"/>
      <c r="IYY196" s="152"/>
      <c r="IYZ196" s="152"/>
      <c r="IZA196" s="356"/>
      <c r="IZB196" s="321"/>
      <c r="IZC196" s="326"/>
      <c r="IZD196" s="152"/>
      <c r="IZE196" s="152"/>
      <c r="IZF196" s="152"/>
      <c r="IZG196" s="152"/>
      <c r="IZH196" s="356"/>
      <c r="IZI196" s="321"/>
      <c r="IZJ196" s="326"/>
      <c r="IZK196" s="152"/>
      <c r="IZL196" s="152"/>
      <c r="IZM196" s="152"/>
      <c r="IZN196" s="152"/>
      <c r="IZO196" s="356"/>
      <c r="IZP196" s="321"/>
      <c r="IZQ196" s="326"/>
      <c r="IZR196" s="152"/>
      <c r="IZS196" s="152"/>
      <c r="IZT196" s="152"/>
      <c r="IZU196" s="152"/>
      <c r="IZV196" s="356"/>
      <c r="IZW196" s="321"/>
      <c r="IZX196" s="326"/>
      <c r="IZY196" s="152"/>
      <c r="IZZ196" s="152"/>
      <c r="JAA196" s="152"/>
      <c r="JAB196" s="152"/>
      <c r="JAC196" s="356"/>
      <c r="JAD196" s="321"/>
      <c r="JAE196" s="326"/>
      <c r="JAF196" s="152"/>
      <c r="JAG196" s="152"/>
      <c r="JAH196" s="152"/>
      <c r="JAI196" s="152"/>
      <c r="JAJ196" s="356"/>
      <c r="JAK196" s="321"/>
      <c r="JAL196" s="326"/>
      <c r="JAM196" s="152"/>
      <c r="JAN196" s="152"/>
      <c r="JAO196" s="152"/>
      <c r="JAP196" s="152"/>
      <c r="JAQ196" s="356"/>
      <c r="JAR196" s="321"/>
      <c r="JAS196" s="326"/>
      <c r="JAT196" s="152"/>
      <c r="JAU196" s="152"/>
      <c r="JAV196" s="152"/>
      <c r="JAW196" s="152"/>
      <c r="JAX196" s="356"/>
      <c r="JAY196" s="321"/>
      <c r="JAZ196" s="326"/>
      <c r="JBA196" s="152"/>
      <c r="JBB196" s="152"/>
      <c r="JBC196" s="152"/>
      <c r="JBD196" s="152"/>
      <c r="JBE196" s="356"/>
      <c r="JBF196" s="321"/>
      <c r="JBG196" s="326"/>
      <c r="JBH196" s="152"/>
      <c r="JBI196" s="152"/>
      <c r="JBJ196" s="152"/>
      <c r="JBK196" s="152"/>
      <c r="JBL196" s="356"/>
      <c r="JBM196" s="321"/>
      <c r="JBN196" s="326"/>
      <c r="JBO196" s="152"/>
      <c r="JBP196" s="152"/>
      <c r="JBQ196" s="152"/>
      <c r="JBR196" s="152"/>
      <c r="JBS196" s="356"/>
      <c r="JBT196" s="321"/>
      <c r="JBU196" s="326"/>
      <c r="JBV196" s="152"/>
      <c r="JBW196" s="152"/>
      <c r="JBX196" s="152"/>
      <c r="JBY196" s="152"/>
      <c r="JBZ196" s="356"/>
      <c r="JCA196" s="321"/>
      <c r="JCB196" s="326"/>
      <c r="JCC196" s="152"/>
      <c r="JCD196" s="152"/>
      <c r="JCE196" s="152"/>
      <c r="JCF196" s="152"/>
      <c r="JCG196" s="356"/>
      <c r="JCH196" s="321"/>
      <c r="JCI196" s="326"/>
      <c r="JCJ196" s="152"/>
      <c r="JCK196" s="152"/>
      <c r="JCL196" s="152"/>
      <c r="JCM196" s="152"/>
      <c r="JCN196" s="356"/>
      <c r="JCO196" s="321"/>
      <c r="JCP196" s="326"/>
      <c r="JCQ196" s="152"/>
      <c r="JCR196" s="152"/>
      <c r="JCS196" s="152"/>
      <c r="JCT196" s="152"/>
      <c r="JCU196" s="356"/>
      <c r="JCV196" s="321"/>
      <c r="JCW196" s="326"/>
      <c r="JCX196" s="152"/>
      <c r="JCY196" s="152"/>
      <c r="JCZ196" s="152"/>
      <c r="JDA196" s="152"/>
      <c r="JDB196" s="356"/>
      <c r="JDC196" s="321"/>
      <c r="JDD196" s="326"/>
      <c r="JDE196" s="152"/>
      <c r="JDF196" s="152"/>
      <c r="JDG196" s="152"/>
      <c r="JDH196" s="152"/>
      <c r="JDI196" s="356"/>
      <c r="JDJ196" s="321"/>
      <c r="JDK196" s="326"/>
      <c r="JDL196" s="152"/>
      <c r="JDM196" s="152"/>
      <c r="JDN196" s="152"/>
      <c r="JDO196" s="152"/>
      <c r="JDP196" s="356"/>
      <c r="JDQ196" s="321"/>
      <c r="JDR196" s="326"/>
      <c r="JDS196" s="152"/>
      <c r="JDT196" s="152"/>
      <c r="JDU196" s="152"/>
      <c r="JDV196" s="152"/>
      <c r="JDW196" s="356"/>
      <c r="JDX196" s="321"/>
      <c r="JDY196" s="326"/>
      <c r="JDZ196" s="152"/>
      <c r="JEA196" s="152"/>
      <c r="JEB196" s="152"/>
      <c r="JEC196" s="152"/>
      <c r="JED196" s="356"/>
      <c r="JEE196" s="321"/>
      <c r="JEF196" s="326"/>
      <c r="JEG196" s="152"/>
      <c r="JEH196" s="152"/>
      <c r="JEI196" s="152"/>
      <c r="JEJ196" s="152"/>
      <c r="JEK196" s="356"/>
      <c r="JEL196" s="321"/>
      <c r="JEM196" s="326"/>
      <c r="JEN196" s="152"/>
      <c r="JEO196" s="152"/>
      <c r="JEP196" s="152"/>
      <c r="JEQ196" s="152"/>
      <c r="JER196" s="356"/>
      <c r="JES196" s="321"/>
      <c r="JET196" s="326"/>
      <c r="JEU196" s="152"/>
      <c r="JEV196" s="152"/>
      <c r="JEW196" s="152"/>
      <c r="JEX196" s="152"/>
      <c r="JEY196" s="356"/>
      <c r="JEZ196" s="321"/>
      <c r="JFA196" s="326"/>
      <c r="JFB196" s="152"/>
      <c r="JFC196" s="152"/>
      <c r="JFD196" s="152"/>
      <c r="JFE196" s="152"/>
      <c r="JFF196" s="356"/>
      <c r="JFG196" s="321"/>
      <c r="JFH196" s="326"/>
      <c r="JFI196" s="152"/>
      <c r="JFJ196" s="152"/>
      <c r="JFK196" s="152"/>
      <c r="JFL196" s="152"/>
      <c r="JFM196" s="356"/>
      <c r="JFN196" s="321"/>
      <c r="JFO196" s="326"/>
      <c r="JFP196" s="152"/>
      <c r="JFQ196" s="152"/>
      <c r="JFR196" s="152"/>
      <c r="JFS196" s="152"/>
      <c r="JFT196" s="356"/>
      <c r="JFU196" s="321"/>
      <c r="JFV196" s="326"/>
      <c r="JFW196" s="152"/>
      <c r="JFX196" s="152"/>
      <c r="JFY196" s="152"/>
      <c r="JFZ196" s="152"/>
      <c r="JGA196" s="356"/>
      <c r="JGB196" s="321"/>
      <c r="JGC196" s="326"/>
      <c r="JGD196" s="152"/>
      <c r="JGE196" s="152"/>
      <c r="JGF196" s="152"/>
      <c r="JGG196" s="152"/>
      <c r="JGH196" s="356"/>
      <c r="JGI196" s="321"/>
      <c r="JGJ196" s="326"/>
      <c r="JGK196" s="152"/>
      <c r="JGL196" s="152"/>
      <c r="JGM196" s="152"/>
      <c r="JGN196" s="152"/>
      <c r="JGO196" s="356"/>
      <c r="JGP196" s="321"/>
      <c r="JGQ196" s="326"/>
      <c r="JGR196" s="152"/>
      <c r="JGS196" s="152"/>
      <c r="JGT196" s="152"/>
      <c r="JGU196" s="152"/>
      <c r="JGV196" s="356"/>
      <c r="JGW196" s="321"/>
      <c r="JGX196" s="326"/>
      <c r="JGY196" s="152"/>
      <c r="JGZ196" s="152"/>
      <c r="JHA196" s="152"/>
      <c r="JHB196" s="152"/>
      <c r="JHC196" s="356"/>
      <c r="JHD196" s="321"/>
      <c r="JHE196" s="326"/>
      <c r="JHF196" s="152"/>
      <c r="JHG196" s="152"/>
      <c r="JHH196" s="152"/>
      <c r="JHI196" s="152"/>
      <c r="JHJ196" s="356"/>
      <c r="JHK196" s="321"/>
      <c r="JHL196" s="326"/>
      <c r="JHM196" s="152"/>
      <c r="JHN196" s="152"/>
      <c r="JHO196" s="152"/>
      <c r="JHP196" s="152"/>
      <c r="JHQ196" s="356"/>
      <c r="JHR196" s="321"/>
      <c r="JHS196" s="326"/>
      <c r="JHT196" s="152"/>
      <c r="JHU196" s="152"/>
      <c r="JHV196" s="152"/>
      <c r="JHW196" s="152"/>
      <c r="JHX196" s="356"/>
      <c r="JHY196" s="321"/>
      <c r="JHZ196" s="326"/>
      <c r="JIA196" s="152"/>
      <c r="JIB196" s="152"/>
      <c r="JIC196" s="152"/>
      <c r="JID196" s="152"/>
      <c r="JIE196" s="356"/>
      <c r="JIF196" s="321"/>
      <c r="JIG196" s="326"/>
      <c r="JIH196" s="152"/>
      <c r="JII196" s="152"/>
      <c r="JIJ196" s="152"/>
      <c r="JIK196" s="152"/>
      <c r="JIL196" s="356"/>
      <c r="JIM196" s="321"/>
      <c r="JIN196" s="326"/>
      <c r="JIO196" s="152"/>
      <c r="JIP196" s="152"/>
      <c r="JIQ196" s="152"/>
      <c r="JIR196" s="152"/>
      <c r="JIS196" s="356"/>
      <c r="JIT196" s="321"/>
      <c r="JIU196" s="326"/>
      <c r="JIV196" s="152"/>
      <c r="JIW196" s="152"/>
      <c r="JIX196" s="152"/>
      <c r="JIY196" s="152"/>
      <c r="JIZ196" s="356"/>
      <c r="JJA196" s="321"/>
      <c r="JJB196" s="326"/>
      <c r="JJC196" s="152"/>
      <c r="JJD196" s="152"/>
      <c r="JJE196" s="152"/>
      <c r="JJF196" s="152"/>
      <c r="JJG196" s="356"/>
      <c r="JJH196" s="321"/>
      <c r="JJI196" s="326"/>
      <c r="JJJ196" s="152"/>
      <c r="JJK196" s="152"/>
      <c r="JJL196" s="152"/>
      <c r="JJM196" s="152"/>
      <c r="JJN196" s="356"/>
      <c r="JJO196" s="321"/>
      <c r="JJP196" s="326"/>
      <c r="JJQ196" s="152"/>
      <c r="JJR196" s="152"/>
      <c r="JJS196" s="152"/>
      <c r="JJT196" s="152"/>
      <c r="JJU196" s="356"/>
      <c r="JJV196" s="321"/>
      <c r="JJW196" s="326"/>
      <c r="JJX196" s="152"/>
      <c r="JJY196" s="152"/>
      <c r="JJZ196" s="152"/>
      <c r="JKA196" s="152"/>
      <c r="JKB196" s="356"/>
      <c r="JKC196" s="321"/>
      <c r="JKD196" s="326"/>
      <c r="JKE196" s="152"/>
      <c r="JKF196" s="152"/>
      <c r="JKG196" s="152"/>
      <c r="JKH196" s="152"/>
      <c r="JKI196" s="356"/>
      <c r="JKJ196" s="321"/>
      <c r="JKK196" s="326"/>
      <c r="JKL196" s="152"/>
      <c r="JKM196" s="152"/>
      <c r="JKN196" s="152"/>
      <c r="JKO196" s="152"/>
      <c r="JKP196" s="356"/>
      <c r="JKQ196" s="321"/>
      <c r="JKR196" s="326"/>
      <c r="JKS196" s="152"/>
      <c r="JKT196" s="152"/>
      <c r="JKU196" s="152"/>
      <c r="JKV196" s="152"/>
      <c r="JKW196" s="356"/>
      <c r="JKX196" s="321"/>
      <c r="JKY196" s="326"/>
      <c r="JKZ196" s="152"/>
      <c r="JLA196" s="152"/>
      <c r="JLB196" s="152"/>
      <c r="JLC196" s="152"/>
      <c r="JLD196" s="356"/>
      <c r="JLE196" s="321"/>
      <c r="JLF196" s="326"/>
      <c r="JLG196" s="152"/>
      <c r="JLH196" s="152"/>
      <c r="JLI196" s="152"/>
      <c r="JLJ196" s="152"/>
      <c r="JLK196" s="356"/>
      <c r="JLL196" s="321"/>
      <c r="JLM196" s="326"/>
      <c r="JLN196" s="152"/>
      <c r="JLO196" s="152"/>
      <c r="JLP196" s="152"/>
      <c r="JLQ196" s="152"/>
      <c r="JLR196" s="356"/>
      <c r="JLS196" s="321"/>
      <c r="JLT196" s="326"/>
      <c r="JLU196" s="152"/>
      <c r="JLV196" s="152"/>
      <c r="JLW196" s="152"/>
      <c r="JLX196" s="152"/>
      <c r="JLY196" s="356"/>
      <c r="JLZ196" s="321"/>
      <c r="JMA196" s="326"/>
      <c r="JMB196" s="152"/>
      <c r="JMC196" s="152"/>
      <c r="JMD196" s="152"/>
      <c r="JME196" s="152"/>
      <c r="JMF196" s="356"/>
      <c r="JMG196" s="321"/>
      <c r="JMH196" s="326"/>
      <c r="JMI196" s="152"/>
      <c r="JMJ196" s="152"/>
      <c r="JMK196" s="152"/>
      <c r="JML196" s="152"/>
      <c r="JMM196" s="356"/>
      <c r="JMN196" s="321"/>
      <c r="JMO196" s="326"/>
      <c r="JMP196" s="152"/>
      <c r="JMQ196" s="152"/>
      <c r="JMR196" s="152"/>
      <c r="JMS196" s="152"/>
      <c r="JMT196" s="356"/>
      <c r="JMU196" s="321"/>
      <c r="JMV196" s="326"/>
      <c r="JMW196" s="152"/>
      <c r="JMX196" s="152"/>
      <c r="JMY196" s="152"/>
      <c r="JMZ196" s="152"/>
      <c r="JNA196" s="356"/>
      <c r="JNB196" s="321"/>
      <c r="JNC196" s="326"/>
      <c r="JND196" s="152"/>
      <c r="JNE196" s="152"/>
      <c r="JNF196" s="152"/>
      <c r="JNG196" s="152"/>
      <c r="JNH196" s="356"/>
      <c r="JNI196" s="321"/>
      <c r="JNJ196" s="326"/>
      <c r="JNK196" s="152"/>
      <c r="JNL196" s="152"/>
      <c r="JNM196" s="152"/>
      <c r="JNN196" s="152"/>
      <c r="JNO196" s="356"/>
      <c r="JNP196" s="321"/>
      <c r="JNQ196" s="326"/>
      <c r="JNR196" s="152"/>
      <c r="JNS196" s="152"/>
      <c r="JNT196" s="152"/>
      <c r="JNU196" s="152"/>
      <c r="JNV196" s="356"/>
      <c r="JNW196" s="321"/>
      <c r="JNX196" s="326"/>
      <c r="JNY196" s="152"/>
      <c r="JNZ196" s="152"/>
      <c r="JOA196" s="152"/>
      <c r="JOB196" s="152"/>
      <c r="JOC196" s="356"/>
      <c r="JOD196" s="321"/>
      <c r="JOE196" s="326"/>
      <c r="JOF196" s="152"/>
      <c r="JOG196" s="152"/>
      <c r="JOH196" s="152"/>
      <c r="JOI196" s="152"/>
      <c r="JOJ196" s="356"/>
      <c r="JOK196" s="321"/>
      <c r="JOL196" s="326"/>
      <c r="JOM196" s="152"/>
      <c r="JON196" s="152"/>
      <c r="JOO196" s="152"/>
      <c r="JOP196" s="152"/>
      <c r="JOQ196" s="356"/>
      <c r="JOR196" s="321"/>
      <c r="JOS196" s="326"/>
      <c r="JOT196" s="152"/>
      <c r="JOU196" s="152"/>
      <c r="JOV196" s="152"/>
      <c r="JOW196" s="152"/>
      <c r="JOX196" s="356"/>
      <c r="JOY196" s="321"/>
      <c r="JOZ196" s="326"/>
      <c r="JPA196" s="152"/>
      <c r="JPB196" s="152"/>
      <c r="JPC196" s="152"/>
      <c r="JPD196" s="152"/>
      <c r="JPE196" s="356"/>
      <c r="JPF196" s="321"/>
      <c r="JPG196" s="326"/>
      <c r="JPH196" s="152"/>
      <c r="JPI196" s="152"/>
      <c r="JPJ196" s="152"/>
      <c r="JPK196" s="152"/>
      <c r="JPL196" s="356"/>
      <c r="JPM196" s="321"/>
      <c r="JPN196" s="326"/>
      <c r="JPO196" s="152"/>
      <c r="JPP196" s="152"/>
      <c r="JPQ196" s="152"/>
      <c r="JPR196" s="152"/>
      <c r="JPS196" s="356"/>
      <c r="JPT196" s="321"/>
      <c r="JPU196" s="326"/>
      <c r="JPV196" s="152"/>
      <c r="JPW196" s="152"/>
      <c r="JPX196" s="152"/>
      <c r="JPY196" s="152"/>
      <c r="JPZ196" s="356"/>
      <c r="JQA196" s="321"/>
      <c r="JQB196" s="326"/>
      <c r="JQC196" s="152"/>
      <c r="JQD196" s="152"/>
      <c r="JQE196" s="152"/>
      <c r="JQF196" s="152"/>
      <c r="JQG196" s="356"/>
      <c r="JQH196" s="321"/>
      <c r="JQI196" s="326"/>
      <c r="JQJ196" s="152"/>
      <c r="JQK196" s="152"/>
      <c r="JQL196" s="152"/>
      <c r="JQM196" s="152"/>
      <c r="JQN196" s="356"/>
      <c r="JQO196" s="321"/>
      <c r="JQP196" s="326"/>
      <c r="JQQ196" s="152"/>
      <c r="JQR196" s="152"/>
      <c r="JQS196" s="152"/>
      <c r="JQT196" s="152"/>
      <c r="JQU196" s="356"/>
      <c r="JQV196" s="321"/>
      <c r="JQW196" s="326"/>
      <c r="JQX196" s="152"/>
      <c r="JQY196" s="152"/>
      <c r="JQZ196" s="152"/>
      <c r="JRA196" s="152"/>
      <c r="JRB196" s="356"/>
      <c r="JRC196" s="321"/>
      <c r="JRD196" s="326"/>
      <c r="JRE196" s="152"/>
      <c r="JRF196" s="152"/>
      <c r="JRG196" s="152"/>
      <c r="JRH196" s="152"/>
      <c r="JRI196" s="356"/>
      <c r="JRJ196" s="321"/>
      <c r="JRK196" s="326"/>
      <c r="JRL196" s="152"/>
      <c r="JRM196" s="152"/>
      <c r="JRN196" s="152"/>
      <c r="JRO196" s="152"/>
      <c r="JRP196" s="356"/>
      <c r="JRQ196" s="321"/>
      <c r="JRR196" s="326"/>
      <c r="JRS196" s="152"/>
      <c r="JRT196" s="152"/>
      <c r="JRU196" s="152"/>
      <c r="JRV196" s="152"/>
      <c r="JRW196" s="356"/>
      <c r="JRX196" s="321"/>
      <c r="JRY196" s="326"/>
      <c r="JRZ196" s="152"/>
      <c r="JSA196" s="152"/>
      <c r="JSB196" s="152"/>
      <c r="JSC196" s="152"/>
      <c r="JSD196" s="356"/>
      <c r="JSE196" s="321"/>
      <c r="JSF196" s="326"/>
      <c r="JSG196" s="152"/>
      <c r="JSH196" s="152"/>
      <c r="JSI196" s="152"/>
      <c r="JSJ196" s="152"/>
      <c r="JSK196" s="356"/>
      <c r="JSL196" s="321"/>
      <c r="JSM196" s="326"/>
      <c r="JSN196" s="152"/>
      <c r="JSO196" s="152"/>
      <c r="JSP196" s="152"/>
      <c r="JSQ196" s="152"/>
      <c r="JSR196" s="356"/>
      <c r="JSS196" s="321"/>
      <c r="JST196" s="326"/>
      <c r="JSU196" s="152"/>
      <c r="JSV196" s="152"/>
      <c r="JSW196" s="152"/>
      <c r="JSX196" s="152"/>
      <c r="JSY196" s="356"/>
      <c r="JSZ196" s="321"/>
      <c r="JTA196" s="326"/>
      <c r="JTB196" s="152"/>
      <c r="JTC196" s="152"/>
      <c r="JTD196" s="152"/>
      <c r="JTE196" s="152"/>
      <c r="JTF196" s="356"/>
      <c r="JTG196" s="321"/>
      <c r="JTH196" s="326"/>
      <c r="JTI196" s="152"/>
      <c r="JTJ196" s="152"/>
      <c r="JTK196" s="152"/>
      <c r="JTL196" s="152"/>
      <c r="JTM196" s="356"/>
      <c r="JTN196" s="321"/>
      <c r="JTO196" s="326"/>
      <c r="JTP196" s="152"/>
      <c r="JTQ196" s="152"/>
      <c r="JTR196" s="152"/>
      <c r="JTS196" s="152"/>
      <c r="JTT196" s="356"/>
      <c r="JTU196" s="321"/>
      <c r="JTV196" s="326"/>
      <c r="JTW196" s="152"/>
      <c r="JTX196" s="152"/>
      <c r="JTY196" s="152"/>
      <c r="JTZ196" s="152"/>
      <c r="JUA196" s="356"/>
      <c r="JUB196" s="321"/>
      <c r="JUC196" s="326"/>
      <c r="JUD196" s="152"/>
      <c r="JUE196" s="152"/>
      <c r="JUF196" s="152"/>
      <c r="JUG196" s="152"/>
      <c r="JUH196" s="356"/>
      <c r="JUI196" s="321"/>
      <c r="JUJ196" s="326"/>
      <c r="JUK196" s="152"/>
      <c r="JUL196" s="152"/>
      <c r="JUM196" s="152"/>
      <c r="JUN196" s="152"/>
      <c r="JUO196" s="356"/>
      <c r="JUP196" s="321"/>
      <c r="JUQ196" s="326"/>
      <c r="JUR196" s="152"/>
      <c r="JUS196" s="152"/>
      <c r="JUT196" s="152"/>
      <c r="JUU196" s="152"/>
      <c r="JUV196" s="356"/>
      <c r="JUW196" s="321"/>
      <c r="JUX196" s="326"/>
      <c r="JUY196" s="152"/>
      <c r="JUZ196" s="152"/>
      <c r="JVA196" s="152"/>
      <c r="JVB196" s="152"/>
      <c r="JVC196" s="356"/>
      <c r="JVD196" s="321"/>
      <c r="JVE196" s="326"/>
      <c r="JVF196" s="152"/>
      <c r="JVG196" s="152"/>
      <c r="JVH196" s="152"/>
      <c r="JVI196" s="152"/>
      <c r="JVJ196" s="356"/>
      <c r="JVK196" s="321"/>
      <c r="JVL196" s="326"/>
      <c r="JVM196" s="152"/>
      <c r="JVN196" s="152"/>
      <c r="JVO196" s="152"/>
      <c r="JVP196" s="152"/>
      <c r="JVQ196" s="356"/>
      <c r="JVR196" s="321"/>
      <c r="JVS196" s="326"/>
      <c r="JVT196" s="152"/>
      <c r="JVU196" s="152"/>
      <c r="JVV196" s="152"/>
      <c r="JVW196" s="152"/>
      <c r="JVX196" s="356"/>
      <c r="JVY196" s="321"/>
      <c r="JVZ196" s="326"/>
      <c r="JWA196" s="152"/>
      <c r="JWB196" s="152"/>
      <c r="JWC196" s="152"/>
      <c r="JWD196" s="152"/>
      <c r="JWE196" s="356"/>
      <c r="JWF196" s="321"/>
      <c r="JWG196" s="326"/>
      <c r="JWH196" s="152"/>
      <c r="JWI196" s="152"/>
      <c r="JWJ196" s="152"/>
      <c r="JWK196" s="152"/>
      <c r="JWL196" s="356"/>
      <c r="JWM196" s="321"/>
      <c r="JWN196" s="326"/>
      <c r="JWO196" s="152"/>
      <c r="JWP196" s="152"/>
      <c r="JWQ196" s="152"/>
      <c r="JWR196" s="152"/>
      <c r="JWS196" s="356"/>
      <c r="JWT196" s="321"/>
      <c r="JWU196" s="326"/>
      <c r="JWV196" s="152"/>
      <c r="JWW196" s="152"/>
      <c r="JWX196" s="152"/>
      <c r="JWY196" s="152"/>
      <c r="JWZ196" s="356"/>
      <c r="JXA196" s="321"/>
      <c r="JXB196" s="326"/>
      <c r="JXC196" s="152"/>
      <c r="JXD196" s="152"/>
      <c r="JXE196" s="152"/>
      <c r="JXF196" s="152"/>
      <c r="JXG196" s="356"/>
      <c r="JXH196" s="321"/>
      <c r="JXI196" s="326"/>
      <c r="JXJ196" s="152"/>
      <c r="JXK196" s="152"/>
      <c r="JXL196" s="152"/>
      <c r="JXM196" s="152"/>
      <c r="JXN196" s="356"/>
      <c r="JXO196" s="321"/>
      <c r="JXP196" s="326"/>
      <c r="JXQ196" s="152"/>
      <c r="JXR196" s="152"/>
      <c r="JXS196" s="152"/>
      <c r="JXT196" s="152"/>
      <c r="JXU196" s="356"/>
      <c r="JXV196" s="321"/>
      <c r="JXW196" s="326"/>
      <c r="JXX196" s="152"/>
      <c r="JXY196" s="152"/>
      <c r="JXZ196" s="152"/>
      <c r="JYA196" s="152"/>
      <c r="JYB196" s="356"/>
      <c r="JYC196" s="321"/>
      <c r="JYD196" s="326"/>
      <c r="JYE196" s="152"/>
      <c r="JYF196" s="152"/>
      <c r="JYG196" s="152"/>
      <c r="JYH196" s="152"/>
      <c r="JYI196" s="356"/>
      <c r="JYJ196" s="321"/>
      <c r="JYK196" s="326"/>
      <c r="JYL196" s="152"/>
      <c r="JYM196" s="152"/>
      <c r="JYN196" s="152"/>
      <c r="JYO196" s="152"/>
      <c r="JYP196" s="356"/>
      <c r="JYQ196" s="321"/>
      <c r="JYR196" s="326"/>
      <c r="JYS196" s="152"/>
      <c r="JYT196" s="152"/>
      <c r="JYU196" s="152"/>
      <c r="JYV196" s="152"/>
      <c r="JYW196" s="356"/>
      <c r="JYX196" s="321"/>
      <c r="JYY196" s="326"/>
      <c r="JYZ196" s="152"/>
      <c r="JZA196" s="152"/>
      <c r="JZB196" s="152"/>
      <c r="JZC196" s="152"/>
      <c r="JZD196" s="356"/>
      <c r="JZE196" s="321"/>
      <c r="JZF196" s="326"/>
      <c r="JZG196" s="152"/>
      <c r="JZH196" s="152"/>
      <c r="JZI196" s="152"/>
      <c r="JZJ196" s="152"/>
      <c r="JZK196" s="356"/>
      <c r="JZL196" s="321"/>
      <c r="JZM196" s="326"/>
      <c r="JZN196" s="152"/>
      <c r="JZO196" s="152"/>
      <c r="JZP196" s="152"/>
      <c r="JZQ196" s="152"/>
      <c r="JZR196" s="356"/>
      <c r="JZS196" s="321"/>
      <c r="JZT196" s="326"/>
      <c r="JZU196" s="152"/>
      <c r="JZV196" s="152"/>
      <c r="JZW196" s="152"/>
      <c r="JZX196" s="152"/>
      <c r="JZY196" s="356"/>
      <c r="JZZ196" s="321"/>
      <c r="KAA196" s="326"/>
      <c r="KAB196" s="152"/>
      <c r="KAC196" s="152"/>
      <c r="KAD196" s="152"/>
      <c r="KAE196" s="152"/>
      <c r="KAF196" s="356"/>
      <c r="KAG196" s="321"/>
      <c r="KAH196" s="326"/>
      <c r="KAI196" s="152"/>
      <c r="KAJ196" s="152"/>
      <c r="KAK196" s="152"/>
      <c r="KAL196" s="152"/>
      <c r="KAM196" s="356"/>
      <c r="KAN196" s="321"/>
      <c r="KAO196" s="326"/>
      <c r="KAP196" s="152"/>
      <c r="KAQ196" s="152"/>
      <c r="KAR196" s="152"/>
      <c r="KAS196" s="152"/>
      <c r="KAT196" s="356"/>
      <c r="KAU196" s="321"/>
      <c r="KAV196" s="326"/>
      <c r="KAW196" s="152"/>
      <c r="KAX196" s="152"/>
      <c r="KAY196" s="152"/>
      <c r="KAZ196" s="152"/>
      <c r="KBA196" s="356"/>
      <c r="KBB196" s="321"/>
      <c r="KBC196" s="326"/>
      <c r="KBD196" s="152"/>
      <c r="KBE196" s="152"/>
      <c r="KBF196" s="152"/>
      <c r="KBG196" s="152"/>
      <c r="KBH196" s="356"/>
      <c r="KBI196" s="321"/>
      <c r="KBJ196" s="326"/>
      <c r="KBK196" s="152"/>
      <c r="KBL196" s="152"/>
      <c r="KBM196" s="152"/>
      <c r="KBN196" s="152"/>
      <c r="KBO196" s="356"/>
      <c r="KBP196" s="321"/>
      <c r="KBQ196" s="326"/>
      <c r="KBR196" s="152"/>
      <c r="KBS196" s="152"/>
      <c r="KBT196" s="152"/>
      <c r="KBU196" s="152"/>
      <c r="KBV196" s="356"/>
      <c r="KBW196" s="321"/>
      <c r="KBX196" s="326"/>
      <c r="KBY196" s="152"/>
      <c r="KBZ196" s="152"/>
      <c r="KCA196" s="152"/>
      <c r="KCB196" s="152"/>
      <c r="KCC196" s="356"/>
      <c r="KCD196" s="321"/>
      <c r="KCE196" s="326"/>
      <c r="KCF196" s="152"/>
      <c r="KCG196" s="152"/>
      <c r="KCH196" s="152"/>
      <c r="KCI196" s="152"/>
      <c r="KCJ196" s="356"/>
      <c r="KCK196" s="321"/>
      <c r="KCL196" s="326"/>
      <c r="KCM196" s="152"/>
      <c r="KCN196" s="152"/>
      <c r="KCO196" s="152"/>
      <c r="KCP196" s="152"/>
      <c r="KCQ196" s="356"/>
      <c r="KCR196" s="321"/>
      <c r="KCS196" s="326"/>
      <c r="KCT196" s="152"/>
      <c r="KCU196" s="152"/>
      <c r="KCV196" s="152"/>
      <c r="KCW196" s="152"/>
      <c r="KCX196" s="356"/>
      <c r="KCY196" s="321"/>
      <c r="KCZ196" s="326"/>
      <c r="KDA196" s="152"/>
      <c r="KDB196" s="152"/>
      <c r="KDC196" s="152"/>
      <c r="KDD196" s="152"/>
      <c r="KDE196" s="356"/>
      <c r="KDF196" s="321"/>
      <c r="KDG196" s="326"/>
      <c r="KDH196" s="152"/>
      <c r="KDI196" s="152"/>
      <c r="KDJ196" s="152"/>
      <c r="KDK196" s="152"/>
      <c r="KDL196" s="356"/>
      <c r="KDM196" s="321"/>
      <c r="KDN196" s="326"/>
      <c r="KDO196" s="152"/>
      <c r="KDP196" s="152"/>
      <c r="KDQ196" s="152"/>
      <c r="KDR196" s="152"/>
      <c r="KDS196" s="356"/>
      <c r="KDT196" s="321"/>
      <c r="KDU196" s="326"/>
      <c r="KDV196" s="152"/>
      <c r="KDW196" s="152"/>
      <c r="KDX196" s="152"/>
      <c r="KDY196" s="152"/>
      <c r="KDZ196" s="356"/>
      <c r="KEA196" s="321"/>
      <c r="KEB196" s="326"/>
      <c r="KEC196" s="152"/>
      <c r="KED196" s="152"/>
      <c r="KEE196" s="152"/>
      <c r="KEF196" s="152"/>
      <c r="KEG196" s="356"/>
      <c r="KEH196" s="321"/>
      <c r="KEI196" s="326"/>
      <c r="KEJ196" s="152"/>
      <c r="KEK196" s="152"/>
      <c r="KEL196" s="152"/>
      <c r="KEM196" s="152"/>
      <c r="KEN196" s="356"/>
      <c r="KEO196" s="321"/>
      <c r="KEP196" s="326"/>
      <c r="KEQ196" s="152"/>
      <c r="KER196" s="152"/>
      <c r="KES196" s="152"/>
      <c r="KET196" s="152"/>
      <c r="KEU196" s="356"/>
      <c r="KEV196" s="321"/>
      <c r="KEW196" s="326"/>
      <c r="KEX196" s="152"/>
      <c r="KEY196" s="152"/>
      <c r="KEZ196" s="152"/>
      <c r="KFA196" s="152"/>
      <c r="KFB196" s="356"/>
      <c r="KFC196" s="321"/>
      <c r="KFD196" s="326"/>
      <c r="KFE196" s="152"/>
      <c r="KFF196" s="152"/>
      <c r="KFG196" s="152"/>
      <c r="KFH196" s="152"/>
      <c r="KFI196" s="356"/>
      <c r="KFJ196" s="321"/>
      <c r="KFK196" s="326"/>
      <c r="KFL196" s="152"/>
      <c r="KFM196" s="152"/>
      <c r="KFN196" s="152"/>
      <c r="KFO196" s="152"/>
      <c r="KFP196" s="356"/>
      <c r="KFQ196" s="321"/>
      <c r="KFR196" s="326"/>
      <c r="KFS196" s="152"/>
      <c r="KFT196" s="152"/>
      <c r="KFU196" s="152"/>
      <c r="KFV196" s="152"/>
      <c r="KFW196" s="356"/>
      <c r="KFX196" s="321"/>
      <c r="KFY196" s="326"/>
      <c r="KFZ196" s="152"/>
      <c r="KGA196" s="152"/>
      <c r="KGB196" s="152"/>
      <c r="KGC196" s="152"/>
      <c r="KGD196" s="356"/>
      <c r="KGE196" s="321"/>
      <c r="KGF196" s="326"/>
      <c r="KGG196" s="152"/>
      <c r="KGH196" s="152"/>
      <c r="KGI196" s="152"/>
      <c r="KGJ196" s="152"/>
      <c r="KGK196" s="356"/>
      <c r="KGL196" s="321"/>
      <c r="KGM196" s="326"/>
      <c r="KGN196" s="152"/>
      <c r="KGO196" s="152"/>
      <c r="KGP196" s="152"/>
      <c r="KGQ196" s="152"/>
      <c r="KGR196" s="356"/>
      <c r="KGS196" s="321"/>
      <c r="KGT196" s="326"/>
      <c r="KGU196" s="152"/>
      <c r="KGV196" s="152"/>
      <c r="KGW196" s="152"/>
      <c r="KGX196" s="152"/>
      <c r="KGY196" s="356"/>
      <c r="KGZ196" s="321"/>
      <c r="KHA196" s="326"/>
      <c r="KHB196" s="152"/>
      <c r="KHC196" s="152"/>
      <c r="KHD196" s="152"/>
      <c r="KHE196" s="152"/>
      <c r="KHF196" s="356"/>
      <c r="KHG196" s="321"/>
      <c r="KHH196" s="326"/>
      <c r="KHI196" s="152"/>
      <c r="KHJ196" s="152"/>
      <c r="KHK196" s="152"/>
      <c r="KHL196" s="152"/>
      <c r="KHM196" s="356"/>
      <c r="KHN196" s="321"/>
      <c r="KHO196" s="326"/>
      <c r="KHP196" s="152"/>
      <c r="KHQ196" s="152"/>
      <c r="KHR196" s="152"/>
      <c r="KHS196" s="152"/>
      <c r="KHT196" s="356"/>
      <c r="KHU196" s="321"/>
      <c r="KHV196" s="326"/>
      <c r="KHW196" s="152"/>
      <c r="KHX196" s="152"/>
      <c r="KHY196" s="152"/>
      <c r="KHZ196" s="152"/>
      <c r="KIA196" s="356"/>
      <c r="KIB196" s="321"/>
      <c r="KIC196" s="326"/>
      <c r="KID196" s="152"/>
      <c r="KIE196" s="152"/>
      <c r="KIF196" s="152"/>
      <c r="KIG196" s="152"/>
      <c r="KIH196" s="356"/>
      <c r="KII196" s="321"/>
      <c r="KIJ196" s="326"/>
      <c r="KIK196" s="152"/>
      <c r="KIL196" s="152"/>
      <c r="KIM196" s="152"/>
      <c r="KIN196" s="152"/>
      <c r="KIO196" s="356"/>
      <c r="KIP196" s="321"/>
      <c r="KIQ196" s="326"/>
      <c r="KIR196" s="152"/>
      <c r="KIS196" s="152"/>
      <c r="KIT196" s="152"/>
      <c r="KIU196" s="152"/>
      <c r="KIV196" s="356"/>
      <c r="KIW196" s="321"/>
      <c r="KIX196" s="326"/>
      <c r="KIY196" s="152"/>
      <c r="KIZ196" s="152"/>
      <c r="KJA196" s="152"/>
      <c r="KJB196" s="152"/>
      <c r="KJC196" s="356"/>
      <c r="KJD196" s="321"/>
      <c r="KJE196" s="326"/>
      <c r="KJF196" s="152"/>
      <c r="KJG196" s="152"/>
      <c r="KJH196" s="152"/>
      <c r="KJI196" s="152"/>
      <c r="KJJ196" s="356"/>
      <c r="KJK196" s="321"/>
      <c r="KJL196" s="326"/>
      <c r="KJM196" s="152"/>
      <c r="KJN196" s="152"/>
      <c r="KJO196" s="152"/>
      <c r="KJP196" s="152"/>
      <c r="KJQ196" s="356"/>
      <c r="KJR196" s="321"/>
      <c r="KJS196" s="326"/>
      <c r="KJT196" s="152"/>
      <c r="KJU196" s="152"/>
      <c r="KJV196" s="152"/>
      <c r="KJW196" s="152"/>
      <c r="KJX196" s="356"/>
      <c r="KJY196" s="321"/>
      <c r="KJZ196" s="326"/>
      <c r="KKA196" s="152"/>
      <c r="KKB196" s="152"/>
      <c r="KKC196" s="152"/>
      <c r="KKD196" s="152"/>
      <c r="KKE196" s="356"/>
      <c r="KKF196" s="321"/>
      <c r="KKG196" s="326"/>
      <c r="KKH196" s="152"/>
      <c r="KKI196" s="152"/>
      <c r="KKJ196" s="152"/>
      <c r="KKK196" s="152"/>
      <c r="KKL196" s="356"/>
      <c r="KKM196" s="321"/>
      <c r="KKN196" s="326"/>
      <c r="KKO196" s="152"/>
      <c r="KKP196" s="152"/>
      <c r="KKQ196" s="152"/>
      <c r="KKR196" s="152"/>
      <c r="KKS196" s="356"/>
      <c r="KKT196" s="321"/>
      <c r="KKU196" s="326"/>
      <c r="KKV196" s="152"/>
      <c r="KKW196" s="152"/>
      <c r="KKX196" s="152"/>
      <c r="KKY196" s="152"/>
      <c r="KKZ196" s="356"/>
      <c r="KLA196" s="321"/>
      <c r="KLB196" s="326"/>
      <c r="KLC196" s="152"/>
      <c r="KLD196" s="152"/>
      <c r="KLE196" s="152"/>
      <c r="KLF196" s="152"/>
      <c r="KLG196" s="356"/>
      <c r="KLH196" s="321"/>
      <c r="KLI196" s="326"/>
      <c r="KLJ196" s="152"/>
      <c r="KLK196" s="152"/>
      <c r="KLL196" s="152"/>
      <c r="KLM196" s="152"/>
      <c r="KLN196" s="356"/>
      <c r="KLO196" s="321"/>
      <c r="KLP196" s="326"/>
      <c r="KLQ196" s="152"/>
      <c r="KLR196" s="152"/>
      <c r="KLS196" s="152"/>
      <c r="KLT196" s="152"/>
      <c r="KLU196" s="356"/>
      <c r="KLV196" s="321"/>
      <c r="KLW196" s="326"/>
      <c r="KLX196" s="152"/>
      <c r="KLY196" s="152"/>
      <c r="KLZ196" s="152"/>
      <c r="KMA196" s="152"/>
      <c r="KMB196" s="356"/>
      <c r="KMC196" s="321"/>
      <c r="KMD196" s="326"/>
      <c r="KME196" s="152"/>
      <c r="KMF196" s="152"/>
      <c r="KMG196" s="152"/>
      <c r="KMH196" s="152"/>
      <c r="KMI196" s="356"/>
      <c r="KMJ196" s="321"/>
      <c r="KMK196" s="326"/>
      <c r="KML196" s="152"/>
      <c r="KMM196" s="152"/>
      <c r="KMN196" s="152"/>
      <c r="KMO196" s="152"/>
      <c r="KMP196" s="356"/>
      <c r="KMQ196" s="321"/>
      <c r="KMR196" s="326"/>
      <c r="KMS196" s="152"/>
      <c r="KMT196" s="152"/>
      <c r="KMU196" s="152"/>
      <c r="KMV196" s="152"/>
      <c r="KMW196" s="356"/>
      <c r="KMX196" s="321"/>
      <c r="KMY196" s="326"/>
      <c r="KMZ196" s="152"/>
      <c r="KNA196" s="152"/>
      <c r="KNB196" s="152"/>
      <c r="KNC196" s="152"/>
      <c r="KND196" s="356"/>
      <c r="KNE196" s="321"/>
      <c r="KNF196" s="326"/>
      <c r="KNG196" s="152"/>
      <c r="KNH196" s="152"/>
      <c r="KNI196" s="152"/>
      <c r="KNJ196" s="152"/>
      <c r="KNK196" s="356"/>
      <c r="KNL196" s="321"/>
      <c r="KNM196" s="326"/>
      <c r="KNN196" s="152"/>
      <c r="KNO196" s="152"/>
      <c r="KNP196" s="152"/>
      <c r="KNQ196" s="152"/>
      <c r="KNR196" s="356"/>
      <c r="KNS196" s="321"/>
      <c r="KNT196" s="326"/>
      <c r="KNU196" s="152"/>
      <c r="KNV196" s="152"/>
      <c r="KNW196" s="152"/>
      <c r="KNX196" s="152"/>
      <c r="KNY196" s="356"/>
      <c r="KNZ196" s="321"/>
      <c r="KOA196" s="326"/>
      <c r="KOB196" s="152"/>
      <c r="KOC196" s="152"/>
      <c r="KOD196" s="152"/>
      <c r="KOE196" s="152"/>
      <c r="KOF196" s="356"/>
      <c r="KOG196" s="321"/>
      <c r="KOH196" s="326"/>
      <c r="KOI196" s="152"/>
      <c r="KOJ196" s="152"/>
      <c r="KOK196" s="152"/>
      <c r="KOL196" s="152"/>
      <c r="KOM196" s="356"/>
      <c r="KON196" s="321"/>
      <c r="KOO196" s="326"/>
      <c r="KOP196" s="152"/>
      <c r="KOQ196" s="152"/>
      <c r="KOR196" s="152"/>
      <c r="KOS196" s="152"/>
      <c r="KOT196" s="356"/>
      <c r="KOU196" s="321"/>
      <c r="KOV196" s="326"/>
      <c r="KOW196" s="152"/>
      <c r="KOX196" s="152"/>
      <c r="KOY196" s="152"/>
      <c r="KOZ196" s="152"/>
      <c r="KPA196" s="356"/>
      <c r="KPB196" s="321"/>
      <c r="KPC196" s="326"/>
      <c r="KPD196" s="152"/>
      <c r="KPE196" s="152"/>
      <c r="KPF196" s="152"/>
      <c r="KPG196" s="152"/>
      <c r="KPH196" s="356"/>
      <c r="KPI196" s="321"/>
      <c r="KPJ196" s="326"/>
      <c r="KPK196" s="152"/>
      <c r="KPL196" s="152"/>
      <c r="KPM196" s="152"/>
      <c r="KPN196" s="152"/>
      <c r="KPO196" s="356"/>
      <c r="KPP196" s="321"/>
      <c r="KPQ196" s="326"/>
      <c r="KPR196" s="152"/>
      <c r="KPS196" s="152"/>
      <c r="KPT196" s="152"/>
      <c r="KPU196" s="152"/>
      <c r="KPV196" s="356"/>
      <c r="KPW196" s="321"/>
      <c r="KPX196" s="326"/>
      <c r="KPY196" s="152"/>
      <c r="KPZ196" s="152"/>
      <c r="KQA196" s="152"/>
      <c r="KQB196" s="152"/>
      <c r="KQC196" s="356"/>
      <c r="KQD196" s="321"/>
      <c r="KQE196" s="326"/>
      <c r="KQF196" s="152"/>
      <c r="KQG196" s="152"/>
      <c r="KQH196" s="152"/>
      <c r="KQI196" s="152"/>
      <c r="KQJ196" s="356"/>
      <c r="KQK196" s="321"/>
      <c r="KQL196" s="326"/>
      <c r="KQM196" s="152"/>
      <c r="KQN196" s="152"/>
      <c r="KQO196" s="152"/>
      <c r="KQP196" s="152"/>
      <c r="KQQ196" s="356"/>
      <c r="KQR196" s="321"/>
      <c r="KQS196" s="326"/>
      <c r="KQT196" s="152"/>
      <c r="KQU196" s="152"/>
      <c r="KQV196" s="152"/>
      <c r="KQW196" s="152"/>
      <c r="KQX196" s="356"/>
      <c r="KQY196" s="321"/>
      <c r="KQZ196" s="326"/>
      <c r="KRA196" s="152"/>
      <c r="KRB196" s="152"/>
      <c r="KRC196" s="152"/>
      <c r="KRD196" s="152"/>
      <c r="KRE196" s="356"/>
      <c r="KRF196" s="321"/>
      <c r="KRG196" s="326"/>
      <c r="KRH196" s="152"/>
      <c r="KRI196" s="152"/>
      <c r="KRJ196" s="152"/>
      <c r="KRK196" s="152"/>
      <c r="KRL196" s="356"/>
      <c r="KRM196" s="321"/>
      <c r="KRN196" s="326"/>
      <c r="KRO196" s="152"/>
      <c r="KRP196" s="152"/>
      <c r="KRQ196" s="152"/>
      <c r="KRR196" s="152"/>
      <c r="KRS196" s="356"/>
      <c r="KRT196" s="321"/>
      <c r="KRU196" s="326"/>
      <c r="KRV196" s="152"/>
      <c r="KRW196" s="152"/>
      <c r="KRX196" s="152"/>
      <c r="KRY196" s="152"/>
      <c r="KRZ196" s="356"/>
      <c r="KSA196" s="321"/>
      <c r="KSB196" s="326"/>
      <c r="KSC196" s="152"/>
      <c r="KSD196" s="152"/>
      <c r="KSE196" s="152"/>
      <c r="KSF196" s="152"/>
      <c r="KSG196" s="356"/>
      <c r="KSH196" s="321"/>
      <c r="KSI196" s="326"/>
      <c r="KSJ196" s="152"/>
      <c r="KSK196" s="152"/>
      <c r="KSL196" s="152"/>
      <c r="KSM196" s="152"/>
      <c r="KSN196" s="356"/>
      <c r="KSO196" s="321"/>
      <c r="KSP196" s="326"/>
      <c r="KSQ196" s="152"/>
      <c r="KSR196" s="152"/>
      <c r="KSS196" s="152"/>
      <c r="KST196" s="152"/>
      <c r="KSU196" s="356"/>
      <c r="KSV196" s="321"/>
      <c r="KSW196" s="326"/>
      <c r="KSX196" s="152"/>
      <c r="KSY196" s="152"/>
      <c r="KSZ196" s="152"/>
      <c r="KTA196" s="152"/>
      <c r="KTB196" s="356"/>
      <c r="KTC196" s="321"/>
      <c r="KTD196" s="326"/>
      <c r="KTE196" s="152"/>
      <c r="KTF196" s="152"/>
      <c r="KTG196" s="152"/>
      <c r="KTH196" s="152"/>
      <c r="KTI196" s="356"/>
      <c r="KTJ196" s="321"/>
      <c r="KTK196" s="326"/>
      <c r="KTL196" s="152"/>
      <c r="KTM196" s="152"/>
      <c r="KTN196" s="152"/>
      <c r="KTO196" s="152"/>
      <c r="KTP196" s="356"/>
      <c r="KTQ196" s="321"/>
      <c r="KTR196" s="326"/>
      <c r="KTS196" s="152"/>
      <c r="KTT196" s="152"/>
      <c r="KTU196" s="152"/>
      <c r="KTV196" s="152"/>
      <c r="KTW196" s="356"/>
      <c r="KTX196" s="321"/>
      <c r="KTY196" s="326"/>
      <c r="KTZ196" s="152"/>
      <c r="KUA196" s="152"/>
      <c r="KUB196" s="152"/>
      <c r="KUC196" s="152"/>
      <c r="KUD196" s="356"/>
      <c r="KUE196" s="321"/>
      <c r="KUF196" s="326"/>
      <c r="KUG196" s="152"/>
      <c r="KUH196" s="152"/>
      <c r="KUI196" s="152"/>
      <c r="KUJ196" s="152"/>
      <c r="KUK196" s="356"/>
      <c r="KUL196" s="321"/>
      <c r="KUM196" s="326"/>
      <c r="KUN196" s="152"/>
      <c r="KUO196" s="152"/>
      <c r="KUP196" s="152"/>
      <c r="KUQ196" s="152"/>
      <c r="KUR196" s="356"/>
      <c r="KUS196" s="321"/>
      <c r="KUT196" s="326"/>
      <c r="KUU196" s="152"/>
      <c r="KUV196" s="152"/>
      <c r="KUW196" s="152"/>
      <c r="KUX196" s="152"/>
      <c r="KUY196" s="356"/>
      <c r="KUZ196" s="321"/>
      <c r="KVA196" s="326"/>
      <c r="KVB196" s="152"/>
      <c r="KVC196" s="152"/>
      <c r="KVD196" s="152"/>
      <c r="KVE196" s="152"/>
      <c r="KVF196" s="356"/>
      <c r="KVG196" s="321"/>
      <c r="KVH196" s="326"/>
      <c r="KVI196" s="152"/>
      <c r="KVJ196" s="152"/>
      <c r="KVK196" s="152"/>
      <c r="KVL196" s="152"/>
      <c r="KVM196" s="356"/>
      <c r="KVN196" s="321"/>
      <c r="KVO196" s="326"/>
      <c r="KVP196" s="152"/>
      <c r="KVQ196" s="152"/>
      <c r="KVR196" s="152"/>
      <c r="KVS196" s="152"/>
      <c r="KVT196" s="356"/>
      <c r="KVU196" s="321"/>
      <c r="KVV196" s="326"/>
      <c r="KVW196" s="152"/>
      <c r="KVX196" s="152"/>
      <c r="KVY196" s="152"/>
      <c r="KVZ196" s="152"/>
      <c r="KWA196" s="356"/>
      <c r="KWB196" s="321"/>
      <c r="KWC196" s="326"/>
      <c r="KWD196" s="152"/>
      <c r="KWE196" s="152"/>
      <c r="KWF196" s="152"/>
      <c r="KWG196" s="152"/>
      <c r="KWH196" s="356"/>
      <c r="KWI196" s="321"/>
      <c r="KWJ196" s="326"/>
      <c r="KWK196" s="152"/>
      <c r="KWL196" s="152"/>
      <c r="KWM196" s="152"/>
      <c r="KWN196" s="152"/>
      <c r="KWO196" s="356"/>
      <c r="KWP196" s="321"/>
      <c r="KWQ196" s="326"/>
      <c r="KWR196" s="152"/>
      <c r="KWS196" s="152"/>
      <c r="KWT196" s="152"/>
      <c r="KWU196" s="152"/>
      <c r="KWV196" s="356"/>
      <c r="KWW196" s="321"/>
      <c r="KWX196" s="326"/>
      <c r="KWY196" s="152"/>
      <c r="KWZ196" s="152"/>
      <c r="KXA196" s="152"/>
      <c r="KXB196" s="152"/>
      <c r="KXC196" s="356"/>
      <c r="KXD196" s="321"/>
      <c r="KXE196" s="326"/>
      <c r="KXF196" s="152"/>
      <c r="KXG196" s="152"/>
      <c r="KXH196" s="152"/>
      <c r="KXI196" s="152"/>
      <c r="KXJ196" s="356"/>
      <c r="KXK196" s="321"/>
      <c r="KXL196" s="326"/>
      <c r="KXM196" s="152"/>
      <c r="KXN196" s="152"/>
      <c r="KXO196" s="152"/>
      <c r="KXP196" s="152"/>
      <c r="KXQ196" s="356"/>
      <c r="KXR196" s="321"/>
      <c r="KXS196" s="326"/>
      <c r="KXT196" s="152"/>
      <c r="KXU196" s="152"/>
      <c r="KXV196" s="152"/>
      <c r="KXW196" s="152"/>
      <c r="KXX196" s="356"/>
      <c r="KXY196" s="321"/>
      <c r="KXZ196" s="326"/>
      <c r="KYA196" s="152"/>
      <c r="KYB196" s="152"/>
      <c r="KYC196" s="152"/>
      <c r="KYD196" s="152"/>
      <c r="KYE196" s="356"/>
      <c r="KYF196" s="321"/>
      <c r="KYG196" s="326"/>
      <c r="KYH196" s="152"/>
      <c r="KYI196" s="152"/>
      <c r="KYJ196" s="152"/>
      <c r="KYK196" s="152"/>
      <c r="KYL196" s="356"/>
      <c r="KYM196" s="321"/>
      <c r="KYN196" s="326"/>
      <c r="KYO196" s="152"/>
      <c r="KYP196" s="152"/>
      <c r="KYQ196" s="152"/>
      <c r="KYR196" s="152"/>
      <c r="KYS196" s="356"/>
      <c r="KYT196" s="321"/>
      <c r="KYU196" s="326"/>
      <c r="KYV196" s="152"/>
      <c r="KYW196" s="152"/>
      <c r="KYX196" s="152"/>
      <c r="KYY196" s="152"/>
      <c r="KYZ196" s="356"/>
      <c r="KZA196" s="321"/>
      <c r="KZB196" s="326"/>
      <c r="KZC196" s="152"/>
      <c r="KZD196" s="152"/>
      <c r="KZE196" s="152"/>
      <c r="KZF196" s="152"/>
      <c r="KZG196" s="356"/>
      <c r="KZH196" s="321"/>
      <c r="KZI196" s="326"/>
      <c r="KZJ196" s="152"/>
      <c r="KZK196" s="152"/>
      <c r="KZL196" s="152"/>
      <c r="KZM196" s="152"/>
      <c r="KZN196" s="356"/>
      <c r="KZO196" s="321"/>
      <c r="KZP196" s="326"/>
      <c r="KZQ196" s="152"/>
      <c r="KZR196" s="152"/>
      <c r="KZS196" s="152"/>
      <c r="KZT196" s="152"/>
      <c r="KZU196" s="356"/>
      <c r="KZV196" s="321"/>
      <c r="KZW196" s="326"/>
      <c r="KZX196" s="152"/>
      <c r="KZY196" s="152"/>
      <c r="KZZ196" s="152"/>
      <c r="LAA196" s="152"/>
      <c r="LAB196" s="356"/>
      <c r="LAC196" s="321"/>
      <c r="LAD196" s="326"/>
      <c r="LAE196" s="152"/>
      <c r="LAF196" s="152"/>
      <c r="LAG196" s="152"/>
      <c r="LAH196" s="152"/>
      <c r="LAI196" s="356"/>
      <c r="LAJ196" s="321"/>
      <c r="LAK196" s="326"/>
      <c r="LAL196" s="152"/>
      <c r="LAM196" s="152"/>
      <c r="LAN196" s="152"/>
      <c r="LAO196" s="152"/>
      <c r="LAP196" s="356"/>
      <c r="LAQ196" s="321"/>
      <c r="LAR196" s="326"/>
      <c r="LAS196" s="152"/>
      <c r="LAT196" s="152"/>
      <c r="LAU196" s="152"/>
      <c r="LAV196" s="152"/>
      <c r="LAW196" s="356"/>
      <c r="LAX196" s="321"/>
      <c r="LAY196" s="326"/>
      <c r="LAZ196" s="152"/>
      <c r="LBA196" s="152"/>
      <c r="LBB196" s="152"/>
      <c r="LBC196" s="152"/>
      <c r="LBD196" s="356"/>
      <c r="LBE196" s="321"/>
      <c r="LBF196" s="326"/>
      <c r="LBG196" s="152"/>
      <c r="LBH196" s="152"/>
      <c r="LBI196" s="152"/>
      <c r="LBJ196" s="152"/>
      <c r="LBK196" s="356"/>
      <c r="LBL196" s="321"/>
      <c r="LBM196" s="326"/>
      <c r="LBN196" s="152"/>
      <c r="LBO196" s="152"/>
      <c r="LBP196" s="152"/>
      <c r="LBQ196" s="152"/>
      <c r="LBR196" s="356"/>
      <c r="LBS196" s="321"/>
      <c r="LBT196" s="326"/>
      <c r="LBU196" s="152"/>
      <c r="LBV196" s="152"/>
      <c r="LBW196" s="152"/>
      <c r="LBX196" s="152"/>
      <c r="LBY196" s="356"/>
      <c r="LBZ196" s="321"/>
      <c r="LCA196" s="326"/>
      <c r="LCB196" s="152"/>
      <c r="LCC196" s="152"/>
      <c r="LCD196" s="152"/>
      <c r="LCE196" s="152"/>
      <c r="LCF196" s="356"/>
      <c r="LCG196" s="321"/>
      <c r="LCH196" s="326"/>
      <c r="LCI196" s="152"/>
      <c r="LCJ196" s="152"/>
      <c r="LCK196" s="152"/>
      <c r="LCL196" s="152"/>
      <c r="LCM196" s="356"/>
      <c r="LCN196" s="321"/>
      <c r="LCO196" s="326"/>
      <c r="LCP196" s="152"/>
      <c r="LCQ196" s="152"/>
      <c r="LCR196" s="152"/>
      <c r="LCS196" s="152"/>
      <c r="LCT196" s="356"/>
      <c r="LCU196" s="321"/>
      <c r="LCV196" s="326"/>
      <c r="LCW196" s="152"/>
      <c r="LCX196" s="152"/>
      <c r="LCY196" s="152"/>
      <c r="LCZ196" s="152"/>
      <c r="LDA196" s="356"/>
      <c r="LDB196" s="321"/>
      <c r="LDC196" s="326"/>
      <c r="LDD196" s="152"/>
      <c r="LDE196" s="152"/>
      <c r="LDF196" s="152"/>
      <c r="LDG196" s="152"/>
      <c r="LDH196" s="356"/>
      <c r="LDI196" s="321"/>
      <c r="LDJ196" s="326"/>
      <c r="LDK196" s="152"/>
      <c r="LDL196" s="152"/>
      <c r="LDM196" s="152"/>
      <c r="LDN196" s="152"/>
      <c r="LDO196" s="356"/>
      <c r="LDP196" s="321"/>
      <c r="LDQ196" s="326"/>
      <c r="LDR196" s="152"/>
      <c r="LDS196" s="152"/>
      <c r="LDT196" s="152"/>
      <c r="LDU196" s="152"/>
      <c r="LDV196" s="356"/>
      <c r="LDW196" s="321"/>
      <c r="LDX196" s="326"/>
      <c r="LDY196" s="152"/>
      <c r="LDZ196" s="152"/>
      <c r="LEA196" s="152"/>
      <c r="LEB196" s="152"/>
      <c r="LEC196" s="356"/>
      <c r="LED196" s="321"/>
      <c r="LEE196" s="326"/>
      <c r="LEF196" s="152"/>
      <c r="LEG196" s="152"/>
      <c r="LEH196" s="152"/>
      <c r="LEI196" s="152"/>
      <c r="LEJ196" s="356"/>
      <c r="LEK196" s="321"/>
      <c r="LEL196" s="326"/>
      <c r="LEM196" s="152"/>
      <c r="LEN196" s="152"/>
      <c r="LEO196" s="152"/>
      <c r="LEP196" s="152"/>
      <c r="LEQ196" s="356"/>
      <c r="LER196" s="321"/>
      <c r="LES196" s="326"/>
      <c r="LET196" s="152"/>
      <c r="LEU196" s="152"/>
      <c r="LEV196" s="152"/>
      <c r="LEW196" s="152"/>
      <c r="LEX196" s="356"/>
      <c r="LEY196" s="321"/>
      <c r="LEZ196" s="326"/>
      <c r="LFA196" s="152"/>
      <c r="LFB196" s="152"/>
      <c r="LFC196" s="152"/>
      <c r="LFD196" s="152"/>
      <c r="LFE196" s="356"/>
      <c r="LFF196" s="321"/>
      <c r="LFG196" s="326"/>
      <c r="LFH196" s="152"/>
      <c r="LFI196" s="152"/>
      <c r="LFJ196" s="152"/>
      <c r="LFK196" s="152"/>
      <c r="LFL196" s="356"/>
      <c r="LFM196" s="321"/>
      <c r="LFN196" s="326"/>
      <c r="LFO196" s="152"/>
      <c r="LFP196" s="152"/>
      <c r="LFQ196" s="152"/>
      <c r="LFR196" s="152"/>
      <c r="LFS196" s="356"/>
      <c r="LFT196" s="321"/>
      <c r="LFU196" s="326"/>
      <c r="LFV196" s="152"/>
      <c r="LFW196" s="152"/>
      <c r="LFX196" s="152"/>
      <c r="LFY196" s="152"/>
      <c r="LFZ196" s="356"/>
      <c r="LGA196" s="321"/>
      <c r="LGB196" s="326"/>
      <c r="LGC196" s="152"/>
      <c r="LGD196" s="152"/>
      <c r="LGE196" s="152"/>
      <c r="LGF196" s="152"/>
      <c r="LGG196" s="356"/>
      <c r="LGH196" s="321"/>
      <c r="LGI196" s="326"/>
      <c r="LGJ196" s="152"/>
      <c r="LGK196" s="152"/>
      <c r="LGL196" s="152"/>
      <c r="LGM196" s="152"/>
      <c r="LGN196" s="356"/>
      <c r="LGO196" s="321"/>
      <c r="LGP196" s="326"/>
      <c r="LGQ196" s="152"/>
      <c r="LGR196" s="152"/>
      <c r="LGS196" s="152"/>
      <c r="LGT196" s="152"/>
      <c r="LGU196" s="356"/>
      <c r="LGV196" s="321"/>
      <c r="LGW196" s="326"/>
      <c r="LGX196" s="152"/>
      <c r="LGY196" s="152"/>
      <c r="LGZ196" s="152"/>
      <c r="LHA196" s="152"/>
      <c r="LHB196" s="356"/>
      <c r="LHC196" s="321"/>
      <c r="LHD196" s="326"/>
      <c r="LHE196" s="152"/>
      <c r="LHF196" s="152"/>
      <c r="LHG196" s="152"/>
      <c r="LHH196" s="152"/>
      <c r="LHI196" s="356"/>
      <c r="LHJ196" s="321"/>
      <c r="LHK196" s="326"/>
      <c r="LHL196" s="152"/>
      <c r="LHM196" s="152"/>
      <c r="LHN196" s="152"/>
      <c r="LHO196" s="152"/>
      <c r="LHP196" s="356"/>
      <c r="LHQ196" s="321"/>
      <c r="LHR196" s="326"/>
      <c r="LHS196" s="152"/>
      <c r="LHT196" s="152"/>
      <c r="LHU196" s="152"/>
      <c r="LHV196" s="152"/>
      <c r="LHW196" s="356"/>
      <c r="LHX196" s="321"/>
      <c r="LHY196" s="326"/>
      <c r="LHZ196" s="152"/>
      <c r="LIA196" s="152"/>
      <c r="LIB196" s="152"/>
      <c r="LIC196" s="152"/>
      <c r="LID196" s="356"/>
      <c r="LIE196" s="321"/>
      <c r="LIF196" s="326"/>
      <c r="LIG196" s="152"/>
      <c r="LIH196" s="152"/>
      <c r="LII196" s="152"/>
      <c r="LIJ196" s="152"/>
      <c r="LIK196" s="356"/>
      <c r="LIL196" s="321"/>
      <c r="LIM196" s="326"/>
      <c r="LIN196" s="152"/>
      <c r="LIO196" s="152"/>
      <c r="LIP196" s="152"/>
      <c r="LIQ196" s="152"/>
      <c r="LIR196" s="356"/>
      <c r="LIS196" s="321"/>
      <c r="LIT196" s="326"/>
      <c r="LIU196" s="152"/>
      <c r="LIV196" s="152"/>
      <c r="LIW196" s="152"/>
      <c r="LIX196" s="152"/>
      <c r="LIY196" s="356"/>
      <c r="LIZ196" s="321"/>
      <c r="LJA196" s="326"/>
      <c r="LJB196" s="152"/>
      <c r="LJC196" s="152"/>
      <c r="LJD196" s="152"/>
      <c r="LJE196" s="152"/>
      <c r="LJF196" s="356"/>
      <c r="LJG196" s="321"/>
      <c r="LJH196" s="326"/>
      <c r="LJI196" s="152"/>
      <c r="LJJ196" s="152"/>
      <c r="LJK196" s="152"/>
      <c r="LJL196" s="152"/>
      <c r="LJM196" s="356"/>
      <c r="LJN196" s="321"/>
      <c r="LJO196" s="326"/>
      <c r="LJP196" s="152"/>
      <c r="LJQ196" s="152"/>
      <c r="LJR196" s="152"/>
      <c r="LJS196" s="152"/>
      <c r="LJT196" s="356"/>
      <c r="LJU196" s="321"/>
      <c r="LJV196" s="326"/>
      <c r="LJW196" s="152"/>
      <c r="LJX196" s="152"/>
      <c r="LJY196" s="152"/>
      <c r="LJZ196" s="152"/>
      <c r="LKA196" s="356"/>
      <c r="LKB196" s="321"/>
      <c r="LKC196" s="326"/>
      <c r="LKD196" s="152"/>
      <c r="LKE196" s="152"/>
      <c r="LKF196" s="152"/>
      <c r="LKG196" s="152"/>
      <c r="LKH196" s="356"/>
      <c r="LKI196" s="321"/>
      <c r="LKJ196" s="326"/>
      <c r="LKK196" s="152"/>
      <c r="LKL196" s="152"/>
      <c r="LKM196" s="152"/>
      <c r="LKN196" s="152"/>
      <c r="LKO196" s="356"/>
      <c r="LKP196" s="321"/>
      <c r="LKQ196" s="326"/>
      <c r="LKR196" s="152"/>
      <c r="LKS196" s="152"/>
      <c r="LKT196" s="152"/>
      <c r="LKU196" s="152"/>
      <c r="LKV196" s="356"/>
      <c r="LKW196" s="321"/>
      <c r="LKX196" s="326"/>
      <c r="LKY196" s="152"/>
      <c r="LKZ196" s="152"/>
      <c r="LLA196" s="152"/>
      <c r="LLB196" s="152"/>
      <c r="LLC196" s="356"/>
      <c r="LLD196" s="321"/>
      <c r="LLE196" s="326"/>
      <c r="LLF196" s="152"/>
      <c r="LLG196" s="152"/>
      <c r="LLH196" s="152"/>
      <c r="LLI196" s="152"/>
      <c r="LLJ196" s="356"/>
      <c r="LLK196" s="321"/>
      <c r="LLL196" s="326"/>
      <c r="LLM196" s="152"/>
      <c r="LLN196" s="152"/>
      <c r="LLO196" s="152"/>
      <c r="LLP196" s="152"/>
      <c r="LLQ196" s="356"/>
      <c r="LLR196" s="321"/>
      <c r="LLS196" s="326"/>
      <c r="LLT196" s="152"/>
      <c r="LLU196" s="152"/>
      <c r="LLV196" s="152"/>
      <c r="LLW196" s="152"/>
      <c r="LLX196" s="356"/>
      <c r="LLY196" s="321"/>
      <c r="LLZ196" s="326"/>
      <c r="LMA196" s="152"/>
      <c r="LMB196" s="152"/>
      <c r="LMC196" s="152"/>
      <c r="LMD196" s="152"/>
      <c r="LME196" s="356"/>
      <c r="LMF196" s="321"/>
      <c r="LMG196" s="326"/>
      <c r="LMH196" s="152"/>
      <c r="LMI196" s="152"/>
      <c r="LMJ196" s="152"/>
      <c r="LMK196" s="152"/>
      <c r="LML196" s="356"/>
      <c r="LMM196" s="321"/>
      <c r="LMN196" s="326"/>
      <c r="LMO196" s="152"/>
      <c r="LMP196" s="152"/>
      <c r="LMQ196" s="152"/>
      <c r="LMR196" s="152"/>
      <c r="LMS196" s="356"/>
      <c r="LMT196" s="321"/>
      <c r="LMU196" s="326"/>
      <c r="LMV196" s="152"/>
      <c r="LMW196" s="152"/>
      <c r="LMX196" s="152"/>
      <c r="LMY196" s="152"/>
      <c r="LMZ196" s="356"/>
      <c r="LNA196" s="321"/>
      <c r="LNB196" s="326"/>
      <c r="LNC196" s="152"/>
      <c r="LND196" s="152"/>
      <c r="LNE196" s="152"/>
      <c r="LNF196" s="152"/>
      <c r="LNG196" s="356"/>
      <c r="LNH196" s="321"/>
      <c r="LNI196" s="326"/>
      <c r="LNJ196" s="152"/>
      <c r="LNK196" s="152"/>
      <c r="LNL196" s="152"/>
      <c r="LNM196" s="152"/>
      <c r="LNN196" s="356"/>
      <c r="LNO196" s="321"/>
      <c r="LNP196" s="326"/>
      <c r="LNQ196" s="152"/>
      <c r="LNR196" s="152"/>
      <c r="LNS196" s="152"/>
      <c r="LNT196" s="152"/>
      <c r="LNU196" s="356"/>
      <c r="LNV196" s="321"/>
      <c r="LNW196" s="326"/>
      <c r="LNX196" s="152"/>
      <c r="LNY196" s="152"/>
      <c r="LNZ196" s="152"/>
      <c r="LOA196" s="152"/>
      <c r="LOB196" s="356"/>
      <c r="LOC196" s="321"/>
      <c r="LOD196" s="326"/>
      <c r="LOE196" s="152"/>
      <c r="LOF196" s="152"/>
      <c r="LOG196" s="152"/>
      <c r="LOH196" s="152"/>
      <c r="LOI196" s="356"/>
      <c r="LOJ196" s="321"/>
      <c r="LOK196" s="326"/>
      <c r="LOL196" s="152"/>
      <c r="LOM196" s="152"/>
      <c r="LON196" s="152"/>
      <c r="LOO196" s="152"/>
      <c r="LOP196" s="356"/>
      <c r="LOQ196" s="321"/>
      <c r="LOR196" s="326"/>
      <c r="LOS196" s="152"/>
      <c r="LOT196" s="152"/>
      <c r="LOU196" s="152"/>
      <c r="LOV196" s="152"/>
      <c r="LOW196" s="356"/>
      <c r="LOX196" s="321"/>
      <c r="LOY196" s="326"/>
      <c r="LOZ196" s="152"/>
      <c r="LPA196" s="152"/>
      <c r="LPB196" s="152"/>
      <c r="LPC196" s="152"/>
      <c r="LPD196" s="356"/>
      <c r="LPE196" s="321"/>
      <c r="LPF196" s="326"/>
      <c r="LPG196" s="152"/>
      <c r="LPH196" s="152"/>
      <c r="LPI196" s="152"/>
      <c r="LPJ196" s="152"/>
      <c r="LPK196" s="356"/>
      <c r="LPL196" s="321"/>
      <c r="LPM196" s="326"/>
      <c r="LPN196" s="152"/>
      <c r="LPO196" s="152"/>
      <c r="LPP196" s="152"/>
      <c r="LPQ196" s="152"/>
      <c r="LPR196" s="356"/>
      <c r="LPS196" s="321"/>
      <c r="LPT196" s="326"/>
      <c r="LPU196" s="152"/>
      <c r="LPV196" s="152"/>
      <c r="LPW196" s="152"/>
      <c r="LPX196" s="152"/>
      <c r="LPY196" s="356"/>
      <c r="LPZ196" s="321"/>
      <c r="LQA196" s="326"/>
      <c r="LQB196" s="152"/>
      <c r="LQC196" s="152"/>
      <c r="LQD196" s="152"/>
      <c r="LQE196" s="152"/>
      <c r="LQF196" s="356"/>
      <c r="LQG196" s="321"/>
      <c r="LQH196" s="326"/>
      <c r="LQI196" s="152"/>
      <c r="LQJ196" s="152"/>
      <c r="LQK196" s="152"/>
      <c r="LQL196" s="152"/>
      <c r="LQM196" s="356"/>
      <c r="LQN196" s="321"/>
      <c r="LQO196" s="326"/>
      <c r="LQP196" s="152"/>
      <c r="LQQ196" s="152"/>
      <c r="LQR196" s="152"/>
      <c r="LQS196" s="152"/>
      <c r="LQT196" s="356"/>
      <c r="LQU196" s="321"/>
      <c r="LQV196" s="326"/>
      <c r="LQW196" s="152"/>
      <c r="LQX196" s="152"/>
      <c r="LQY196" s="152"/>
      <c r="LQZ196" s="152"/>
      <c r="LRA196" s="356"/>
      <c r="LRB196" s="321"/>
      <c r="LRC196" s="326"/>
      <c r="LRD196" s="152"/>
      <c r="LRE196" s="152"/>
      <c r="LRF196" s="152"/>
      <c r="LRG196" s="152"/>
      <c r="LRH196" s="356"/>
      <c r="LRI196" s="321"/>
      <c r="LRJ196" s="326"/>
      <c r="LRK196" s="152"/>
      <c r="LRL196" s="152"/>
      <c r="LRM196" s="152"/>
      <c r="LRN196" s="152"/>
      <c r="LRO196" s="356"/>
      <c r="LRP196" s="321"/>
      <c r="LRQ196" s="326"/>
      <c r="LRR196" s="152"/>
      <c r="LRS196" s="152"/>
      <c r="LRT196" s="152"/>
      <c r="LRU196" s="152"/>
      <c r="LRV196" s="356"/>
      <c r="LRW196" s="321"/>
      <c r="LRX196" s="326"/>
      <c r="LRY196" s="152"/>
      <c r="LRZ196" s="152"/>
      <c r="LSA196" s="152"/>
      <c r="LSB196" s="152"/>
      <c r="LSC196" s="356"/>
      <c r="LSD196" s="321"/>
      <c r="LSE196" s="326"/>
      <c r="LSF196" s="152"/>
      <c r="LSG196" s="152"/>
      <c r="LSH196" s="152"/>
      <c r="LSI196" s="152"/>
      <c r="LSJ196" s="356"/>
      <c r="LSK196" s="321"/>
      <c r="LSL196" s="326"/>
      <c r="LSM196" s="152"/>
      <c r="LSN196" s="152"/>
      <c r="LSO196" s="152"/>
      <c r="LSP196" s="152"/>
      <c r="LSQ196" s="356"/>
      <c r="LSR196" s="321"/>
      <c r="LSS196" s="326"/>
      <c r="LST196" s="152"/>
      <c r="LSU196" s="152"/>
      <c r="LSV196" s="152"/>
      <c r="LSW196" s="152"/>
      <c r="LSX196" s="356"/>
      <c r="LSY196" s="321"/>
      <c r="LSZ196" s="326"/>
      <c r="LTA196" s="152"/>
      <c r="LTB196" s="152"/>
      <c r="LTC196" s="152"/>
      <c r="LTD196" s="152"/>
      <c r="LTE196" s="356"/>
      <c r="LTF196" s="321"/>
      <c r="LTG196" s="326"/>
      <c r="LTH196" s="152"/>
      <c r="LTI196" s="152"/>
      <c r="LTJ196" s="152"/>
      <c r="LTK196" s="152"/>
      <c r="LTL196" s="356"/>
      <c r="LTM196" s="321"/>
      <c r="LTN196" s="326"/>
      <c r="LTO196" s="152"/>
      <c r="LTP196" s="152"/>
      <c r="LTQ196" s="152"/>
      <c r="LTR196" s="152"/>
      <c r="LTS196" s="356"/>
      <c r="LTT196" s="321"/>
      <c r="LTU196" s="326"/>
      <c r="LTV196" s="152"/>
      <c r="LTW196" s="152"/>
      <c r="LTX196" s="152"/>
      <c r="LTY196" s="152"/>
      <c r="LTZ196" s="356"/>
      <c r="LUA196" s="321"/>
      <c r="LUB196" s="326"/>
      <c r="LUC196" s="152"/>
      <c r="LUD196" s="152"/>
      <c r="LUE196" s="152"/>
      <c r="LUF196" s="152"/>
      <c r="LUG196" s="356"/>
      <c r="LUH196" s="321"/>
      <c r="LUI196" s="326"/>
      <c r="LUJ196" s="152"/>
      <c r="LUK196" s="152"/>
      <c r="LUL196" s="152"/>
      <c r="LUM196" s="152"/>
      <c r="LUN196" s="356"/>
      <c r="LUO196" s="321"/>
      <c r="LUP196" s="326"/>
      <c r="LUQ196" s="152"/>
      <c r="LUR196" s="152"/>
      <c r="LUS196" s="152"/>
      <c r="LUT196" s="152"/>
      <c r="LUU196" s="356"/>
      <c r="LUV196" s="321"/>
      <c r="LUW196" s="326"/>
      <c r="LUX196" s="152"/>
      <c r="LUY196" s="152"/>
      <c r="LUZ196" s="152"/>
      <c r="LVA196" s="152"/>
      <c r="LVB196" s="356"/>
      <c r="LVC196" s="321"/>
      <c r="LVD196" s="326"/>
      <c r="LVE196" s="152"/>
      <c r="LVF196" s="152"/>
      <c r="LVG196" s="152"/>
      <c r="LVH196" s="152"/>
      <c r="LVI196" s="356"/>
      <c r="LVJ196" s="321"/>
      <c r="LVK196" s="326"/>
      <c r="LVL196" s="152"/>
      <c r="LVM196" s="152"/>
      <c r="LVN196" s="152"/>
      <c r="LVO196" s="152"/>
      <c r="LVP196" s="356"/>
      <c r="LVQ196" s="321"/>
      <c r="LVR196" s="326"/>
      <c r="LVS196" s="152"/>
      <c r="LVT196" s="152"/>
      <c r="LVU196" s="152"/>
      <c r="LVV196" s="152"/>
      <c r="LVW196" s="356"/>
      <c r="LVX196" s="321"/>
      <c r="LVY196" s="326"/>
      <c r="LVZ196" s="152"/>
      <c r="LWA196" s="152"/>
      <c r="LWB196" s="152"/>
      <c r="LWC196" s="152"/>
      <c r="LWD196" s="356"/>
      <c r="LWE196" s="321"/>
      <c r="LWF196" s="326"/>
      <c r="LWG196" s="152"/>
      <c r="LWH196" s="152"/>
      <c r="LWI196" s="152"/>
      <c r="LWJ196" s="152"/>
      <c r="LWK196" s="356"/>
      <c r="LWL196" s="321"/>
      <c r="LWM196" s="326"/>
      <c r="LWN196" s="152"/>
      <c r="LWO196" s="152"/>
      <c r="LWP196" s="152"/>
      <c r="LWQ196" s="152"/>
      <c r="LWR196" s="356"/>
      <c r="LWS196" s="321"/>
      <c r="LWT196" s="326"/>
      <c r="LWU196" s="152"/>
      <c r="LWV196" s="152"/>
      <c r="LWW196" s="152"/>
      <c r="LWX196" s="152"/>
      <c r="LWY196" s="356"/>
      <c r="LWZ196" s="321"/>
      <c r="LXA196" s="326"/>
      <c r="LXB196" s="152"/>
      <c r="LXC196" s="152"/>
      <c r="LXD196" s="152"/>
      <c r="LXE196" s="152"/>
      <c r="LXF196" s="356"/>
      <c r="LXG196" s="321"/>
      <c r="LXH196" s="326"/>
      <c r="LXI196" s="152"/>
      <c r="LXJ196" s="152"/>
      <c r="LXK196" s="152"/>
      <c r="LXL196" s="152"/>
      <c r="LXM196" s="356"/>
      <c r="LXN196" s="321"/>
      <c r="LXO196" s="326"/>
      <c r="LXP196" s="152"/>
      <c r="LXQ196" s="152"/>
      <c r="LXR196" s="152"/>
      <c r="LXS196" s="152"/>
      <c r="LXT196" s="356"/>
      <c r="LXU196" s="321"/>
      <c r="LXV196" s="326"/>
      <c r="LXW196" s="152"/>
      <c r="LXX196" s="152"/>
      <c r="LXY196" s="152"/>
      <c r="LXZ196" s="152"/>
      <c r="LYA196" s="356"/>
      <c r="LYB196" s="321"/>
      <c r="LYC196" s="326"/>
      <c r="LYD196" s="152"/>
      <c r="LYE196" s="152"/>
      <c r="LYF196" s="152"/>
      <c r="LYG196" s="152"/>
      <c r="LYH196" s="356"/>
      <c r="LYI196" s="321"/>
      <c r="LYJ196" s="326"/>
      <c r="LYK196" s="152"/>
      <c r="LYL196" s="152"/>
      <c r="LYM196" s="152"/>
      <c r="LYN196" s="152"/>
      <c r="LYO196" s="356"/>
      <c r="LYP196" s="321"/>
      <c r="LYQ196" s="326"/>
      <c r="LYR196" s="152"/>
      <c r="LYS196" s="152"/>
      <c r="LYT196" s="152"/>
      <c r="LYU196" s="152"/>
      <c r="LYV196" s="356"/>
      <c r="LYW196" s="321"/>
      <c r="LYX196" s="326"/>
      <c r="LYY196" s="152"/>
      <c r="LYZ196" s="152"/>
      <c r="LZA196" s="152"/>
      <c r="LZB196" s="152"/>
      <c r="LZC196" s="356"/>
      <c r="LZD196" s="321"/>
      <c r="LZE196" s="326"/>
      <c r="LZF196" s="152"/>
      <c r="LZG196" s="152"/>
      <c r="LZH196" s="152"/>
      <c r="LZI196" s="152"/>
      <c r="LZJ196" s="356"/>
      <c r="LZK196" s="321"/>
      <c r="LZL196" s="326"/>
      <c r="LZM196" s="152"/>
      <c r="LZN196" s="152"/>
      <c r="LZO196" s="152"/>
      <c r="LZP196" s="152"/>
      <c r="LZQ196" s="356"/>
      <c r="LZR196" s="321"/>
      <c r="LZS196" s="326"/>
      <c r="LZT196" s="152"/>
      <c r="LZU196" s="152"/>
      <c r="LZV196" s="152"/>
      <c r="LZW196" s="152"/>
      <c r="LZX196" s="356"/>
      <c r="LZY196" s="321"/>
      <c r="LZZ196" s="326"/>
      <c r="MAA196" s="152"/>
      <c r="MAB196" s="152"/>
      <c r="MAC196" s="152"/>
      <c r="MAD196" s="152"/>
      <c r="MAE196" s="356"/>
      <c r="MAF196" s="321"/>
      <c r="MAG196" s="326"/>
      <c r="MAH196" s="152"/>
      <c r="MAI196" s="152"/>
      <c r="MAJ196" s="152"/>
      <c r="MAK196" s="152"/>
      <c r="MAL196" s="356"/>
      <c r="MAM196" s="321"/>
      <c r="MAN196" s="326"/>
      <c r="MAO196" s="152"/>
      <c r="MAP196" s="152"/>
      <c r="MAQ196" s="152"/>
      <c r="MAR196" s="152"/>
      <c r="MAS196" s="356"/>
      <c r="MAT196" s="321"/>
      <c r="MAU196" s="326"/>
      <c r="MAV196" s="152"/>
      <c r="MAW196" s="152"/>
      <c r="MAX196" s="152"/>
      <c r="MAY196" s="152"/>
      <c r="MAZ196" s="356"/>
      <c r="MBA196" s="321"/>
      <c r="MBB196" s="326"/>
      <c r="MBC196" s="152"/>
      <c r="MBD196" s="152"/>
      <c r="MBE196" s="152"/>
      <c r="MBF196" s="152"/>
      <c r="MBG196" s="356"/>
      <c r="MBH196" s="321"/>
      <c r="MBI196" s="326"/>
      <c r="MBJ196" s="152"/>
      <c r="MBK196" s="152"/>
      <c r="MBL196" s="152"/>
      <c r="MBM196" s="152"/>
      <c r="MBN196" s="356"/>
      <c r="MBO196" s="321"/>
      <c r="MBP196" s="326"/>
      <c r="MBQ196" s="152"/>
      <c r="MBR196" s="152"/>
      <c r="MBS196" s="152"/>
      <c r="MBT196" s="152"/>
      <c r="MBU196" s="356"/>
      <c r="MBV196" s="321"/>
      <c r="MBW196" s="326"/>
      <c r="MBX196" s="152"/>
      <c r="MBY196" s="152"/>
      <c r="MBZ196" s="152"/>
      <c r="MCA196" s="152"/>
      <c r="MCB196" s="356"/>
      <c r="MCC196" s="321"/>
      <c r="MCD196" s="326"/>
      <c r="MCE196" s="152"/>
      <c r="MCF196" s="152"/>
      <c r="MCG196" s="152"/>
      <c r="MCH196" s="152"/>
      <c r="MCI196" s="356"/>
      <c r="MCJ196" s="321"/>
      <c r="MCK196" s="326"/>
      <c r="MCL196" s="152"/>
      <c r="MCM196" s="152"/>
      <c r="MCN196" s="152"/>
      <c r="MCO196" s="152"/>
      <c r="MCP196" s="356"/>
      <c r="MCQ196" s="321"/>
      <c r="MCR196" s="326"/>
      <c r="MCS196" s="152"/>
      <c r="MCT196" s="152"/>
      <c r="MCU196" s="152"/>
      <c r="MCV196" s="152"/>
      <c r="MCW196" s="356"/>
      <c r="MCX196" s="321"/>
      <c r="MCY196" s="326"/>
      <c r="MCZ196" s="152"/>
      <c r="MDA196" s="152"/>
      <c r="MDB196" s="152"/>
      <c r="MDC196" s="152"/>
      <c r="MDD196" s="356"/>
      <c r="MDE196" s="321"/>
      <c r="MDF196" s="326"/>
      <c r="MDG196" s="152"/>
      <c r="MDH196" s="152"/>
      <c r="MDI196" s="152"/>
      <c r="MDJ196" s="152"/>
      <c r="MDK196" s="356"/>
      <c r="MDL196" s="321"/>
      <c r="MDM196" s="326"/>
      <c r="MDN196" s="152"/>
      <c r="MDO196" s="152"/>
      <c r="MDP196" s="152"/>
      <c r="MDQ196" s="152"/>
      <c r="MDR196" s="356"/>
      <c r="MDS196" s="321"/>
      <c r="MDT196" s="326"/>
      <c r="MDU196" s="152"/>
      <c r="MDV196" s="152"/>
      <c r="MDW196" s="152"/>
      <c r="MDX196" s="152"/>
      <c r="MDY196" s="356"/>
      <c r="MDZ196" s="321"/>
      <c r="MEA196" s="326"/>
      <c r="MEB196" s="152"/>
      <c r="MEC196" s="152"/>
      <c r="MED196" s="152"/>
      <c r="MEE196" s="152"/>
      <c r="MEF196" s="356"/>
      <c r="MEG196" s="321"/>
      <c r="MEH196" s="326"/>
      <c r="MEI196" s="152"/>
      <c r="MEJ196" s="152"/>
      <c r="MEK196" s="152"/>
      <c r="MEL196" s="152"/>
      <c r="MEM196" s="356"/>
      <c r="MEN196" s="321"/>
      <c r="MEO196" s="326"/>
      <c r="MEP196" s="152"/>
      <c r="MEQ196" s="152"/>
      <c r="MER196" s="152"/>
      <c r="MES196" s="152"/>
      <c r="MET196" s="356"/>
      <c r="MEU196" s="321"/>
      <c r="MEV196" s="326"/>
      <c r="MEW196" s="152"/>
      <c r="MEX196" s="152"/>
      <c r="MEY196" s="152"/>
      <c r="MEZ196" s="152"/>
      <c r="MFA196" s="356"/>
      <c r="MFB196" s="321"/>
      <c r="MFC196" s="326"/>
      <c r="MFD196" s="152"/>
      <c r="MFE196" s="152"/>
      <c r="MFF196" s="152"/>
      <c r="MFG196" s="152"/>
      <c r="MFH196" s="356"/>
      <c r="MFI196" s="321"/>
      <c r="MFJ196" s="326"/>
      <c r="MFK196" s="152"/>
      <c r="MFL196" s="152"/>
      <c r="MFM196" s="152"/>
      <c r="MFN196" s="152"/>
      <c r="MFO196" s="356"/>
      <c r="MFP196" s="321"/>
      <c r="MFQ196" s="326"/>
      <c r="MFR196" s="152"/>
      <c r="MFS196" s="152"/>
      <c r="MFT196" s="152"/>
      <c r="MFU196" s="152"/>
      <c r="MFV196" s="356"/>
      <c r="MFW196" s="321"/>
      <c r="MFX196" s="326"/>
      <c r="MFY196" s="152"/>
      <c r="MFZ196" s="152"/>
      <c r="MGA196" s="152"/>
      <c r="MGB196" s="152"/>
      <c r="MGC196" s="356"/>
      <c r="MGD196" s="321"/>
      <c r="MGE196" s="326"/>
      <c r="MGF196" s="152"/>
      <c r="MGG196" s="152"/>
      <c r="MGH196" s="152"/>
      <c r="MGI196" s="152"/>
      <c r="MGJ196" s="356"/>
      <c r="MGK196" s="321"/>
      <c r="MGL196" s="326"/>
      <c r="MGM196" s="152"/>
      <c r="MGN196" s="152"/>
      <c r="MGO196" s="152"/>
      <c r="MGP196" s="152"/>
      <c r="MGQ196" s="356"/>
      <c r="MGR196" s="321"/>
      <c r="MGS196" s="326"/>
      <c r="MGT196" s="152"/>
      <c r="MGU196" s="152"/>
      <c r="MGV196" s="152"/>
      <c r="MGW196" s="152"/>
      <c r="MGX196" s="356"/>
      <c r="MGY196" s="321"/>
      <c r="MGZ196" s="326"/>
      <c r="MHA196" s="152"/>
      <c r="MHB196" s="152"/>
      <c r="MHC196" s="152"/>
      <c r="MHD196" s="152"/>
      <c r="MHE196" s="356"/>
      <c r="MHF196" s="321"/>
      <c r="MHG196" s="326"/>
      <c r="MHH196" s="152"/>
      <c r="MHI196" s="152"/>
      <c r="MHJ196" s="152"/>
      <c r="MHK196" s="152"/>
      <c r="MHL196" s="356"/>
      <c r="MHM196" s="321"/>
      <c r="MHN196" s="326"/>
      <c r="MHO196" s="152"/>
      <c r="MHP196" s="152"/>
      <c r="MHQ196" s="152"/>
      <c r="MHR196" s="152"/>
      <c r="MHS196" s="356"/>
      <c r="MHT196" s="321"/>
      <c r="MHU196" s="326"/>
      <c r="MHV196" s="152"/>
      <c r="MHW196" s="152"/>
      <c r="MHX196" s="152"/>
      <c r="MHY196" s="152"/>
      <c r="MHZ196" s="356"/>
      <c r="MIA196" s="321"/>
      <c r="MIB196" s="326"/>
      <c r="MIC196" s="152"/>
      <c r="MID196" s="152"/>
      <c r="MIE196" s="152"/>
      <c r="MIF196" s="152"/>
      <c r="MIG196" s="356"/>
      <c r="MIH196" s="321"/>
      <c r="MII196" s="326"/>
      <c r="MIJ196" s="152"/>
      <c r="MIK196" s="152"/>
      <c r="MIL196" s="152"/>
      <c r="MIM196" s="152"/>
      <c r="MIN196" s="356"/>
      <c r="MIO196" s="321"/>
      <c r="MIP196" s="326"/>
      <c r="MIQ196" s="152"/>
      <c r="MIR196" s="152"/>
      <c r="MIS196" s="152"/>
      <c r="MIT196" s="152"/>
      <c r="MIU196" s="356"/>
      <c r="MIV196" s="321"/>
      <c r="MIW196" s="326"/>
      <c r="MIX196" s="152"/>
      <c r="MIY196" s="152"/>
      <c r="MIZ196" s="152"/>
      <c r="MJA196" s="152"/>
      <c r="MJB196" s="356"/>
      <c r="MJC196" s="321"/>
      <c r="MJD196" s="326"/>
      <c r="MJE196" s="152"/>
      <c r="MJF196" s="152"/>
      <c r="MJG196" s="152"/>
      <c r="MJH196" s="152"/>
      <c r="MJI196" s="356"/>
      <c r="MJJ196" s="321"/>
      <c r="MJK196" s="326"/>
      <c r="MJL196" s="152"/>
      <c r="MJM196" s="152"/>
      <c r="MJN196" s="152"/>
      <c r="MJO196" s="152"/>
      <c r="MJP196" s="356"/>
      <c r="MJQ196" s="321"/>
      <c r="MJR196" s="326"/>
      <c r="MJS196" s="152"/>
      <c r="MJT196" s="152"/>
      <c r="MJU196" s="152"/>
      <c r="MJV196" s="152"/>
      <c r="MJW196" s="356"/>
      <c r="MJX196" s="321"/>
      <c r="MJY196" s="326"/>
      <c r="MJZ196" s="152"/>
      <c r="MKA196" s="152"/>
      <c r="MKB196" s="152"/>
      <c r="MKC196" s="152"/>
      <c r="MKD196" s="356"/>
      <c r="MKE196" s="321"/>
      <c r="MKF196" s="326"/>
      <c r="MKG196" s="152"/>
      <c r="MKH196" s="152"/>
      <c r="MKI196" s="152"/>
      <c r="MKJ196" s="152"/>
      <c r="MKK196" s="356"/>
      <c r="MKL196" s="321"/>
      <c r="MKM196" s="326"/>
      <c r="MKN196" s="152"/>
      <c r="MKO196" s="152"/>
      <c r="MKP196" s="152"/>
      <c r="MKQ196" s="152"/>
      <c r="MKR196" s="356"/>
      <c r="MKS196" s="321"/>
      <c r="MKT196" s="326"/>
      <c r="MKU196" s="152"/>
      <c r="MKV196" s="152"/>
      <c r="MKW196" s="152"/>
      <c r="MKX196" s="152"/>
      <c r="MKY196" s="356"/>
      <c r="MKZ196" s="321"/>
      <c r="MLA196" s="326"/>
      <c r="MLB196" s="152"/>
      <c r="MLC196" s="152"/>
      <c r="MLD196" s="152"/>
      <c r="MLE196" s="152"/>
      <c r="MLF196" s="356"/>
      <c r="MLG196" s="321"/>
      <c r="MLH196" s="326"/>
      <c r="MLI196" s="152"/>
      <c r="MLJ196" s="152"/>
      <c r="MLK196" s="152"/>
      <c r="MLL196" s="152"/>
      <c r="MLM196" s="356"/>
      <c r="MLN196" s="321"/>
      <c r="MLO196" s="326"/>
      <c r="MLP196" s="152"/>
      <c r="MLQ196" s="152"/>
      <c r="MLR196" s="152"/>
      <c r="MLS196" s="152"/>
      <c r="MLT196" s="356"/>
      <c r="MLU196" s="321"/>
      <c r="MLV196" s="326"/>
      <c r="MLW196" s="152"/>
      <c r="MLX196" s="152"/>
      <c r="MLY196" s="152"/>
      <c r="MLZ196" s="152"/>
      <c r="MMA196" s="356"/>
      <c r="MMB196" s="321"/>
      <c r="MMC196" s="326"/>
      <c r="MMD196" s="152"/>
      <c r="MME196" s="152"/>
      <c r="MMF196" s="152"/>
      <c r="MMG196" s="152"/>
      <c r="MMH196" s="356"/>
      <c r="MMI196" s="321"/>
      <c r="MMJ196" s="326"/>
      <c r="MMK196" s="152"/>
      <c r="MML196" s="152"/>
      <c r="MMM196" s="152"/>
      <c r="MMN196" s="152"/>
      <c r="MMO196" s="356"/>
      <c r="MMP196" s="321"/>
      <c r="MMQ196" s="326"/>
      <c r="MMR196" s="152"/>
      <c r="MMS196" s="152"/>
      <c r="MMT196" s="152"/>
      <c r="MMU196" s="152"/>
      <c r="MMV196" s="356"/>
      <c r="MMW196" s="321"/>
      <c r="MMX196" s="326"/>
      <c r="MMY196" s="152"/>
      <c r="MMZ196" s="152"/>
      <c r="MNA196" s="152"/>
      <c r="MNB196" s="152"/>
      <c r="MNC196" s="356"/>
      <c r="MND196" s="321"/>
      <c r="MNE196" s="326"/>
      <c r="MNF196" s="152"/>
      <c r="MNG196" s="152"/>
      <c r="MNH196" s="152"/>
      <c r="MNI196" s="152"/>
      <c r="MNJ196" s="356"/>
      <c r="MNK196" s="321"/>
      <c r="MNL196" s="326"/>
      <c r="MNM196" s="152"/>
      <c r="MNN196" s="152"/>
      <c r="MNO196" s="152"/>
      <c r="MNP196" s="152"/>
      <c r="MNQ196" s="356"/>
      <c r="MNR196" s="321"/>
      <c r="MNS196" s="326"/>
      <c r="MNT196" s="152"/>
      <c r="MNU196" s="152"/>
      <c r="MNV196" s="152"/>
      <c r="MNW196" s="152"/>
      <c r="MNX196" s="356"/>
      <c r="MNY196" s="321"/>
      <c r="MNZ196" s="326"/>
      <c r="MOA196" s="152"/>
      <c r="MOB196" s="152"/>
      <c r="MOC196" s="152"/>
      <c r="MOD196" s="152"/>
      <c r="MOE196" s="356"/>
      <c r="MOF196" s="321"/>
      <c r="MOG196" s="326"/>
      <c r="MOH196" s="152"/>
      <c r="MOI196" s="152"/>
      <c r="MOJ196" s="152"/>
      <c r="MOK196" s="152"/>
      <c r="MOL196" s="356"/>
      <c r="MOM196" s="321"/>
      <c r="MON196" s="326"/>
      <c r="MOO196" s="152"/>
      <c r="MOP196" s="152"/>
      <c r="MOQ196" s="152"/>
      <c r="MOR196" s="152"/>
      <c r="MOS196" s="356"/>
      <c r="MOT196" s="321"/>
      <c r="MOU196" s="326"/>
      <c r="MOV196" s="152"/>
      <c r="MOW196" s="152"/>
      <c r="MOX196" s="152"/>
      <c r="MOY196" s="152"/>
      <c r="MOZ196" s="356"/>
      <c r="MPA196" s="321"/>
      <c r="MPB196" s="326"/>
      <c r="MPC196" s="152"/>
      <c r="MPD196" s="152"/>
      <c r="MPE196" s="152"/>
      <c r="MPF196" s="152"/>
      <c r="MPG196" s="356"/>
      <c r="MPH196" s="321"/>
      <c r="MPI196" s="326"/>
      <c r="MPJ196" s="152"/>
      <c r="MPK196" s="152"/>
      <c r="MPL196" s="152"/>
      <c r="MPM196" s="152"/>
      <c r="MPN196" s="356"/>
      <c r="MPO196" s="321"/>
      <c r="MPP196" s="326"/>
      <c r="MPQ196" s="152"/>
      <c r="MPR196" s="152"/>
      <c r="MPS196" s="152"/>
      <c r="MPT196" s="152"/>
      <c r="MPU196" s="356"/>
      <c r="MPV196" s="321"/>
      <c r="MPW196" s="326"/>
      <c r="MPX196" s="152"/>
      <c r="MPY196" s="152"/>
      <c r="MPZ196" s="152"/>
      <c r="MQA196" s="152"/>
      <c r="MQB196" s="356"/>
      <c r="MQC196" s="321"/>
      <c r="MQD196" s="326"/>
      <c r="MQE196" s="152"/>
      <c r="MQF196" s="152"/>
      <c r="MQG196" s="152"/>
      <c r="MQH196" s="152"/>
      <c r="MQI196" s="356"/>
      <c r="MQJ196" s="321"/>
      <c r="MQK196" s="326"/>
      <c r="MQL196" s="152"/>
      <c r="MQM196" s="152"/>
      <c r="MQN196" s="152"/>
      <c r="MQO196" s="152"/>
      <c r="MQP196" s="356"/>
      <c r="MQQ196" s="321"/>
      <c r="MQR196" s="326"/>
      <c r="MQS196" s="152"/>
      <c r="MQT196" s="152"/>
      <c r="MQU196" s="152"/>
      <c r="MQV196" s="152"/>
      <c r="MQW196" s="356"/>
      <c r="MQX196" s="321"/>
      <c r="MQY196" s="326"/>
      <c r="MQZ196" s="152"/>
      <c r="MRA196" s="152"/>
      <c r="MRB196" s="152"/>
      <c r="MRC196" s="152"/>
      <c r="MRD196" s="356"/>
      <c r="MRE196" s="321"/>
      <c r="MRF196" s="326"/>
      <c r="MRG196" s="152"/>
      <c r="MRH196" s="152"/>
      <c r="MRI196" s="152"/>
      <c r="MRJ196" s="152"/>
      <c r="MRK196" s="356"/>
      <c r="MRL196" s="321"/>
      <c r="MRM196" s="326"/>
      <c r="MRN196" s="152"/>
      <c r="MRO196" s="152"/>
      <c r="MRP196" s="152"/>
      <c r="MRQ196" s="152"/>
      <c r="MRR196" s="356"/>
      <c r="MRS196" s="321"/>
      <c r="MRT196" s="326"/>
      <c r="MRU196" s="152"/>
      <c r="MRV196" s="152"/>
      <c r="MRW196" s="152"/>
      <c r="MRX196" s="152"/>
      <c r="MRY196" s="356"/>
      <c r="MRZ196" s="321"/>
      <c r="MSA196" s="326"/>
      <c r="MSB196" s="152"/>
      <c r="MSC196" s="152"/>
      <c r="MSD196" s="152"/>
      <c r="MSE196" s="152"/>
      <c r="MSF196" s="356"/>
      <c r="MSG196" s="321"/>
      <c r="MSH196" s="326"/>
      <c r="MSI196" s="152"/>
      <c r="MSJ196" s="152"/>
      <c r="MSK196" s="152"/>
      <c r="MSL196" s="152"/>
      <c r="MSM196" s="356"/>
      <c r="MSN196" s="321"/>
      <c r="MSO196" s="326"/>
      <c r="MSP196" s="152"/>
      <c r="MSQ196" s="152"/>
      <c r="MSR196" s="152"/>
      <c r="MSS196" s="152"/>
      <c r="MST196" s="356"/>
      <c r="MSU196" s="321"/>
      <c r="MSV196" s="326"/>
      <c r="MSW196" s="152"/>
      <c r="MSX196" s="152"/>
      <c r="MSY196" s="152"/>
      <c r="MSZ196" s="152"/>
      <c r="MTA196" s="356"/>
      <c r="MTB196" s="321"/>
      <c r="MTC196" s="326"/>
      <c r="MTD196" s="152"/>
      <c r="MTE196" s="152"/>
      <c r="MTF196" s="152"/>
      <c r="MTG196" s="152"/>
      <c r="MTH196" s="356"/>
      <c r="MTI196" s="321"/>
      <c r="MTJ196" s="326"/>
      <c r="MTK196" s="152"/>
      <c r="MTL196" s="152"/>
      <c r="MTM196" s="152"/>
      <c r="MTN196" s="152"/>
      <c r="MTO196" s="356"/>
      <c r="MTP196" s="321"/>
      <c r="MTQ196" s="326"/>
      <c r="MTR196" s="152"/>
      <c r="MTS196" s="152"/>
      <c r="MTT196" s="152"/>
      <c r="MTU196" s="152"/>
      <c r="MTV196" s="356"/>
      <c r="MTW196" s="321"/>
      <c r="MTX196" s="326"/>
      <c r="MTY196" s="152"/>
      <c r="MTZ196" s="152"/>
      <c r="MUA196" s="152"/>
      <c r="MUB196" s="152"/>
      <c r="MUC196" s="356"/>
      <c r="MUD196" s="321"/>
      <c r="MUE196" s="326"/>
      <c r="MUF196" s="152"/>
      <c r="MUG196" s="152"/>
      <c r="MUH196" s="152"/>
      <c r="MUI196" s="152"/>
      <c r="MUJ196" s="356"/>
      <c r="MUK196" s="321"/>
      <c r="MUL196" s="326"/>
      <c r="MUM196" s="152"/>
      <c r="MUN196" s="152"/>
      <c r="MUO196" s="152"/>
      <c r="MUP196" s="152"/>
      <c r="MUQ196" s="356"/>
      <c r="MUR196" s="321"/>
      <c r="MUS196" s="326"/>
      <c r="MUT196" s="152"/>
      <c r="MUU196" s="152"/>
      <c r="MUV196" s="152"/>
      <c r="MUW196" s="152"/>
      <c r="MUX196" s="356"/>
      <c r="MUY196" s="321"/>
      <c r="MUZ196" s="326"/>
      <c r="MVA196" s="152"/>
      <c r="MVB196" s="152"/>
      <c r="MVC196" s="152"/>
      <c r="MVD196" s="152"/>
      <c r="MVE196" s="356"/>
      <c r="MVF196" s="321"/>
      <c r="MVG196" s="326"/>
      <c r="MVH196" s="152"/>
      <c r="MVI196" s="152"/>
      <c r="MVJ196" s="152"/>
      <c r="MVK196" s="152"/>
      <c r="MVL196" s="356"/>
      <c r="MVM196" s="321"/>
      <c r="MVN196" s="326"/>
      <c r="MVO196" s="152"/>
      <c r="MVP196" s="152"/>
      <c r="MVQ196" s="152"/>
      <c r="MVR196" s="152"/>
      <c r="MVS196" s="356"/>
      <c r="MVT196" s="321"/>
      <c r="MVU196" s="326"/>
      <c r="MVV196" s="152"/>
      <c r="MVW196" s="152"/>
      <c r="MVX196" s="152"/>
      <c r="MVY196" s="152"/>
      <c r="MVZ196" s="356"/>
      <c r="MWA196" s="321"/>
      <c r="MWB196" s="326"/>
      <c r="MWC196" s="152"/>
      <c r="MWD196" s="152"/>
      <c r="MWE196" s="152"/>
      <c r="MWF196" s="152"/>
      <c r="MWG196" s="356"/>
      <c r="MWH196" s="321"/>
      <c r="MWI196" s="326"/>
      <c r="MWJ196" s="152"/>
      <c r="MWK196" s="152"/>
      <c r="MWL196" s="152"/>
      <c r="MWM196" s="152"/>
      <c r="MWN196" s="356"/>
      <c r="MWO196" s="321"/>
      <c r="MWP196" s="326"/>
      <c r="MWQ196" s="152"/>
      <c r="MWR196" s="152"/>
      <c r="MWS196" s="152"/>
      <c r="MWT196" s="152"/>
      <c r="MWU196" s="356"/>
      <c r="MWV196" s="321"/>
      <c r="MWW196" s="326"/>
      <c r="MWX196" s="152"/>
      <c r="MWY196" s="152"/>
      <c r="MWZ196" s="152"/>
      <c r="MXA196" s="152"/>
      <c r="MXB196" s="356"/>
      <c r="MXC196" s="321"/>
      <c r="MXD196" s="326"/>
      <c r="MXE196" s="152"/>
      <c r="MXF196" s="152"/>
      <c r="MXG196" s="152"/>
      <c r="MXH196" s="152"/>
      <c r="MXI196" s="356"/>
      <c r="MXJ196" s="321"/>
      <c r="MXK196" s="326"/>
      <c r="MXL196" s="152"/>
      <c r="MXM196" s="152"/>
      <c r="MXN196" s="152"/>
      <c r="MXO196" s="152"/>
      <c r="MXP196" s="356"/>
      <c r="MXQ196" s="321"/>
      <c r="MXR196" s="326"/>
      <c r="MXS196" s="152"/>
      <c r="MXT196" s="152"/>
      <c r="MXU196" s="152"/>
      <c r="MXV196" s="152"/>
      <c r="MXW196" s="356"/>
      <c r="MXX196" s="321"/>
      <c r="MXY196" s="326"/>
      <c r="MXZ196" s="152"/>
      <c r="MYA196" s="152"/>
      <c r="MYB196" s="152"/>
      <c r="MYC196" s="152"/>
      <c r="MYD196" s="356"/>
      <c r="MYE196" s="321"/>
      <c r="MYF196" s="326"/>
      <c r="MYG196" s="152"/>
      <c r="MYH196" s="152"/>
      <c r="MYI196" s="152"/>
      <c r="MYJ196" s="152"/>
      <c r="MYK196" s="356"/>
      <c r="MYL196" s="321"/>
      <c r="MYM196" s="326"/>
      <c r="MYN196" s="152"/>
      <c r="MYO196" s="152"/>
      <c r="MYP196" s="152"/>
      <c r="MYQ196" s="152"/>
      <c r="MYR196" s="356"/>
      <c r="MYS196" s="321"/>
      <c r="MYT196" s="326"/>
      <c r="MYU196" s="152"/>
      <c r="MYV196" s="152"/>
      <c r="MYW196" s="152"/>
      <c r="MYX196" s="152"/>
      <c r="MYY196" s="356"/>
      <c r="MYZ196" s="321"/>
      <c r="MZA196" s="326"/>
      <c r="MZB196" s="152"/>
      <c r="MZC196" s="152"/>
      <c r="MZD196" s="152"/>
      <c r="MZE196" s="152"/>
      <c r="MZF196" s="356"/>
      <c r="MZG196" s="321"/>
      <c r="MZH196" s="326"/>
      <c r="MZI196" s="152"/>
      <c r="MZJ196" s="152"/>
      <c r="MZK196" s="152"/>
      <c r="MZL196" s="152"/>
      <c r="MZM196" s="356"/>
      <c r="MZN196" s="321"/>
      <c r="MZO196" s="326"/>
      <c r="MZP196" s="152"/>
      <c r="MZQ196" s="152"/>
      <c r="MZR196" s="152"/>
      <c r="MZS196" s="152"/>
      <c r="MZT196" s="356"/>
      <c r="MZU196" s="321"/>
      <c r="MZV196" s="326"/>
      <c r="MZW196" s="152"/>
      <c r="MZX196" s="152"/>
      <c r="MZY196" s="152"/>
      <c r="MZZ196" s="152"/>
      <c r="NAA196" s="356"/>
      <c r="NAB196" s="321"/>
      <c r="NAC196" s="326"/>
      <c r="NAD196" s="152"/>
      <c r="NAE196" s="152"/>
      <c r="NAF196" s="152"/>
      <c r="NAG196" s="152"/>
      <c r="NAH196" s="356"/>
      <c r="NAI196" s="321"/>
      <c r="NAJ196" s="326"/>
      <c r="NAK196" s="152"/>
      <c r="NAL196" s="152"/>
      <c r="NAM196" s="152"/>
      <c r="NAN196" s="152"/>
      <c r="NAO196" s="356"/>
      <c r="NAP196" s="321"/>
      <c r="NAQ196" s="326"/>
      <c r="NAR196" s="152"/>
      <c r="NAS196" s="152"/>
      <c r="NAT196" s="152"/>
      <c r="NAU196" s="152"/>
      <c r="NAV196" s="356"/>
      <c r="NAW196" s="321"/>
      <c r="NAX196" s="326"/>
      <c r="NAY196" s="152"/>
      <c r="NAZ196" s="152"/>
      <c r="NBA196" s="152"/>
      <c r="NBB196" s="152"/>
      <c r="NBC196" s="356"/>
      <c r="NBD196" s="321"/>
      <c r="NBE196" s="326"/>
      <c r="NBF196" s="152"/>
      <c r="NBG196" s="152"/>
      <c r="NBH196" s="152"/>
      <c r="NBI196" s="152"/>
      <c r="NBJ196" s="356"/>
      <c r="NBK196" s="321"/>
      <c r="NBL196" s="326"/>
      <c r="NBM196" s="152"/>
      <c r="NBN196" s="152"/>
      <c r="NBO196" s="152"/>
      <c r="NBP196" s="152"/>
      <c r="NBQ196" s="356"/>
      <c r="NBR196" s="321"/>
      <c r="NBS196" s="326"/>
      <c r="NBT196" s="152"/>
      <c r="NBU196" s="152"/>
      <c r="NBV196" s="152"/>
      <c r="NBW196" s="152"/>
      <c r="NBX196" s="356"/>
      <c r="NBY196" s="321"/>
      <c r="NBZ196" s="326"/>
      <c r="NCA196" s="152"/>
      <c r="NCB196" s="152"/>
      <c r="NCC196" s="152"/>
      <c r="NCD196" s="152"/>
      <c r="NCE196" s="356"/>
      <c r="NCF196" s="321"/>
      <c r="NCG196" s="326"/>
      <c r="NCH196" s="152"/>
      <c r="NCI196" s="152"/>
      <c r="NCJ196" s="152"/>
      <c r="NCK196" s="152"/>
      <c r="NCL196" s="356"/>
      <c r="NCM196" s="321"/>
      <c r="NCN196" s="326"/>
      <c r="NCO196" s="152"/>
      <c r="NCP196" s="152"/>
      <c r="NCQ196" s="152"/>
      <c r="NCR196" s="152"/>
      <c r="NCS196" s="356"/>
      <c r="NCT196" s="321"/>
      <c r="NCU196" s="326"/>
      <c r="NCV196" s="152"/>
      <c r="NCW196" s="152"/>
      <c r="NCX196" s="152"/>
      <c r="NCY196" s="152"/>
      <c r="NCZ196" s="356"/>
      <c r="NDA196" s="321"/>
      <c r="NDB196" s="326"/>
      <c r="NDC196" s="152"/>
      <c r="NDD196" s="152"/>
      <c r="NDE196" s="152"/>
      <c r="NDF196" s="152"/>
      <c r="NDG196" s="356"/>
      <c r="NDH196" s="321"/>
      <c r="NDI196" s="326"/>
      <c r="NDJ196" s="152"/>
      <c r="NDK196" s="152"/>
      <c r="NDL196" s="152"/>
      <c r="NDM196" s="152"/>
      <c r="NDN196" s="356"/>
      <c r="NDO196" s="321"/>
      <c r="NDP196" s="326"/>
      <c r="NDQ196" s="152"/>
      <c r="NDR196" s="152"/>
      <c r="NDS196" s="152"/>
      <c r="NDT196" s="152"/>
      <c r="NDU196" s="356"/>
      <c r="NDV196" s="321"/>
      <c r="NDW196" s="326"/>
      <c r="NDX196" s="152"/>
      <c r="NDY196" s="152"/>
      <c r="NDZ196" s="152"/>
      <c r="NEA196" s="152"/>
      <c r="NEB196" s="356"/>
      <c r="NEC196" s="321"/>
      <c r="NED196" s="326"/>
      <c r="NEE196" s="152"/>
      <c r="NEF196" s="152"/>
      <c r="NEG196" s="152"/>
      <c r="NEH196" s="152"/>
      <c r="NEI196" s="356"/>
      <c r="NEJ196" s="321"/>
      <c r="NEK196" s="326"/>
      <c r="NEL196" s="152"/>
      <c r="NEM196" s="152"/>
      <c r="NEN196" s="152"/>
      <c r="NEO196" s="152"/>
      <c r="NEP196" s="356"/>
      <c r="NEQ196" s="321"/>
      <c r="NER196" s="326"/>
      <c r="NES196" s="152"/>
      <c r="NET196" s="152"/>
      <c r="NEU196" s="152"/>
      <c r="NEV196" s="152"/>
      <c r="NEW196" s="356"/>
      <c r="NEX196" s="321"/>
      <c r="NEY196" s="326"/>
      <c r="NEZ196" s="152"/>
      <c r="NFA196" s="152"/>
      <c r="NFB196" s="152"/>
      <c r="NFC196" s="152"/>
      <c r="NFD196" s="356"/>
      <c r="NFE196" s="321"/>
      <c r="NFF196" s="326"/>
      <c r="NFG196" s="152"/>
      <c r="NFH196" s="152"/>
      <c r="NFI196" s="152"/>
      <c r="NFJ196" s="152"/>
      <c r="NFK196" s="356"/>
      <c r="NFL196" s="321"/>
      <c r="NFM196" s="326"/>
      <c r="NFN196" s="152"/>
      <c r="NFO196" s="152"/>
      <c r="NFP196" s="152"/>
      <c r="NFQ196" s="152"/>
      <c r="NFR196" s="356"/>
      <c r="NFS196" s="321"/>
      <c r="NFT196" s="326"/>
      <c r="NFU196" s="152"/>
      <c r="NFV196" s="152"/>
      <c r="NFW196" s="152"/>
      <c r="NFX196" s="152"/>
      <c r="NFY196" s="356"/>
      <c r="NFZ196" s="321"/>
      <c r="NGA196" s="326"/>
      <c r="NGB196" s="152"/>
      <c r="NGC196" s="152"/>
      <c r="NGD196" s="152"/>
      <c r="NGE196" s="152"/>
      <c r="NGF196" s="356"/>
      <c r="NGG196" s="321"/>
      <c r="NGH196" s="326"/>
      <c r="NGI196" s="152"/>
      <c r="NGJ196" s="152"/>
      <c r="NGK196" s="152"/>
      <c r="NGL196" s="152"/>
      <c r="NGM196" s="356"/>
      <c r="NGN196" s="321"/>
      <c r="NGO196" s="326"/>
      <c r="NGP196" s="152"/>
      <c r="NGQ196" s="152"/>
      <c r="NGR196" s="152"/>
      <c r="NGS196" s="152"/>
      <c r="NGT196" s="356"/>
      <c r="NGU196" s="321"/>
      <c r="NGV196" s="326"/>
      <c r="NGW196" s="152"/>
      <c r="NGX196" s="152"/>
      <c r="NGY196" s="152"/>
      <c r="NGZ196" s="152"/>
      <c r="NHA196" s="356"/>
      <c r="NHB196" s="321"/>
      <c r="NHC196" s="326"/>
      <c r="NHD196" s="152"/>
      <c r="NHE196" s="152"/>
      <c r="NHF196" s="152"/>
      <c r="NHG196" s="152"/>
      <c r="NHH196" s="356"/>
      <c r="NHI196" s="321"/>
      <c r="NHJ196" s="326"/>
      <c r="NHK196" s="152"/>
      <c r="NHL196" s="152"/>
      <c r="NHM196" s="152"/>
      <c r="NHN196" s="152"/>
      <c r="NHO196" s="356"/>
      <c r="NHP196" s="321"/>
      <c r="NHQ196" s="326"/>
      <c r="NHR196" s="152"/>
      <c r="NHS196" s="152"/>
      <c r="NHT196" s="152"/>
      <c r="NHU196" s="152"/>
      <c r="NHV196" s="356"/>
      <c r="NHW196" s="321"/>
      <c r="NHX196" s="326"/>
      <c r="NHY196" s="152"/>
      <c r="NHZ196" s="152"/>
      <c r="NIA196" s="152"/>
      <c r="NIB196" s="152"/>
      <c r="NIC196" s="356"/>
      <c r="NID196" s="321"/>
      <c r="NIE196" s="326"/>
      <c r="NIF196" s="152"/>
      <c r="NIG196" s="152"/>
      <c r="NIH196" s="152"/>
      <c r="NII196" s="152"/>
      <c r="NIJ196" s="356"/>
      <c r="NIK196" s="321"/>
      <c r="NIL196" s="326"/>
      <c r="NIM196" s="152"/>
      <c r="NIN196" s="152"/>
      <c r="NIO196" s="152"/>
      <c r="NIP196" s="152"/>
      <c r="NIQ196" s="356"/>
      <c r="NIR196" s="321"/>
      <c r="NIS196" s="326"/>
      <c r="NIT196" s="152"/>
      <c r="NIU196" s="152"/>
      <c r="NIV196" s="152"/>
      <c r="NIW196" s="152"/>
      <c r="NIX196" s="356"/>
      <c r="NIY196" s="321"/>
      <c r="NIZ196" s="326"/>
      <c r="NJA196" s="152"/>
      <c r="NJB196" s="152"/>
      <c r="NJC196" s="152"/>
      <c r="NJD196" s="152"/>
      <c r="NJE196" s="356"/>
      <c r="NJF196" s="321"/>
      <c r="NJG196" s="326"/>
      <c r="NJH196" s="152"/>
      <c r="NJI196" s="152"/>
      <c r="NJJ196" s="152"/>
      <c r="NJK196" s="152"/>
      <c r="NJL196" s="356"/>
      <c r="NJM196" s="321"/>
      <c r="NJN196" s="326"/>
      <c r="NJO196" s="152"/>
      <c r="NJP196" s="152"/>
      <c r="NJQ196" s="152"/>
      <c r="NJR196" s="152"/>
      <c r="NJS196" s="356"/>
      <c r="NJT196" s="321"/>
      <c r="NJU196" s="326"/>
      <c r="NJV196" s="152"/>
      <c r="NJW196" s="152"/>
      <c r="NJX196" s="152"/>
      <c r="NJY196" s="152"/>
      <c r="NJZ196" s="356"/>
      <c r="NKA196" s="321"/>
      <c r="NKB196" s="326"/>
      <c r="NKC196" s="152"/>
      <c r="NKD196" s="152"/>
      <c r="NKE196" s="152"/>
      <c r="NKF196" s="152"/>
      <c r="NKG196" s="356"/>
      <c r="NKH196" s="321"/>
      <c r="NKI196" s="326"/>
      <c r="NKJ196" s="152"/>
      <c r="NKK196" s="152"/>
      <c r="NKL196" s="152"/>
      <c r="NKM196" s="152"/>
      <c r="NKN196" s="356"/>
      <c r="NKO196" s="321"/>
      <c r="NKP196" s="326"/>
      <c r="NKQ196" s="152"/>
      <c r="NKR196" s="152"/>
      <c r="NKS196" s="152"/>
      <c r="NKT196" s="152"/>
      <c r="NKU196" s="356"/>
      <c r="NKV196" s="321"/>
      <c r="NKW196" s="326"/>
      <c r="NKX196" s="152"/>
      <c r="NKY196" s="152"/>
      <c r="NKZ196" s="152"/>
      <c r="NLA196" s="152"/>
      <c r="NLB196" s="356"/>
      <c r="NLC196" s="321"/>
      <c r="NLD196" s="326"/>
      <c r="NLE196" s="152"/>
      <c r="NLF196" s="152"/>
      <c r="NLG196" s="152"/>
      <c r="NLH196" s="152"/>
      <c r="NLI196" s="356"/>
      <c r="NLJ196" s="321"/>
      <c r="NLK196" s="326"/>
      <c r="NLL196" s="152"/>
      <c r="NLM196" s="152"/>
      <c r="NLN196" s="152"/>
      <c r="NLO196" s="152"/>
      <c r="NLP196" s="356"/>
      <c r="NLQ196" s="321"/>
      <c r="NLR196" s="326"/>
      <c r="NLS196" s="152"/>
      <c r="NLT196" s="152"/>
      <c r="NLU196" s="152"/>
      <c r="NLV196" s="152"/>
      <c r="NLW196" s="356"/>
      <c r="NLX196" s="321"/>
      <c r="NLY196" s="326"/>
      <c r="NLZ196" s="152"/>
      <c r="NMA196" s="152"/>
      <c r="NMB196" s="152"/>
      <c r="NMC196" s="152"/>
      <c r="NMD196" s="356"/>
      <c r="NME196" s="321"/>
      <c r="NMF196" s="326"/>
      <c r="NMG196" s="152"/>
      <c r="NMH196" s="152"/>
      <c r="NMI196" s="152"/>
      <c r="NMJ196" s="152"/>
      <c r="NMK196" s="356"/>
      <c r="NML196" s="321"/>
      <c r="NMM196" s="326"/>
      <c r="NMN196" s="152"/>
      <c r="NMO196" s="152"/>
      <c r="NMP196" s="152"/>
      <c r="NMQ196" s="152"/>
      <c r="NMR196" s="356"/>
      <c r="NMS196" s="321"/>
      <c r="NMT196" s="326"/>
      <c r="NMU196" s="152"/>
      <c r="NMV196" s="152"/>
      <c r="NMW196" s="152"/>
      <c r="NMX196" s="152"/>
      <c r="NMY196" s="356"/>
      <c r="NMZ196" s="321"/>
      <c r="NNA196" s="326"/>
      <c r="NNB196" s="152"/>
      <c r="NNC196" s="152"/>
      <c r="NND196" s="152"/>
      <c r="NNE196" s="152"/>
      <c r="NNF196" s="356"/>
      <c r="NNG196" s="321"/>
      <c r="NNH196" s="326"/>
      <c r="NNI196" s="152"/>
      <c r="NNJ196" s="152"/>
      <c r="NNK196" s="152"/>
      <c r="NNL196" s="152"/>
      <c r="NNM196" s="356"/>
      <c r="NNN196" s="321"/>
      <c r="NNO196" s="326"/>
      <c r="NNP196" s="152"/>
      <c r="NNQ196" s="152"/>
      <c r="NNR196" s="152"/>
      <c r="NNS196" s="152"/>
      <c r="NNT196" s="356"/>
      <c r="NNU196" s="321"/>
      <c r="NNV196" s="326"/>
      <c r="NNW196" s="152"/>
      <c r="NNX196" s="152"/>
      <c r="NNY196" s="152"/>
      <c r="NNZ196" s="152"/>
      <c r="NOA196" s="356"/>
      <c r="NOB196" s="321"/>
      <c r="NOC196" s="326"/>
      <c r="NOD196" s="152"/>
      <c r="NOE196" s="152"/>
      <c r="NOF196" s="152"/>
      <c r="NOG196" s="152"/>
      <c r="NOH196" s="356"/>
      <c r="NOI196" s="321"/>
      <c r="NOJ196" s="326"/>
      <c r="NOK196" s="152"/>
      <c r="NOL196" s="152"/>
      <c r="NOM196" s="152"/>
      <c r="NON196" s="152"/>
      <c r="NOO196" s="356"/>
      <c r="NOP196" s="321"/>
      <c r="NOQ196" s="326"/>
      <c r="NOR196" s="152"/>
      <c r="NOS196" s="152"/>
      <c r="NOT196" s="152"/>
      <c r="NOU196" s="152"/>
      <c r="NOV196" s="356"/>
      <c r="NOW196" s="321"/>
      <c r="NOX196" s="326"/>
      <c r="NOY196" s="152"/>
      <c r="NOZ196" s="152"/>
      <c r="NPA196" s="152"/>
      <c r="NPB196" s="152"/>
      <c r="NPC196" s="356"/>
      <c r="NPD196" s="321"/>
      <c r="NPE196" s="326"/>
      <c r="NPF196" s="152"/>
      <c r="NPG196" s="152"/>
      <c r="NPH196" s="152"/>
      <c r="NPI196" s="152"/>
      <c r="NPJ196" s="356"/>
      <c r="NPK196" s="321"/>
      <c r="NPL196" s="326"/>
      <c r="NPM196" s="152"/>
      <c r="NPN196" s="152"/>
      <c r="NPO196" s="152"/>
      <c r="NPP196" s="152"/>
      <c r="NPQ196" s="356"/>
      <c r="NPR196" s="321"/>
      <c r="NPS196" s="326"/>
      <c r="NPT196" s="152"/>
      <c r="NPU196" s="152"/>
      <c r="NPV196" s="152"/>
      <c r="NPW196" s="152"/>
      <c r="NPX196" s="356"/>
      <c r="NPY196" s="321"/>
      <c r="NPZ196" s="326"/>
      <c r="NQA196" s="152"/>
      <c r="NQB196" s="152"/>
      <c r="NQC196" s="152"/>
      <c r="NQD196" s="152"/>
      <c r="NQE196" s="356"/>
      <c r="NQF196" s="321"/>
      <c r="NQG196" s="326"/>
      <c r="NQH196" s="152"/>
      <c r="NQI196" s="152"/>
      <c r="NQJ196" s="152"/>
      <c r="NQK196" s="152"/>
      <c r="NQL196" s="356"/>
      <c r="NQM196" s="321"/>
      <c r="NQN196" s="326"/>
      <c r="NQO196" s="152"/>
      <c r="NQP196" s="152"/>
      <c r="NQQ196" s="152"/>
      <c r="NQR196" s="152"/>
      <c r="NQS196" s="356"/>
      <c r="NQT196" s="321"/>
      <c r="NQU196" s="326"/>
      <c r="NQV196" s="152"/>
      <c r="NQW196" s="152"/>
      <c r="NQX196" s="152"/>
      <c r="NQY196" s="152"/>
      <c r="NQZ196" s="356"/>
      <c r="NRA196" s="321"/>
      <c r="NRB196" s="326"/>
      <c r="NRC196" s="152"/>
      <c r="NRD196" s="152"/>
      <c r="NRE196" s="152"/>
      <c r="NRF196" s="152"/>
      <c r="NRG196" s="356"/>
      <c r="NRH196" s="321"/>
      <c r="NRI196" s="326"/>
      <c r="NRJ196" s="152"/>
      <c r="NRK196" s="152"/>
      <c r="NRL196" s="152"/>
      <c r="NRM196" s="152"/>
      <c r="NRN196" s="356"/>
      <c r="NRO196" s="321"/>
      <c r="NRP196" s="326"/>
      <c r="NRQ196" s="152"/>
      <c r="NRR196" s="152"/>
      <c r="NRS196" s="152"/>
      <c r="NRT196" s="152"/>
      <c r="NRU196" s="356"/>
      <c r="NRV196" s="321"/>
      <c r="NRW196" s="326"/>
      <c r="NRX196" s="152"/>
      <c r="NRY196" s="152"/>
      <c r="NRZ196" s="152"/>
      <c r="NSA196" s="152"/>
      <c r="NSB196" s="356"/>
      <c r="NSC196" s="321"/>
      <c r="NSD196" s="326"/>
      <c r="NSE196" s="152"/>
      <c r="NSF196" s="152"/>
      <c r="NSG196" s="152"/>
      <c r="NSH196" s="152"/>
      <c r="NSI196" s="356"/>
      <c r="NSJ196" s="321"/>
      <c r="NSK196" s="326"/>
      <c r="NSL196" s="152"/>
      <c r="NSM196" s="152"/>
      <c r="NSN196" s="152"/>
      <c r="NSO196" s="152"/>
      <c r="NSP196" s="356"/>
      <c r="NSQ196" s="321"/>
      <c r="NSR196" s="326"/>
      <c r="NSS196" s="152"/>
      <c r="NST196" s="152"/>
      <c r="NSU196" s="152"/>
      <c r="NSV196" s="152"/>
      <c r="NSW196" s="356"/>
      <c r="NSX196" s="321"/>
      <c r="NSY196" s="326"/>
      <c r="NSZ196" s="152"/>
      <c r="NTA196" s="152"/>
      <c r="NTB196" s="152"/>
      <c r="NTC196" s="152"/>
      <c r="NTD196" s="356"/>
      <c r="NTE196" s="321"/>
      <c r="NTF196" s="326"/>
      <c r="NTG196" s="152"/>
      <c r="NTH196" s="152"/>
      <c r="NTI196" s="152"/>
      <c r="NTJ196" s="152"/>
      <c r="NTK196" s="356"/>
      <c r="NTL196" s="321"/>
      <c r="NTM196" s="326"/>
      <c r="NTN196" s="152"/>
      <c r="NTO196" s="152"/>
      <c r="NTP196" s="152"/>
      <c r="NTQ196" s="152"/>
      <c r="NTR196" s="356"/>
      <c r="NTS196" s="321"/>
      <c r="NTT196" s="326"/>
      <c r="NTU196" s="152"/>
      <c r="NTV196" s="152"/>
      <c r="NTW196" s="152"/>
      <c r="NTX196" s="152"/>
      <c r="NTY196" s="356"/>
      <c r="NTZ196" s="321"/>
      <c r="NUA196" s="326"/>
      <c r="NUB196" s="152"/>
      <c r="NUC196" s="152"/>
      <c r="NUD196" s="152"/>
      <c r="NUE196" s="152"/>
      <c r="NUF196" s="356"/>
      <c r="NUG196" s="321"/>
      <c r="NUH196" s="326"/>
      <c r="NUI196" s="152"/>
      <c r="NUJ196" s="152"/>
      <c r="NUK196" s="152"/>
      <c r="NUL196" s="152"/>
      <c r="NUM196" s="356"/>
      <c r="NUN196" s="321"/>
      <c r="NUO196" s="326"/>
      <c r="NUP196" s="152"/>
      <c r="NUQ196" s="152"/>
      <c r="NUR196" s="152"/>
      <c r="NUS196" s="152"/>
      <c r="NUT196" s="356"/>
      <c r="NUU196" s="321"/>
      <c r="NUV196" s="326"/>
      <c r="NUW196" s="152"/>
      <c r="NUX196" s="152"/>
      <c r="NUY196" s="152"/>
      <c r="NUZ196" s="152"/>
      <c r="NVA196" s="356"/>
      <c r="NVB196" s="321"/>
      <c r="NVC196" s="326"/>
      <c r="NVD196" s="152"/>
      <c r="NVE196" s="152"/>
      <c r="NVF196" s="152"/>
      <c r="NVG196" s="152"/>
      <c r="NVH196" s="356"/>
      <c r="NVI196" s="321"/>
      <c r="NVJ196" s="326"/>
      <c r="NVK196" s="152"/>
      <c r="NVL196" s="152"/>
      <c r="NVM196" s="152"/>
      <c r="NVN196" s="152"/>
      <c r="NVO196" s="356"/>
      <c r="NVP196" s="321"/>
      <c r="NVQ196" s="326"/>
      <c r="NVR196" s="152"/>
      <c r="NVS196" s="152"/>
      <c r="NVT196" s="152"/>
      <c r="NVU196" s="152"/>
      <c r="NVV196" s="356"/>
      <c r="NVW196" s="321"/>
      <c r="NVX196" s="326"/>
      <c r="NVY196" s="152"/>
      <c r="NVZ196" s="152"/>
      <c r="NWA196" s="152"/>
      <c r="NWB196" s="152"/>
      <c r="NWC196" s="356"/>
      <c r="NWD196" s="321"/>
      <c r="NWE196" s="326"/>
      <c r="NWF196" s="152"/>
      <c r="NWG196" s="152"/>
      <c r="NWH196" s="152"/>
      <c r="NWI196" s="152"/>
      <c r="NWJ196" s="356"/>
      <c r="NWK196" s="321"/>
      <c r="NWL196" s="326"/>
      <c r="NWM196" s="152"/>
      <c r="NWN196" s="152"/>
      <c r="NWO196" s="152"/>
      <c r="NWP196" s="152"/>
      <c r="NWQ196" s="356"/>
      <c r="NWR196" s="321"/>
      <c r="NWS196" s="326"/>
      <c r="NWT196" s="152"/>
      <c r="NWU196" s="152"/>
      <c r="NWV196" s="152"/>
      <c r="NWW196" s="152"/>
      <c r="NWX196" s="356"/>
      <c r="NWY196" s="321"/>
      <c r="NWZ196" s="326"/>
      <c r="NXA196" s="152"/>
      <c r="NXB196" s="152"/>
      <c r="NXC196" s="152"/>
      <c r="NXD196" s="152"/>
      <c r="NXE196" s="356"/>
      <c r="NXF196" s="321"/>
      <c r="NXG196" s="326"/>
      <c r="NXH196" s="152"/>
      <c r="NXI196" s="152"/>
      <c r="NXJ196" s="152"/>
      <c r="NXK196" s="152"/>
      <c r="NXL196" s="356"/>
      <c r="NXM196" s="321"/>
      <c r="NXN196" s="326"/>
      <c r="NXO196" s="152"/>
      <c r="NXP196" s="152"/>
      <c r="NXQ196" s="152"/>
      <c r="NXR196" s="152"/>
      <c r="NXS196" s="356"/>
      <c r="NXT196" s="321"/>
      <c r="NXU196" s="326"/>
      <c r="NXV196" s="152"/>
      <c r="NXW196" s="152"/>
      <c r="NXX196" s="152"/>
      <c r="NXY196" s="152"/>
      <c r="NXZ196" s="356"/>
      <c r="NYA196" s="321"/>
      <c r="NYB196" s="326"/>
      <c r="NYC196" s="152"/>
      <c r="NYD196" s="152"/>
      <c r="NYE196" s="152"/>
      <c r="NYF196" s="152"/>
      <c r="NYG196" s="356"/>
      <c r="NYH196" s="321"/>
      <c r="NYI196" s="326"/>
      <c r="NYJ196" s="152"/>
      <c r="NYK196" s="152"/>
      <c r="NYL196" s="152"/>
      <c r="NYM196" s="152"/>
      <c r="NYN196" s="356"/>
      <c r="NYO196" s="321"/>
      <c r="NYP196" s="326"/>
      <c r="NYQ196" s="152"/>
      <c r="NYR196" s="152"/>
      <c r="NYS196" s="152"/>
      <c r="NYT196" s="152"/>
      <c r="NYU196" s="356"/>
      <c r="NYV196" s="321"/>
      <c r="NYW196" s="326"/>
      <c r="NYX196" s="152"/>
      <c r="NYY196" s="152"/>
      <c r="NYZ196" s="152"/>
      <c r="NZA196" s="152"/>
      <c r="NZB196" s="356"/>
      <c r="NZC196" s="321"/>
      <c r="NZD196" s="326"/>
      <c r="NZE196" s="152"/>
      <c r="NZF196" s="152"/>
      <c r="NZG196" s="152"/>
      <c r="NZH196" s="152"/>
      <c r="NZI196" s="356"/>
      <c r="NZJ196" s="321"/>
      <c r="NZK196" s="326"/>
      <c r="NZL196" s="152"/>
      <c r="NZM196" s="152"/>
      <c r="NZN196" s="152"/>
      <c r="NZO196" s="152"/>
      <c r="NZP196" s="356"/>
      <c r="NZQ196" s="321"/>
      <c r="NZR196" s="326"/>
      <c r="NZS196" s="152"/>
      <c r="NZT196" s="152"/>
      <c r="NZU196" s="152"/>
      <c r="NZV196" s="152"/>
      <c r="NZW196" s="356"/>
      <c r="NZX196" s="321"/>
      <c r="NZY196" s="326"/>
      <c r="NZZ196" s="152"/>
      <c r="OAA196" s="152"/>
      <c r="OAB196" s="152"/>
      <c r="OAC196" s="152"/>
      <c r="OAD196" s="356"/>
      <c r="OAE196" s="321"/>
      <c r="OAF196" s="326"/>
      <c r="OAG196" s="152"/>
      <c r="OAH196" s="152"/>
      <c r="OAI196" s="152"/>
      <c r="OAJ196" s="152"/>
      <c r="OAK196" s="356"/>
      <c r="OAL196" s="321"/>
      <c r="OAM196" s="326"/>
      <c r="OAN196" s="152"/>
      <c r="OAO196" s="152"/>
      <c r="OAP196" s="152"/>
      <c r="OAQ196" s="152"/>
      <c r="OAR196" s="356"/>
      <c r="OAS196" s="321"/>
      <c r="OAT196" s="326"/>
      <c r="OAU196" s="152"/>
      <c r="OAV196" s="152"/>
      <c r="OAW196" s="152"/>
      <c r="OAX196" s="152"/>
      <c r="OAY196" s="356"/>
      <c r="OAZ196" s="321"/>
      <c r="OBA196" s="326"/>
      <c r="OBB196" s="152"/>
      <c r="OBC196" s="152"/>
      <c r="OBD196" s="152"/>
      <c r="OBE196" s="152"/>
      <c r="OBF196" s="356"/>
      <c r="OBG196" s="321"/>
      <c r="OBH196" s="326"/>
      <c r="OBI196" s="152"/>
      <c r="OBJ196" s="152"/>
      <c r="OBK196" s="152"/>
      <c r="OBL196" s="152"/>
      <c r="OBM196" s="356"/>
      <c r="OBN196" s="321"/>
      <c r="OBO196" s="326"/>
      <c r="OBP196" s="152"/>
      <c r="OBQ196" s="152"/>
      <c r="OBR196" s="152"/>
      <c r="OBS196" s="152"/>
      <c r="OBT196" s="356"/>
      <c r="OBU196" s="321"/>
      <c r="OBV196" s="326"/>
      <c r="OBW196" s="152"/>
      <c r="OBX196" s="152"/>
      <c r="OBY196" s="152"/>
      <c r="OBZ196" s="152"/>
      <c r="OCA196" s="356"/>
      <c r="OCB196" s="321"/>
      <c r="OCC196" s="326"/>
      <c r="OCD196" s="152"/>
      <c r="OCE196" s="152"/>
      <c r="OCF196" s="152"/>
      <c r="OCG196" s="152"/>
      <c r="OCH196" s="356"/>
      <c r="OCI196" s="321"/>
      <c r="OCJ196" s="326"/>
      <c r="OCK196" s="152"/>
      <c r="OCL196" s="152"/>
      <c r="OCM196" s="152"/>
      <c r="OCN196" s="152"/>
      <c r="OCO196" s="356"/>
      <c r="OCP196" s="321"/>
      <c r="OCQ196" s="326"/>
      <c r="OCR196" s="152"/>
      <c r="OCS196" s="152"/>
      <c r="OCT196" s="152"/>
      <c r="OCU196" s="152"/>
      <c r="OCV196" s="356"/>
      <c r="OCW196" s="321"/>
      <c r="OCX196" s="326"/>
      <c r="OCY196" s="152"/>
      <c r="OCZ196" s="152"/>
      <c r="ODA196" s="152"/>
      <c r="ODB196" s="152"/>
      <c r="ODC196" s="356"/>
      <c r="ODD196" s="321"/>
      <c r="ODE196" s="326"/>
      <c r="ODF196" s="152"/>
      <c r="ODG196" s="152"/>
      <c r="ODH196" s="152"/>
      <c r="ODI196" s="152"/>
      <c r="ODJ196" s="356"/>
      <c r="ODK196" s="321"/>
      <c r="ODL196" s="326"/>
      <c r="ODM196" s="152"/>
      <c r="ODN196" s="152"/>
      <c r="ODO196" s="152"/>
      <c r="ODP196" s="152"/>
      <c r="ODQ196" s="356"/>
      <c r="ODR196" s="321"/>
      <c r="ODS196" s="326"/>
      <c r="ODT196" s="152"/>
      <c r="ODU196" s="152"/>
      <c r="ODV196" s="152"/>
      <c r="ODW196" s="152"/>
      <c r="ODX196" s="356"/>
      <c r="ODY196" s="321"/>
      <c r="ODZ196" s="326"/>
      <c r="OEA196" s="152"/>
      <c r="OEB196" s="152"/>
      <c r="OEC196" s="152"/>
      <c r="OED196" s="152"/>
      <c r="OEE196" s="356"/>
      <c r="OEF196" s="321"/>
      <c r="OEG196" s="326"/>
      <c r="OEH196" s="152"/>
      <c r="OEI196" s="152"/>
      <c r="OEJ196" s="152"/>
      <c r="OEK196" s="152"/>
      <c r="OEL196" s="356"/>
      <c r="OEM196" s="321"/>
      <c r="OEN196" s="326"/>
      <c r="OEO196" s="152"/>
      <c r="OEP196" s="152"/>
      <c r="OEQ196" s="152"/>
      <c r="OER196" s="152"/>
      <c r="OES196" s="356"/>
      <c r="OET196" s="321"/>
      <c r="OEU196" s="326"/>
      <c r="OEV196" s="152"/>
      <c r="OEW196" s="152"/>
      <c r="OEX196" s="152"/>
      <c r="OEY196" s="152"/>
      <c r="OEZ196" s="356"/>
      <c r="OFA196" s="321"/>
      <c r="OFB196" s="326"/>
      <c r="OFC196" s="152"/>
      <c r="OFD196" s="152"/>
      <c r="OFE196" s="152"/>
      <c r="OFF196" s="152"/>
      <c r="OFG196" s="356"/>
      <c r="OFH196" s="321"/>
      <c r="OFI196" s="326"/>
      <c r="OFJ196" s="152"/>
      <c r="OFK196" s="152"/>
      <c r="OFL196" s="152"/>
      <c r="OFM196" s="152"/>
      <c r="OFN196" s="356"/>
      <c r="OFO196" s="321"/>
      <c r="OFP196" s="326"/>
      <c r="OFQ196" s="152"/>
      <c r="OFR196" s="152"/>
      <c r="OFS196" s="152"/>
      <c r="OFT196" s="152"/>
      <c r="OFU196" s="356"/>
      <c r="OFV196" s="321"/>
      <c r="OFW196" s="326"/>
      <c r="OFX196" s="152"/>
      <c r="OFY196" s="152"/>
      <c r="OFZ196" s="152"/>
      <c r="OGA196" s="152"/>
      <c r="OGB196" s="356"/>
      <c r="OGC196" s="321"/>
      <c r="OGD196" s="326"/>
      <c r="OGE196" s="152"/>
      <c r="OGF196" s="152"/>
      <c r="OGG196" s="152"/>
      <c r="OGH196" s="152"/>
      <c r="OGI196" s="356"/>
      <c r="OGJ196" s="321"/>
      <c r="OGK196" s="326"/>
      <c r="OGL196" s="152"/>
      <c r="OGM196" s="152"/>
      <c r="OGN196" s="152"/>
      <c r="OGO196" s="152"/>
      <c r="OGP196" s="356"/>
      <c r="OGQ196" s="321"/>
      <c r="OGR196" s="326"/>
      <c r="OGS196" s="152"/>
      <c r="OGT196" s="152"/>
      <c r="OGU196" s="152"/>
      <c r="OGV196" s="152"/>
      <c r="OGW196" s="356"/>
      <c r="OGX196" s="321"/>
      <c r="OGY196" s="326"/>
      <c r="OGZ196" s="152"/>
      <c r="OHA196" s="152"/>
      <c r="OHB196" s="152"/>
      <c r="OHC196" s="152"/>
      <c r="OHD196" s="356"/>
      <c r="OHE196" s="321"/>
      <c r="OHF196" s="326"/>
      <c r="OHG196" s="152"/>
      <c r="OHH196" s="152"/>
      <c r="OHI196" s="152"/>
      <c r="OHJ196" s="152"/>
      <c r="OHK196" s="356"/>
      <c r="OHL196" s="321"/>
      <c r="OHM196" s="326"/>
      <c r="OHN196" s="152"/>
      <c r="OHO196" s="152"/>
      <c r="OHP196" s="152"/>
      <c r="OHQ196" s="152"/>
      <c r="OHR196" s="356"/>
      <c r="OHS196" s="321"/>
      <c r="OHT196" s="326"/>
      <c r="OHU196" s="152"/>
      <c r="OHV196" s="152"/>
      <c r="OHW196" s="152"/>
      <c r="OHX196" s="152"/>
      <c r="OHY196" s="356"/>
      <c r="OHZ196" s="321"/>
      <c r="OIA196" s="326"/>
      <c r="OIB196" s="152"/>
      <c r="OIC196" s="152"/>
      <c r="OID196" s="152"/>
      <c r="OIE196" s="152"/>
      <c r="OIF196" s="356"/>
      <c r="OIG196" s="321"/>
      <c r="OIH196" s="326"/>
      <c r="OII196" s="152"/>
      <c r="OIJ196" s="152"/>
      <c r="OIK196" s="152"/>
      <c r="OIL196" s="152"/>
      <c r="OIM196" s="356"/>
      <c r="OIN196" s="321"/>
      <c r="OIO196" s="326"/>
      <c r="OIP196" s="152"/>
      <c r="OIQ196" s="152"/>
      <c r="OIR196" s="152"/>
      <c r="OIS196" s="152"/>
      <c r="OIT196" s="356"/>
      <c r="OIU196" s="321"/>
      <c r="OIV196" s="326"/>
      <c r="OIW196" s="152"/>
      <c r="OIX196" s="152"/>
      <c r="OIY196" s="152"/>
      <c r="OIZ196" s="152"/>
      <c r="OJA196" s="356"/>
      <c r="OJB196" s="321"/>
      <c r="OJC196" s="326"/>
      <c r="OJD196" s="152"/>
      <c r="OJE196" s="152"/>
      <c r="OJF196" s="152"/>
      <c r="OJG196" s="152"/>
      <c r="OJH196" s="356"/>
      <c r="OJI196" s="321"/>
      <c r="OJJ196" s="326"/>
      <c r="OJK196" s="152"/>
      <c r="OJL196" s="152"/>
      <c r="OJM196" s="152"/>
      <c r="OJN196" s="152"/>
      <c r="OJO196" s="356"/>
      <c r="OJP196" s="321"/>
      <c r="OJQ196" s="326"/>
      <c r="OJR196" s="152"/>
      <c r="OJS196" s="152"/>
      <c r="OJT196" s="152"/>
      <c r="OJU196" s="152"/>
      <c r="OJV196" s="356"/>
      <c r="OJW196" s="321"/>
      <c r="OJX196" s="326"/>
      <c r="OJY196" s="152"/>
      <c r="OJZ196" s="152"/>
      <c r="OKA196" s="152"/>
      <c r="OKB196" s="152"/>
      <c r="OKC196" s="356"/>
      <c r="OKD196" s="321"/>
      <c r="OKE196" s="326"/>
      <c r="OKF196" s="152"/>
      <c r="OKG196" s="152"/>
      <c r="OKH196" s="152"/>
      <c r="OKI196" s="152"/>
      <c r="OKJ196" s="356"/>
      <c r="OKK196" s="321"/>
      <c r="OKL196" s="326"/>
      <c r="OKM196" s="152"/>
      <c r="OKN196" s="152"/>
      <c r="OKO196" s="152"/>
      <c r="OKP196" s="152"/>
      <c r="OKQ196" s="356"/>
      <c r="OKR196" s="321"/>
      <c r="OKS196" s="326"/>
      <c r="OKT196" s="152"/>
      <c r="OKU196" s="152"/>
      <c r="OKV196" s="152"/>
      <c r="OKW196" s="152"/>
      <c r="OKX196" s="356"/>
      <c r="OKY196" s="321"/>
      <c r="OKZ196" s="326"/>
      <c r="OLA196" s="152"/>
      <c r="OLB196" s="152"/>
      <c r="OLC196" s="152"/>
      <c r="OLD196" s="152"/>
      <c r="OLE196" s="356"/>
      <c r="OLF196" s="321"/>
      <c r="OLG196" s="326"/>
      <c r="OLH196" s="152"/>
      <c r="OLI196" s="152"/>
      <c r="OLJ196" s="152"/>
      <c r="OLK196" s="152"/>
      <c r="OLL196" s="356"/>
      <c r="OLM196" s="321"/>
      <c r="OLN196" s="326"/>
      <c r="OLO196" s="152"/>
      <c r="OLP196" s="152"/>
      <c r="OLQ196" s="152"/>
      <c r="OLR196" s="152"/>
      <c r="OLS196" s="356"/>
      <c r="OLT196" s="321"/>
      <c r="OLU196" s="326"/>
      <c r="OLV196" s="152"/>
      <c r="OLW196" s="152"/>
      <c r="OLX196" s="152"/>
      <c r="OLY196" s="152"/>
      <c r="OLZ196" s="356"/>
      <c r="OMA196" s="321"/>
      <c r="OMB196" s="326"/>
      <c r="OMC196" s="152"/>
      <c r="OMD196" s="152"/>
      <c r="OME196" s="152"/>
      <c r="OMF196" s="152"/>
      <c r="OMG196" s="356"/>
      <c r="OMH196" s="321"/>
      <c r="OMI196" s="326"/>
      <c r="OMJ196" s="152"/>
      <c r="OMK196" s="152"/>
      <c r="OML196" s="152"/>
      <c r="OMM196" s="152"/>
      <c r="OMN196" s="356"/>
      <c r="OMO196" s="321"/>
      <c r="OMP196" s="326"/>
      <c r="OMQ196" s="152"/>
      <c r="OMR196" s="152"/>
      <c r="OMS196" s="152"/>
      <c r="OMT196" s="152"/>
      <c r="OMU196" s="356"/>
      <c r="OMV196" s="321"/>
      <c r="OMW196" s="326"/>
      <c r="OMX196" s="152"/>
      <c r="OMY196" s="152"/>
      <c r="OMZ196" s="152"/>
      <c r="ONA196" s="152"/>
      <c r="ONB196" s="356"/>
      <c r="ONC196" s="321"/>
      <c r="OND196" s="326"/>
      <c r="ONE196" s="152"/>
      <c r="ONF196" s="152"/>
      <c r="ONG196" s="152"/>
      <c r="ONH196" s="152"/>
      <c r="ONI196" s="356"/>
      <c r="ONJ196" s="321"/>
      <c r="ONK196" s="326"/>
      <c r="ONL196" s="152"/>
      <c r="ONM196" s="152"/>
      <c r="ONN196" s="152"/>
      <c r="ONO196" s="152"/>
      <c r="ONP196" s="356"/>
      <c r="ONQ196" s="321"/>
      <c r="ONR196" s="326"/>
      <c r="ONS196" s="152"/>
      <c r="ONT196" s="152"/>
      <c r="ONU196" s="152"/>
      <c r="ONV196" s="152"/>
      <c r="ONW196" s="356"/>
      <c r="ONX196" s="321"/>
      <c r="ONY196" s="326"/>
      <c r="ONZ196" s="152"/>
      <c r="OOA196" s="152"/>
      <c r="OOB196" s="152"/>
      <c r="OOC196" s="152"/>
      <c r="OOD196" s="356"/>
      <c r="OOE196" s="321"/>
      <c r="OOF196" s="326"/>
      <c r="OOG196" s="152"/>
      <c r="OOH196" s="152"/>
      <c r="OOI196" s="152"/>
      <c r="OOJ196" s="152"/>
      <c r="OOK196" s="356"/>
      <c r="OOL196" s="321"/>
      <c r="OOM196" s="326"/>
      <c r="OON196" s="152"/>
      <c r="OOO196" s="152"/>
      <c r="OOP196" s="152"/>
      <c r="OOQ196" s="152"/>
      <c r="OOR196" s="356"/>
      <c r="OOS196" s="321"/>
      <c r="OOT196" s="326"/>
      <c r="OOU196" s="152"/>
      <c r="OOV196" s="152"/>
      <c r="OOW196" s="152"/>
      <c r="OOX196" s="152"/>
      <c r="OOY196" s="356"/>
      <c r="OOZ196" s="321"/>
      <c r="OPA196" s="326"/>
      <c r="OPB196" s="152"/>
      <c r="OPC196" s="152"/>
      <c r="OPD196" s="152"/>
      <c r="OPE196" s="152"/>
      <c r="OPF196" s="356"/>
      <c r="OPG196" s="321"/>
      <c r="OPH196" s="326"/>
      <c r="OPI196" s="152"/>
      <c r="OPJ196" s="152"/>
      <c r="OPK196" s="152"/>
      <c r="OPL196" s="152"/>
      <c r="OPM196" s="356"/>
      <c r="OPN196" s="321"/>
      <c r="OPO196" s="326"/>
      <c r="OPP196" s="152"/>
      <c r="OPQ196" s="152"/>
      <c r="OPR196" s="152"/>
      <c r="OPS196" s="152"/>
      <c r="OPT196" s="356"/>
      <c r="OPU196" s="321"/>
      <c r="OPV196" s="326"/>
      <c r="OPW196" s="152"/>
      <c r="OPX196" s="152"/>
      <c r="OPY196" s="152"/>
      <c r="OPZ196" s="152"/>
      <c r="OQA196" s="356"/>
      <c r="OQB196" s="321"/>
      <c r="OQC196" s="326"/>
      <c r="OQD196" s="152"/>
      <c r="OQE196" s="152"/>
      <c r="OQF196" s="152"/>
      <c r="OQG196" s="152"/>
      <c r="OQH196" s="356"/>
      <c r="OQI196" s="321"/>
      <c r="OQJ196" s="326"/>
      <c r="OQK196" s="152"/>
      <c r="OQL196" s="152"/>
      <c r="OQM196" s="152"/>
      <c r="OQN196" s="152"/>
      <c r="OQO196" s="356"/>
      <c r="OQP196" s="321"/>
      <c r="OQQ196" s="326"/>
      <c r="OQR196" s="152"/>
      <c r="OQS196" s="152"/>
      <c r="OQT196" s="152"/>
      <c r="OQU196" s="152"/>
      <c r="OQV196" s="356"/>
      <c r="OQW196" s="321"/>
      <c r="OQX196" s="326"/>
      <c r="OQY196" s="152"/>
      <c r="OQZ196" s="152"/>
      <c r="ORA196" s="152"/>
      <c r="ORB196" s="152"/>
      <c r="ORC196" s="356"/>
      <c r="ORD196" s="321"/>
      <c r="ORE196" s="326"/>
      <c r="ORF196" s="152"/>
      <c r="ORG196" s="152"/>
      <c r="ORH196" s="152"/>
      <c r="ORI196" s="152"/>
      <c r="ORJ196" s="356"/>
      <c r="ORK196" s="321"/>
      <c r="ORL196" s="326"/>
      <c r="ORM196" s="152"/>
      <c r="ORN196" s="152"/>
      <c r="ORO196" s="152"/>
      <c r="ORP196" s="152"/>
      <c r="ORQ196" s="356"/>
      <c r="ORR196" s="321"/>
      <c r="ORS196" s="326"/>
      <c r="ORT196" s="152"/>
      <c r="ORU196" s="152"/>
      <c r="ORV196" s="152"/>
      <c r="ORW196" s="152"/>
      <c r="ORX196" s="356"/>
      <c r="ORY196" s="321"/>
      <c r="ORZ196" s="326"/>
      <c r="OSA196" s="152"/>
      <c r="OSB196" s="152"/>
      <c r="OSC196" s="152"/>
      <c r="OSD196" s="152"/>
      <c r="OSE196" s="356"/>
      <c r="OSF196" s="321"/>
      <c r="OSG196" s="326"/>
      <c r="OSH196" s="152"/>
      <c r="OSI196" s="152"/>
      <c r="OSJ196" s="152"/>
      <c r="OSK196" s="152"/>
      <c r="OSL196" s="356"/>
      <c r="OSM196" s="321"/>
      <c r="OSN196" s="326"/>
      <c r="OSO196" s="152"/>
      <c r="OSP196" s="152"/>
      <c r="OSQ196" s="152"/>
      <c r="OSR196" s="152"/>
      <c r="OSS196" s="356"/>
      <c r="OST196" s="321"/>
      <c r="OSU196" s="326"/>
      <c r="OSV196" s="152"/>
      <c r="OSW196" s="152"/>
      <c r="OSX196" s="152"/>
      <c r="OSY196" s="152"/>
      <c r="OSZ196" s="356"/>
      <c r="OTA196" s="321"/>
      <c r="OTB196" s="326"/>
      <c r="OTC196" s="152"/>
      <c r="OTD196" s="152"/>
      <c r="OTE196" s="152"/>
      <c r="OTF196" s="152"/>
      <c r="OTG196" s="356"/>
      <c r="OTH196" s="321"/>
      <c r="OTI196" s="326"/>
      <c r="OTJ196" s="152"/>
      <c r="OTK196" s="152"/>
      <c r="OTL196" s="152"/>
      <c r="OTM196" s="152"/>
      <c r="OTN196" s="356"/>
      <c r="OTO196" s="321"/>
      <c r="OTP196" s="326"/>
      <c r="OTQ196" s="152"/>
      <c r="OTR196" s="152"/>
      <c r="OTS196" s="152"/>
      <c r="OTT196" s="152"/>
      <c r="OTU196" s="356"/>
      <c r="OTV196" s="321"/>
      <c r="OTW196" s="326"/>
      <c r="OTX196" s="152"/>
      <c r="OTY196" s="152"/>
      <c r="OTZ196" s="152"/>
      <c r="OUA196" s="152"/>
      <c r="OUB196" s="356"/>
      <c r="OUC196" s="321"/>
      <c r="OUD196" s="326"/>
      <c r="OUE196" s="152"/>
      <c r="OUF196" s="152"/>
      <c r="OUG196" s="152"/>
      <c r="OUH196" s="152"/>
      <c r="OUI196" s="356"/>
      <c r="OUJ196" s="321"/>
      <c r="OUK196" s="326"/>
      <c r="OUL196" s="152"/>
      <c r="OUM196" s="152"/>
      <c r="OUN196" s="152"/>
      <c r="OUO196" s="152"/>
      <c r="OUP196" s="356"/>
      <c r="OUQ196" s="321"/>
      <c r="OUR196" s="326"/>
      <c r="OUS196" s="152"/>
      <c r="OUT196" s="152"/>
      <c r="OUU196" s="152"/>
      <c r="OUV196" s="152"/>
      <c r="OUW196" s="356"/>
      <c r="OUX196" s="321"/>
      <c r="OUY196" s="326"/>
      <c r="OUZ196" s="152"/>
      <c r="OVA196" s="152"/>
      <c r="OVB196" s="152"/>
      <c r="OVC196" s="152"/>
      <c r="OVD196" s="356"/>
      <c r="OVE196" s="321"/>
      <c r="OVF196" s="326"/>
      <c r="OVG196" s="152"/>
      <c r="OVH196" s="152"/>
      <c r="OVI196" s="152"/>
      <c r="OVJ196" s="152"/>
      <c r="OVK196" s="356"/>
      <c r="OVL196" s="321"/>
      <c r="OVM196" s="326"/>
      <c r="OVN196" s="152"/>
      <c r="OVO196" s="152"/>
      <c r="OVP196" s="152"/>
      <c r="OVQ196" s="152"/>
      <c r="OVR196" s="356"/>
      <c r="OVS196" s="321"/>
      <c r="OVT196" s="326"/>
      <c r="OVU196" s="152"/>
      <c r="OVV196" s="152"/>
      <c r="OVW196" s="152"/>
      <c r="OVX196" s="152"/>
      <c r="OVY196" s="356"/>
      <c r="OVZ196" s="321"/>
      <c r="OWA196" s="326"/>
      <c r="OWB196" s="152"/>
      <c r="OWC196" s="152"/>
      <c r="OWD196" s="152"/>
      <c r="OWE196" s="152"/>
      <c r="OWF196" s="356"/>
      <c r="OWG196" s="321"/>
      <c r="OWH196" s="326"/>
      <c r="OWI196" s="152"/>
      <c r="OWJ196" s="152"/>
      <c r="OWK196" s="152"/>
      <c r="OWL196" s="152"/>
      <c r="OWM196" s="356"/>
      <c r="OWN196" s="321"/>
      <c r="OWO196" s="326"/>
      <c r="OWP196" s="152"/>
      <c r="OWQ196" s="152"/>
      <c r="OWR196" s="152"/>
      <c r="OWS196" s="152"/>
      <c r="OWT196" s="356"/>
      <c r="OWU196" s="321"/>
      <c r="OWV196" s="326"/>
      <c r="OWW196" s="152"/>
      <c r="OWX196" s="152"/>
      <c r="OWY196" s="152"/>
      <c r="OWZ196" s="152"/>
      <c r="OXA196" s="356"/>
      <c r="OXB196" s="321"/>
      <c r="OXC196" s="326"/>
      <c r="OXD196" s="152"/>
      <c r="OXE196" s="152"/>
      <c r="OXF196" s="152"/>
      <c r="OXG196" s="152"/>
      <c r="OXH196" s="356"/>
      <c r="OXI196" s="321"/>
      <c r="OXJ196" s="326"/>
      <c r="OXK196" s="152"/>
      <c r="OXL196" s="152"/>
      <c r="OXM196" s="152"/>
      <c r="OXN196" s="152"/>
      <c r="OXO196" s="356"/>
      <c r="OXP196" s="321"/>
      <c r="OXQ196" s="326"/>
      <c r="OXR196" s="152"/>
      <c r="OXS196" s="152"/>
      <c r="OXT196" s="152"/>
      <c r="OXU196" s="152"/>
      <c r="OXV196" s="356"/>
      <c r="OXW196" s="321"/>
      <c r="OXX196" s="326"/>
      <c r="OXY196" s="152"/>
      <c r="OXZ196" s="152"/>
      <c r="OYA196" s="152"/>
      <c r="OYB196" s="152"/>
      <c r="OYC196" s="356"/>
      <c r="OYD196" s="321"/>
      <c r="OYE196" s="326"/>
      <c r="OYF196" s="152"/>
      <c r="OYG196" s="152"/>
      <c r="OYH196" s="152"/>
      <c r="OYI196" s="152"/>
      <c r="OYJ196" s="356"/>
      <c r="OYK196" s="321"/>
      <c r="OYL196" s="326"/>
      <c r="OYM196" s="152"/>
      <c r="OYN196" s="152"/>
      <c r="OYO196" s="152"/>
      <c r="OYP196" s="152"/>
      <c r="OYQ196" s="356"/>
      <c r="OYR196" s="321"/>
      <c r="OYS196" s="326"/>
      <c r="OYT196" s="152"/>
      <c r="OYU196" s="152"/>
      <c r="OYV196" s="152"/>
      <c r="OYW196" s="152"/>
      <c r="OYX196" s="356"/>
      <c r="OYY196" s="321"/>
      <c r="OYZ196" s="326"/>
      <c r="OZA196" s="152"/>
      <c r="OZB196" s="152"/>
      <c r="OZC196" s="152"/>
      <c r="OZD196" s="152"/>
      <c r="OZE196" s="356"/>
      <c r="OZF196" s="321"/>
      <c r="OZG196" s="326"/>
      <c r="OZH196" s="152"/>
      <c r="OZI196" s="152"/>
      <c r="OZJ196" s="152"/>
      <c r="OZK196" s="152"/>
      <c r="OZL196" s="356"/>
      <c r="OZM196" s="321"/>
      <c r="OZN196" s="326"/>
      <c r="OZO196" s="152"/>
      <c r="OZP196" s="152"/>
      <c r="OZQ196" s="152"/>
      <c r="OZR196" s="152"/>
      <c r="OZS196" s="356"/>
      <c r="OZT196" s="321"/>
      <c r="OZU196" s="326"/>
      <c r="OZV196" s="152"/>
      <c r="OZW196" s="152"/>
      <c r="OZX196" s="152"/>
      <c r="OZY196" s="152"/>
      <c r="OZZ196" s="356"/>
      <c r="PAA196" s="321"/>
      <c r="PAB196" s="326"/>
      <c r="PAC196" s="152"/>
      <c r="PAD196" s="152"/>
      <c r="PAE196" s="152"/>
      <c r="PAF196" s="152"/>
      <c r="PAG196" s="356"/>
      <c r="PAH196" s="321"/>
      <c r="PAI196" s="326"/>
      <c r="PAJ196" s="152"/>
      <c r="PAK196" s="152"/>
      <c r="PAL196" s="152"/>
      <c r="PAM196" s="152"/>
      <c r="PAN196" s="356"/>
      <c r="PAO196" s="321"/>
      <c r="PAP196" s="326"/>
      <c r="PAQ196" s="152"/>
      <c r="PAR196" s="152"/>
      <c r="PAS196" s="152"/>
      <c r="PAT196" s="152"/>
      <c r="PAU196" s="356"/>
      <c r="PAV196" s="321"/>
      <c r="PAW196" s="326"/>
      <c r="PAX196" s="152"/>
      <c r="PAY196" s="152"/>
      <c r="PAZ196" s="152"/>
      <c r="PBA196" s="152"/>
      <c r="PBB196" s="356"/>
      <c r="PBC196" s="321"/>
      <c r="PBD196" s="326"/>
      <c r="PBE196" s="152"/>
      <c r="PBF196" s="152"/>
      <c r="PBG196" s="152"/>
      <c r="PBH196" s="152"/>
      <c r="PBI196" s="356"/>
      <c r="PBJ196" s="321"/>
      <c r="PBK196" s="326"/>
      <c r="PBL196" s="152"/>
      <c r="PBM196" s="152"/>
      <c r="PBN196" s="152"/>
      <c r="PBO196" s="152"/>
      <c r="PBP196" s="356"/>
      <c r="PBQ196" s="321"/>
      <c r="PBR196" s="326"/>
      <c r="PBS196" s="152"/>
      <c r="PBT196" s="152"/>
      <c r="PBU196" s="152"/>
      <c r="PBV196" s="152"/>
      <c r="PBW196" s="356"/>
      <c r="PBX196" s="321"/>
      <c r="PBY196" s="326"/>
      <c r="PBZ196" s="152"/>
      <c r="PCA196" s="152"/>
      <c r="PCB196" s="152"/>
      <c r="PCC196" s="152"/>
      <c r="PCD196" s="356"/>
      <c r="PCE196" s="321"/>
      <c r="PCF196" s="326"/>
      <c r="PCG196" s="152"/>
      <c r="PCH196" s="152"/>
      <c r="PCI196" s="152"/>
      <c r="PCJ196" s="152"/>
      <c r="PCK196" s="356"/>
      <c r="PCL196" s="321"/>
      <c r="PCM196" s="326"/>
      <c r="PCN196" s="152"/>
      <c r="PCO196" s="152"/>
      <c r="PCP196" s="152"/>
      <c r="PCQ196" s="152"/>
      <c r="PCR196" s="356"/>
      <c r="PCS196" s="321"/>
      <c r="PCT196" s="326"/>
      <c r="PCU196" s="152"/>
      <c r="PCV196" s="152"/>
      <c r="PCW196" s="152"/>
      <c r="PCX196" s="152"/>
      <c r="PCY196" s="356"/>
      <c r="PCZ196" s="321"/>
      <c r="PDA196" s="326"/>
      <c r="PDB196" s="152"/>
      <c r="PDC196" s="152"/>
      <c r="PDD196" s="152"/>
      <c r="PDE196" s="152"/>
      <c r="PDF196" s="356"/>
      <c r="PDG196" s="321"/>
      <c r="PDH196" s="326"/>
      <c r="PDI196" s="152"/>
      <c r="PDJ196" s="152"/>
      <c r="PDK196" s="152"/>
      <c r="PDL196" s="152"/>
      <c r="PDM196" s="356"/>
      <c r="PDN196" s="321"/>
      <c r="PDO196" s="326"/>
      <c r="PDP196" s="152"/>
      <c r="PDQ196" s="152"/>
      <c r="PDR196" s="152"/>
      <c r="PDS196" s="152"/>
      <c r="PDT196" s="356"/>
      <c r="PDU196" s="321"/>
      <c r="PDV196" s="326"/>
      <c r="PDW196" s="152"/>
      <c r="PDX196" s="152"/>
      <c r="PDY196" s="152"/>
      <c r="PDZ196" s="152"/>
      <c r="PEA196" s="356"/>
      <c r="PEB196" s="321"/>
      <c r="PEC196" s="326"/>
      <c r="PED196" s="152"/>
      <c r="PEE196" s="152"/>
      <c r="PEF196" s="152"/>
      <c r="PEG196" s="152"/>
      <c r="PEH196" s="356"/>
      <c r="PEI196" s="321"/>
      <c r="PEJ196" s="326"/>
      <c r="PEK196" s="152"/>
      <c r="PEL196" s="152"/>
      <c r="PEM196" s="152"/>
      <c r="PEN196" s="152"/>
      <c r="PEO196" s="356"/>
      <c r="PEP196" s="321"/>
      <c r="PEQ196" s="326"/>
      <c r="PER196" s="152"/>
      <c r="PES196" s="152"/>
      <c r="PET196" s="152"/>
      <c r="PEU196" s="152"/>
      <c r="PEV196" s="356"/>
      <c r="PEW196" s="321"/>
      <c r="PEX196" s="326"/>
      <c r="PEY196" s="152"/>
      <c r="PEZ196" s="152"/>
      <c r="PFA196" s="152"/>
      <c r="PFB196" s="152"/>
      <c r="PFC196" s="356"/>
      <c r="PFD196" s="321"/>
      <c r="PFE196" s="326"/>
      <c r="PFF196" s="152"/>
      <c r="PFG196" s="152"/>
      <c r="PFH196" s="152"/>
      <c r="PFI196" s="152"/>
      <c r="PFJ196" s="356"/>
      <c r="PFK196" s="321"/>
      <c r="PFL196" s="326"/>
      <c r="PFM196" s="152"/>
      <c r="PFN196" s="152"/>
      <c r="PFO196" s="152"/>
      <c r="PFP196" s="152"/>
      <c r="PFQ196" s="356"/>
      <c r="PFR196" s="321"/>
      <c r="PFS196" s="326"/>
      <c r="PFT196" s="152"/>
      <c r="PFU196" s="152"/>
      <c r="PFV196" s="152"/>
      <c r="PFW196" s="152"/>
      <c r="PFX196" s="356"/>
      <c r="PFY196" s="321"/>
      <c r="PFZ196" s="326"/>
      <c r="PGA196" s="152"/>
      <c r="PGB196" s="152"/>
      <c r="PGC196" s="152"/>
      <c r="PGD196" s="152"/>
      <c r="PGE196" s="356"/>
      <c r="PGF196" s="321"/>
      <c r="PGG196" s="326"/>
      <c r="PGH196" s="152"/>
      <c r="PGI196" s="152"/>
      <c r="PGJ196" s="152"/>
      <c r="PGK196" s="152"/>
      <c r="PGL196" s="356"/>
      <c r="PGM196" s="321"/>
      <c r="PGN196" s="326"/>
      <c r="PGO196" s="152"/>
      <c r="PGP196" s="152"/>
      <c r="PGQ196" s="152"/>
      <c r="PGR196" s="152"/>
      <c r="PGS196" s="356"/>
      <c r="PGT196" s="321"/>
      <c r="PGU196" s="326"/>
      <c r="PGV196" s="152"/>
      <c r="PGW196" s="152"/>
      <c r="PGX196" s="152"/>
      <c r="PGY196" s="152"/>
      <c r="PGZ196" s="356"/>
      <c r="PHA196" s="321"/>
      <c r="PHB196" s="326"/>
      <c r="PHC196" s="152"/>
      <c r="PHD196" s="152"/>
      <c r="PHE196" s="152"/>
      <c r="PHF196" s="152"/>
      <c r="PHG196" s="356"/>
      <c r="PHH196" s="321"/>
      <c r="PHI196" s="326"/>
      <c r="PHJ196" s="152"/>
      <c r="PHK196" s="152"/>
      <c r="PHL196" s="152"/>
      <c r="PHM196" s="152"/>
      <c r="PHN196" s="356"/>
      <c r="PHO196" s="321"/>
      <c r="PHP196" s="326"/>
      <c r="PHQ196" s="152"/>
      <c r="PHR196" s="152"/>
      <c r="PHS196" s="152"/>
      <c r="PHT196" s="152"/>
      <c r="PHU196" s="356"/>
      <c r="PHV196" s="321"/>
      <c r="PHW196" s="326"/>
      <c r="PHX196" s="152"/>
      <c r="PHY196" s="152"/>
      <c r="PHZ196" s="152"/>
      <c r="PIA196" s="152"/>
      <c r="PIB196" s="356"/>
      <c r="PIC196" s="321"/>
      <c r="PID196" s="326"/>
      <c r="PIE196" s="152"/>
      <c r="PIF196" s="152"/>
      <c r="PIG196" s="152"/>
      <c r="PIH196" s="152"/>
      <c r="PII196" s="356"/>
      <c r="PIJ196" s="321"/>
      <c r="PIK196" s="326"/>
      <c r="PIL196" s="152"/>
      <c r="PIM196" s="152"/>
      <c r="PIN196" s="152"/>
      <c r="PIO196" s="152"/>
      <c r="PIP196" s="356"/>
      <c r="PIQ196" s="321"/>
      <c r="PIR196" s="326"/>
      <c r="PIS196" s="152"/>
      <c r="PIT196" s="152"/>
      <c r="PIU196" s="152"/>
      <c r="PIV196" s="152"/>
      <c r="PIW196" s="356"/>
      <c r="PIX196" s="321"/>
      <c r="PIY196" s="326"/>
      <c r="PIZ196" s="152"/>
      <c r="PJA196" s="152"/>
      <c r="PJB196" s="152"/>
      <c r="PJC196" s="152"/>
      <c r="PJD196" s="356"/>
      <c r="PJE196" s="321"/>
      <c r="PJF196" s="326"/>
      <c r="PJG196" s="152"/>
      <c r="PJH196" s="152"/>
      <c r="PJI196" s="152"/>
      <c r="PJJ196" s="152"/>
      <c r="PJK196" s="356"/>
      <c r="PJL196" s="321"/>
      <c r="PJM196" s="326"/>
      <c r="PJN196" s="152"/>
      <c r="PJO196" s="152"/>
      <c r="PJP196" s="152"/>
      <c r="PJQ196" s="152"/>
      <c r="PJR196" s="356"/>
      <c r="PJS196" s="321"/>
      <c r="PJT196" s="326"/>
      <c r="PJU196" s="152"/>
      <c r="PJV196" s="152"/>
      <c r="PJW196" s="152"/>
      <c r="PJX196" s="152"/>
      <c r="PJY196" s="356"/>
      <c r="PJZ196" s="321"/>
      <c r="PKA196" s="326"/>
      <c r="PKB196" s="152"/>
      <c r="PKC196" s="152"/>
      <c r="PKD196" s="152"/>
      <c r="PKE196" s="152"/>
      <c r="PKF196" s="356"/>
      <c r="PKG196" s="321"/>
      <c r="PKH196" s="326"/>
      <c r="PKI196" s="152"/>
      <c r="PKJ196" s="152"/>
      <c r="PKK196" s="152"/>
      <c r="PKL196" s="152"/>
      <c r="PKM196" s="356"/>
      <c r="PKN196" s="321"/>
      <c r="PKO196" s="326"/>
      <c r="PKP196" s="152"/>
      <c r="PKQ196" s="152"/>
      <c r="PKR196" s="152"/>
      <c r="PKS196" s="152"/>
      <c r="PKT196" s="356"/>
      <c r="PKU196" s="321"/>
      <c r="PKV196" s="326"/>
      <c r="PKW196" s="152"/>
      <c r="PKX196" s="152"/>
      <c r="PKY196" s="152"/>
      <c r="PKZ196" s="152"/>
      <c r="PLA196" s="356"/>
      <c r="PLB196" s="321"/>
      <c r="PLC196" s="326"/>
      <c r="PLD196" s="152"/>
      <c r="PLE196" s="152"/>
      <c r="PLF196" s="152"/>
      <c r="PLG196" s="152"/>
      <c r="PLH196" s="356"/>
      <c r="PLI196" s="321"/>
      <c r="PLJ196" s="326"/>
      <c r="PLK196" s="152"/>
      <c r="PLL196" s="152"/>
      <c r="PLM196" s="152"/>
      <c r="PLN196" s="152"/>
      <c r="PLO196" s="356"/>
      <c r="PLP196" s="321"/>
      <c r="PLQ196" s="326"/>
      <c r="PLR196" s="152"/>
      <c r="PLS196" s="152"/>
      <c r="PLT196" s="152"/>
      <c r="PLU196" s="152"/>
      <c r="PLV196" s="356"/>
      <c r="PLW196" s="321"/>
      <c r="PLX196" s="326"/>
      <c r="PLY196" s="152"/>
      <c r="PLZ196" s="152"/>
      <c r="PMA196" s="152"/>
      <c r="PMB196" s="152"/>
      <c r="PMC196" s="356"/>
      <c r="PMD196" s="321"/>
      <c r="PME196" s="326"/>
      <c r="PMF196" s="152"/>
      <c r="PMG196" s="152"/>
      <c r="PMH196" s="152"/>
      <c r="PMI196" s="152"/>
      <c r="PMJ196" s="356"/>
      <c r="PMK196" s="321"/>
      <c r="PML196" s="326"/>
      <c r="PMM196" s="152"/>
      <c r="PMN196" s="152"/>
      <c r="PMO196" s="152"/>
      <c r="PMP196" s="152"/>
      <c r="PMQ196" s="356"/>
      <c r="PMR196" s="321"/>
      <c r="PMS196" s="326"/>
      <c r="PMT196" s="152"/>
      <c r="PMU196" s="152"/>
      <c r="PMV196" s="152"/>
      <c r="PMW196" s="152"/>
      <c r="PMX196" s="356"/>
      <c r="PMY196" s="321"/>
      <c r="PMZ196" s="326"/>
      <c r="PNA196" s="152"/>
      <c r="PNB196" s="152"/>
      <c r="PNC196" s="152"/>
      <c r="PND196" s="152"/>
      <c r="PNE196" s="356"/>
      <c r="PNF196" s="321"/>
      <c r="PNG196" s="326"/>
      <c r="PNH196" s="152"/>
      <c r="PNI196" s="152"/>
      <c r="PNJ196" s="152"/>
      <c r="PNK196" s="152"/>
      <c r="PNL196" s="356"/>
      <c r="PNM196" s="321"/>
      <c r="PNN196" s="326"/>
      <c r="PNO196" s="152"/>
      <c r="PNP196" s="152"/>
      <c r="PNQ196" s="152"/>
      <c r="PNR196" s="152"/>
      <c r="PNS196" s="356"/>
      <c r="PNT196" s="321"/>
      <c r="PNU196" s="326"/>
      <c r="PNV196" s="152"/>
      <c r="PNW196" s="152"/>
      <c r="PNX196" s="152"/>
      <c r="PNY196" s="152"/>
      <c r="PNZ196" s="356"/>
      <c r="POA196" s="321"/>
      <c r="POB196" s="326"/>
      <c r="POC196" s="152"/>
      <c r="POD196" s="152"/>
      <c r="POE196" s="152"/>
      <c r="POF196" s="152"/>
      <c r="POG196" s="356"/>
      <c r="POH196" s="321"/>
      <c r="POI196" s="326"/>
      <c r="POJ196" s="152"/>
      <c r="POK196" s="152"/>
      <c r="POL196" s="152"/>
      <c r="POM196" s="152"/>
      <c r="PON196" s="356"/>
      <c r="POO196" s="321"/>
      <c r="POP196" s="326"/>
      <c r="POQ196" s="152"/>
      <c r="POR196" s="152"/>
      <c r="POS196" s="152"/>
      <c r="POT196" s="152"/>
      <c r="POU196" s="356"/>
      <c r="POV196" s="321"/>
      <c r="POW196" s="326"/>
      <c r="POX196" s="152"/>
      <c r="POY196" s="152"/>
      <c r="POZ196" s="152"/>
      <c r="PPA196" s="152"/>
      <c r="PPB196" s="356"/>
      <c r="PPC196" s="321"/>
      <c r="PPD196" s="326"/>
      <c r="PPE196" s="152"/>
      <c r="PPF196" s="152"/>
      <c r="PPG196" s="152"/>
      <c r="PPH196" s="152"/>
      <c r="PPI196" s="356"/>
      <c r="PPJ196" s="321"/>
      <c r="PPK196" s="326"/>
      <c r="PPL196" s="152"/>
      <c r="PPM196" s="152"/>
      <c r="PPN196" s="152"/>
      <c r="PPO196" s="152"/>
      <c r="PPP196" s="356"/>
      <c r="PPQ196" s="321"/>
      <c r="PPR196" s="326"/>
      <c r="PPS196" s="152"/>
      <c r="PPT196" s="152"/>
      <c r="PPU196" s="152"/>
      <c r="PPV196" s="152"/>
      <c r="PPW196" s="356"/>
      <c r="PPX196" s="321"/>
      <c r="PPY196" s="326"/>
      <c r="PPZ196" s="152"/>
      <c r="PQA196" s="152"/>
      <c r="PQB196" s="152"/>
      <c r="PQC196" s="152"/>
      <c r="PQD196" s="356"/>
      <c r="PQE196" s="321"/>
      <c r="PQF196" s="326"/>
      <c r="PQG196" s="152"/>
      <c r="PQH196" s="152"/>
      <c r="PQI196" s="152"/>
      <c r="PQJ196" s="152"/>
      <c r="PQK196" s="356"/>
      <c r="PQL196" s="321"/>
      <c r="PQM196" s="326"/>
      <c r="PQN196" s="152"/>
      <c r="PQO196" s="152"/>
      <c r="PQP196" s="152"/>
      <c r="PQQ196" s="152"/>
      <c r="PQR196" s="356"/>
      <c r="PQS196" s="321"/>
      <c r="PQT196" s="326"/>
      <c r="PQU196" s="152"/>
      <c r="PQV196" s="152"/>
      <c r="PQW196" s="152"/>
      <c r="PQX196" s="152"/>
      <c r="PQY196" s="356"/>
      <c r="PQZ196" s="321"/>
      <c r="PRA196" s="326"/>
      <c r="PRB196" s="152"/>
      <c r="PRC196" s="152"/>
      <c r="PRD196" s="152"/>
      <c r="PRE196" s="152"/>
      <c r="PRF196" s="356"/>
      <c r="PRG196" s="321"/>
      <c r="PRH196" s="326"/>
      <c r="PRI196" s="152"/>
      <c r="PRJ196" s="152"/>
      <c r="PRK196" s="152"/>
      <c r="PRL196" s="152"/>
      <c r="PRM196" s="356"/>
      <c r="PRN196" s="321"/>
      <c r="PRO196" s="326"/>
      <c r="PRP196" s="152"/>
      <c r="PRQ196" s="152"/>
      <c r="PRR196" s="152"/>
      <c r="PRS196" s="152"/>
      <c r="PRT196" s="356"/>
      <c r="PRU196" s="321"/>
      <c r="PRV196" s="326"/>
      <c r="PRW196" s="152"/>
      <c r="PRX196" s="152"/>
      <c r="PRY196" s="152"/>
      <c r="PRZ196" s="152"/>
      <c r="PSA196" s="356"/>
      <c r="PSB196" s="321"/>
      <c r="PSC196" s="326"/>
      <c r="PSD196" s="152"/>
      <c r="PSE196" s="152"/>
      <c r="PSF196" s="152"/>
      <c r="PSG196" s="152"/>
      <c r="PSH196" s="356"/>
      <c r="PSI196" s="321"/>
      <c r="PSJ196" s="326"/>
      <c r="PSK196" s="152"/>
      <c r="PSL196" s="152"/>
      <c r="PSM196" s="152"/>
      <c r="PSN196" s="152"/>
      <c r="PSO196" s="356"/>
      <c r="PSP196" s="321"/>
      <c r="PSQ196" s="326"/>
      <c r="PSR196" s="152"/>
      <c r="PSS196" s="152"/>
      <c r="PST196" s="152"/>
      <c r="PSU196" s="152"/>
      <c r="PSV196" s="356"/>
      <c r="PSW196" s="321"/>
      <c r="PSX196" s="326"/>
      <c r="PSY196" s="152"/>
      <c r="PSZ196" s="152"/>
      <c r="PTA196" s="152"/>
      <c r="PTB196" s="152"/>
      <c r="PTC196" s="356"/>
      <c r="PTD196" s="321"/>
      <c r="PTE196" s="326"/>
      <c r="PTF196" s="152"/>
      <c r="PTG196" s="152"/>
      <c r="PTH196" s="152"/>
      <c r="PTI196" s="152"/>
      <c r="PTJ196" s="356"/>
      <c r="PTK196" s="321"/>
      <c r="PTL196" s="326"/>
      <c r="PTM196" s="152"/>
      <c r="PTN196" s="152"/>
      <c r="PTO196" s="152"/>
      <c r="PTP196" s="152"/>
      <c r="PTQ196" s="356"/>
      <c r="PTR196" s="321"/>
      <c r="PTS196" s="326"/>
      <c r="PTT196" s="152"/>
      <c r="PTU196" s="152"/>
      <c r="PTV196" s="152"/>
      <c r="PTW196" s="152"/>
      <c r="PTX196" s="356"/>
      <c r="PTY196" s="321"/>
      <c r="PTZ196" s="326"/>
      <c r="PUA196" s="152"/>
      <c r="PUB196" s="152"/>
      <c r="PUC196" s="152"/>
      <c r="PUD196" s="152"/>
      <c r="PUE196" s="356"/>
      <c r="PUF196" s="321"/>
      <c r="PUG196" s="326"/>
      <c r="PUH196" s="152"/>
      <c r="PUI196" s="152"/>
      <c r="PUJ196" s="152"/>
      <c r="PUK196" s="152"/>
      <c r="PUL196" s="356"/>
      <c r="PUM196" s="321"/>
      <c r="PUN196" s="326"/>
      <c r="PUO196" s="152"/>
      <c r="PUP196" s="152"/>
      <c r="PUQ196" s="152"/>
      <c r="PUR196" s="152"/>
      <c r="PUS196" s="356"/>
      <c r="PUT196" s="321"/>
      <c r="PUU196" s="326"/>
      <c r="PUV196" s="152"/>
      <c r="PUW196" s="152"/>
      <c r="PUX196" s="152"/>
      <c r="PUY196" s="152"/>
      <c r="PUZ196" s="356"/>
      <c r="PVA196" s="321"/>
      <c r="PVB196" s="326"/>
      <c r="PVC196" s="152"/>
      <c r="PVD196" s="152"/>
      <c r="PVE196" s="152"/>
      <c r="PVF196" s="152"/>
      <c r="PVG196" s="356"/>
      <c r="PVH196" s="321"/>
      <c r="PVI196" s="326"/>
      <c r="PVJ196" s="152"/>
      <c r="PVK196" s="152"/>
      <c r="PVL196" s="152"/>
      <c r="PVM196" s="152"/>
      <c r="PVN196" s="356"/>
      <c r="PVO196" s="321"/>
      <c r="PVP196" s="326"/>
      <c r="PVQ196" s="152"/>
      <c r="PVR196" s="152"/>
      <c r="PVS196" s="152"/>
      <c r="PVT196" s="152"/>
      <c r="PVU196" s="356"/>
      <c r="PVV196" s="321"/>
      <c r="PVW196" s="326"/>
      <c r="PVX196" s="152"/>
      <c r="PVY196" s="152"/>
      <c r="PVZ196" s="152"/>
      <c r="PWA196" s="152"/>
      <c r="PWB196" s="356"/>
      <c r="PWC196" s="321"/>
      <c r="PWD196" s="326"/>
      <c r="PWE196" s="152"/>
      <c r="PWF196" s="152"/>
      <c r="PWG196" s="152"/>
      <c r="PWH196" s="152"/>
      <c r="PWI196" s="356"/>
      <c r="PWJ196" s="321"/>
      <c r="PWK196" s="326"/>
      <c r="PWL196" s="152"/>
      <c r="PWM196" s="152"/>
      <c r="PWN196" s="152"/>
      <c r="PWO196" s="152"/>
      <c r="PWP196" s="356"/>
      <c r="PWQ196" s="321"/>
      <c r="PWR196" s="326"/>
      <c r="PWS196" s="152"/>
      <c r="PWT196" s="152"/>
      <c r="PWU196" s="152"/>
      <c r="PWV196" s="152"/>
      <c r="PWW196" s="356"/>
      <c r="PWX196" s="321"/>
      <c r="PWY196" s="326"/>
      <c r="PWZ196" s="152"/>
      <c r="PXA196" s="152"/>
      <c r="PXB196" s="152"/>
      <c r="PXC196" s="152"/>
      <c r="PXD196" s="356"/>
      <c r="PXE196" s="321"/>
      <c r="PXF196" s="326"/>
      <c r="PXG196" s="152"/>
      <c r="PXH196" s="152"/>
      <c r="PXI196" s="152"/>
      <c r="PXJ196" s="152"/>
      <c r="PXK196" s="356"/>
      <c r="PXL196" s="321"/>
      <c r="PXM196" s="326"/>
      <c r="PXN196" s="152"/>
      <c r="PXO196" s="152"/>
      <c r="PXP196" s="152"/>
      <c r="PXQ196" s="152"/>
      <c r="PXR196" s="356"/>
      <c r="PXS196" s="321"/>
      <c r="PXT196" s="326"/>
      <c r="PXU196" s="152"/>
      <c r="PXV196" s="152"/>
      <c r="PXW196" s="152"/>
      <c r="PXX196" s="152"/>
      <c r="PXY196" s="356"/>
      <c r="PXZ196" s="321"/>
      <c r="PYA196" s="326"/>
      <c r="PYB196" s="152"/>
      <c r="PYC196" s="152"/>
      <c r="PYD196" s="152"/>
      <c r="PYE196" s="152"/>
      <c r="PYF196" s="356"/>
      <c r="PYG196" s="321"/>
      <c r="PYH196" s="326"/>
      <c r="PYI196" s="152"/>
      <c r="PYJ196" s="152"/>
      <c r="PYK196" s="152"/>
      <c r="PYL196" s="152"/>
      <c r="PYM196" s="356"/>
      <c r="PYN196" s="321"/>
      <c r="PYO196" s="326"/>
      <c r="PYP196" s="152"/>
      <c r="PYQ196" s="152"/>
      <c r="PYR196" s="152"/>
      <c r="PYS196" s="152"/>
      <c r="PYT196" s="356"/>
      <c r="PYU196" s="321"/>
      <c r="PYV196" s="326"/>
      <c r="PYW196" s="152"/>
      <c r="PYX196" s="152"/>
      <c r="PYY196" s="152"/>
      <c r="PYZ196" s="152"/>
      <c r="PZA196" s="356"/>
      <c r="PZB196" s="321"/>
      <c r="PZC196" s="326"/>
      <c r="PZD196" s="152"/>
      <c r="PZE196" s="152"/>
      <c r="PZF196" s="152"/>
      <c r="PZG196" s="152"/>
      <c r="PZH196" s="356"/>
      <c r="PZI196" s="321"/>
      <c r="PZJ196" s="326"/>
      <c r="PZK196" s="152"/>
      <c r="PZL196" s="152"/>
      <c r="PZM196" s="152"/>
      <c r="PZN196" s="152"/>
      <c r="PZO196" s="356"/>
      <c r="PZP196" s="321"/>
      <c r="PZQ196" s="326"/>
      <c r="PZR196" s="152"/>
      <c r="PZS196" s="152"/>
      <c r="PZT196" s="152"/>
      <c r="PZU196" s="152"/>
      <c r="PZV196" s="356"/>
      <c r="PZW196" s="321"/>
      <c r="PZX196" s="326"/>
      <c r="PZY196" s="152"/>
      <c r="PZZ196" s="152"/>
      <c r="QAA196" s="152"/>
      <c r="QAB196" s="152"/>
      <c r="QAC196" s="356"/>
      <c r="QAD196" s="321"/>
      <c r="QAE196" s="326"/>
      <c r="QAF196" s="152"/>
      <c r="QAG196" s="152"/>
      <c r="QAH196" s="152"/>
      <c r="QAI196" s="152"/>
      <c r="QAJ196" s="356"/>
      <c r="QAK196" s="321"/>
      <c r="QAL196" s="326"/>
      <c r="QAM196" s="152"/>
      <c r="QAN196" s="152"/>
      <c r="QAO196" s="152"/>
      <c r="QAP196" s="152"/>
      <c r="QAQ196" s="356"/>
      <c r="QAR196" s="321"/>
      <c r="QAS196" s="326"/>
      <c r="QAT196" s="152"/>
      <c r="QAU196" s="152"/>
      <c r="QAV196" s="152"/>
      <c r="QAW196" s="152"/>
      <c r="QAX196" s="356"/>
      <c r="QAY196" s="321"/>
      <c r="QAZ196" s="326"/>
      <c r="QBA196" s="152"/>
      <c r="QBB196" s="152"/>
      <c r="QBC196" s="152"/>
      <c r="QBD196" s="152"/>
      <c r="QBE196" s="356"/>
      <c r="QBF196" s="321"/>
      <c r="QBG196" s="326"/>
      <c r="QBH196" s="152"/>
      <c r="QBI196" s="152"/>
      <c r="QBJ196" s="152"/>
      <c r="QBK196" s="152"/>
      <c r="QBL196" s="356"/>
      <c r="QBM196" s="321"/>
      <c r="QBN196" s="326"/>
      <c r="QBO196" s="152"/>
      <c r="QBP196" s="152"/>
      <c r="QBQ196" s="152"/>
      <c r="QBR196" s="152"/>
      <c r="QBS196" s="356"/>
      <c r="QBT196" s="321"/>
      <c r="QBU196" s="326"/>
      <c r="QBV196" s="152"/>
      <c r="QBW196" s="152"/>
      <c r="QBX196" s="152"/>
      <c r="QBY196" s="152"/>
      <c r="QBZ196" s="356"/>
      <c r="QCA196" s="321"/>
      <c r="QCB196" s="326"/>
      <c r="QCC196" s="152"/>
      <c r="QCD196" s="152"/>
      <c r="QCE196" s="152"/>
      <c r="QCF196" s="152"/>
      <c r="QCG196" s="356"/>
      <c r="QCH196" s="321"/>
      <c r="QCI196" s="326"/>
      <c r="QCJ196" s="152"/>
      <c r="QCK196" s="152"/>
      <c r="QCL196" s="152"/>
      <c r="QCM196" s="152"/>
      <c r="QCN196" s="356"/>
      <c r="QCO196" s="321"/>
      <c r="QCP196" s="326"/>
      <c r="QCQ196" s="152"/>
      <c r="QCR196" s="152"/>
      <c r="QCS196" s="152"/>
      <c r="QCT196" s="152"/>
      <c r="QCU196" s="356"/>
      <c r="QCV196" s="321"/>
      <c r="QCW196" s="326"/>
      <c r="QCX196" s="152"/>
      <c r="QCY196" s="152"/>
      <c r="QCZ196" s="152"/>
      <c r="QDA196" s="152"/>
      <c r="QDB196" s="356"/>
      <c r="QDC196" s="321"/>
      <c r="QDD196" s="326"/>
      <c r="QDE196" s="152"/>
      <c r="QDF196" s="152"/>
      <c r="QDG196" s="152"/>
      <c r="QDH196" s="152"/>
      <c r="QDI196" s="356"/>
      <c r="QDJ196" s="321"/>
      <c r="QDK196" s="326"/>
      <c r="QDL196" s="152"/>
      <c r="QDM196" s="152"/>
      <c r="QDN196" s="152"/>
      <c r="QDO196" s="152"/>
      <c r="QDP196" s="356"/>
      <c r="QDQ196" s="321"/>
      <c r="QDR196" s="326"/>
      <c r="QDS196" s="152"/>
      <c r="QDT196" s="152"/>
      <c r="QDU196" s="152"/>
      <c r="QDV196" s="152"/>
      <c r="QDW196" s="356"/>
      <c r="QDX196" s="321"/>
      <c r="QDY196" s="326"/>
      <c r="QDZ196" s="152"/>
      <c r="QEA196" s="152"/>
      <c r="QEB196" s="152"/>
      <c r="QEC196" s="152"/>
      <c r="QED196" s="356"/>
      <c r="QEE196" s="321"/>
      <c r="QEF196" s="326"/>
      <c r="QEG196" s="152"/>
      <c r="QEH196" s="152"/>
      <c r="QEI196" s="152"/>
      <c r="QEJ196" s="152"/>
      <c r="QEK196" s="356"/>
      <c r="QEL196" s="321"/>
      <c r="QEM196" s="326"/>
      <c r="QEN196" s="152"/>
      <c r="QEO196" s="152"/>
      <c r="QEP196" s="152"/>
      <c r="QEQ196" s="152"/>
      <c r="QER196" s="356"/>
      <c r="QES196" s="321"/>
      <c r="QET196" s="326"/>
      <c r="QEU196" s="152"/>
      <c r="QEV196" s="152"/>
      <c r="QEW196" s="152"/>
      <c r="QEX196" s="152"/>
      <c r="QEY196" s="356"/>
      <c r="QEZ196" s="321"/>
      <c r="QFA196" s="326"/>
      <c r="QFB196" s="152"/>
      <c r="QFC196" s="152"/>
      <c r="QFD196" s="152"/>
      <c r="QFE196" s="152"/>
      <c r="QFF196" s="356"/>
      <c r="QFG196" s="321"/>
      <c r="QFH196" s="326"/>
      <c r="QFI196" s="152"/>
      <c r="QFJ196" s="152"/>
      <c r="QFK196" s="152"/>
      <c r="QFL196" s="152"/>
      <c r="QFM196" s="356"/>
      <c r="QFN196" s="321"/>
      <c r="QFO196" s="326"/>
      <c r="QFP196" s="152"/>
      <c r="QFQ196" s="152"/>
      <c r="QFR196" s="152"/>
      <c r="QFS196" s="152"/>
      <c r="QFT196" s="356"/>
      <c r="QFU196" s="321"/>
      <c r="QFV196" s="326"/>
      <c r="QFW196" s="152"/>
      <c r="QFX196" s="152"/>
      <c r="QFY196" s="152"/>
      <c r="QFZ196" s="152"/>
      <c r="QGA196" s="356"/>
      <c r="QGB196" s="321"/>
      <c r="QGC196" s="326"/>
      <c r="QGD196" s="152"/>
      <c r="QGE196" s="152"/>
      <c r="QGF196" s="152"/>
      <c r="QGG196" s="152"/>
      <c r="QGH196" s="356"/>
      <c r="QGI196" s="321"/>
      <c r="QGJ196" s="326"/>
      <c r="QGK196" s="152"/>
      <c r="QGL196" s="152"/>
      <c r="QGM196" s="152"/>
      <c r="QGN196" s="152"/>
      <c r="QGO196" s="356"/>
      <c r="QGP196" s="321"/>
      <c r="QGQ196" s="326"/>
      <c r="QGR196" s="152"/>
      <c r="QGS196" s="152"/>
      <c r="QGT196" s="152"/>
      <c r="QGU196" s="152"/>
      <c r="QGV196" s="356"/>
      <c r="QGW196" s="321"/>
      <c r="QGX196" s="326"/>
      <c r="QGY196" s="152"/>
      <c r="QGZ196" s="152"/>
      <c r="QHA196" s="152"/>
      <c r="QHB196" s="152"/>
      <c r="QHC196" s="356"/>
      <c r="QHD196" s="321"/>
      <c r="QHE196" s="326"/>
      <c r="QHF196" s="152"/>
      <c r="QHG196" s="152"/>
      <c r="QHH196" s="152"/>
      <c r="QHI196" s="152"/>
      <c r="QHJ196" s="356"/>
      <c r="QHK196" s="321"/>
      <c r="QHL196" s="326"/>
      <c r="QHM196" s="152"/>
      <c r="QHN196" s="152"/>
      <c r="QHO196" s="152"/>
      <c r="QHP196" s="152"/>
      <c r="QHQ196" s="356"/>
      <c r="QHR196" s="321"/>
      <c r="QHS196" s="326"/>
      <c r="QHT196" s="152"/>
      <c r="QHU196" s="152"/>
      <c r="QHV196" s="152"/>
      <c r="QHW196" s="152"/>
      <c r="QHX196" s="356"/>
      <c r="QHY196" s="321"/>
      <c r="QHZ196" s="326"/>
      <c r="QIA196" s="152"/>
      <c r="QIB196" s="152"/>
      <c r="QIC196" s="152"/>
      <c r="QID196" s="152"/>
      <c r="QIE196" s="356"/>
      <c r="QIF196" s="321"/>
      <c r="QIG196" s="326"/>
      <c r="QIH196" s="152"/>
      <c r="QII196" s="152"/>
      <c r="QIJ196" s="152"/>
      <c r="QIK196" s="152"/>
      <c r="QIL196" s="356"/>
      <c r="QIM196" s="321"/>
      <c r="QIN196" s="326"/>
      <c r="QIO196" s="152"/>
      <c r="QIP196" s="152"/>
      <c r="QIQ196" s="152"/>
      <c r="QIR196" s="152"/>
      <c r="QIS196" s="356"/>
      <c r="QIT196" s="321"/>
      <c r="QIU196" s="326"/>
      <c r="QIV196" s="152"/>
      <c r="QIW196" s="152"/>
      <c r="QIX196" s="152"/>
      <c r="QIY196" s="152"/>
      <c r="QIZ196" s="356"/>
      <c r="QJA196" s="321"/>
      <c r="QJB196" s="326"/>
      <c r="QJC196" s="152"/>
      <c r="QJD196" s="152"/>
      <c r="QJE196" s="152"/>
      <c r="QJF196" s="152"/>
      <c r="QJG196" s="356"/>
      <c r="QJH196" s="321"/>
      <c r="QJI196" s="326"/>
      <c r="QJJ196" s="152"/>
      <c r="QJK196" s="152"/>
      <c r="QJL196" s="152"/>
      <c r="QJM196" s="152"/>
      <c r="QJN196" s="356"/>
      <c r="QJO196" s="321"/>
      <c r="QJP196" s="326"/>
      <c r="QJQ196" s="152"/>
      <c r="QJR196" s="152"/>
      <c r="QJS196" s="152"/>
      <c r="QJT196" s="152"/>
      <c r="QJU196" s="356"/>
      <c r="QJV196" s="321"/>
      <c r="QJW196" s="326"/>
      <c r="QJX196" s="152"/>
      <c r="QJY196" s="152"/>
      <c r="QJZ196" s="152"/>
      <c r="QKA196" s="152"/>
      <c r="QKB196" s="356"/>
      <c r="QKC196" s="321"/>
      <c r="QKD196" s="326"/>
      <c r="QKE196" s="152"/>
      <c r="QKF196" s="152"/>
      <c r="QKG196" s="152"/>
      <c r="QKH196" s="152"/>
      <c r="QKI196" s="356"/>
      <c r="QKJ196" s="321"/>
      <c r="QKK196" s="326"/>
      <c r="QKL196" s="152"/>
      <c r="QKM196" s="152"/>
      <c r="QKN196" s="152"/>
      <c r="QKO196" s="152"/>
      <c r="QKP196" s="356"/>
      <c r="QKQ196" s="321"/>
      <c r="QKR196" s="326"/>
      <c r="QKS196" s="152"/>
      <c r="QKT196" s="152"/>
      <c r="QKU196" s="152"/>
      <c r="QKV196" s="152"/>
      <c r="QKW196" s="356"/>
      <c r="QKX196" s="321"/>
      <c r="QKY196" s="326"/>
      <c r="QKZ196" s="152"/>
      <c r="QLA196" s="152"/>
      <c r="QLB196" s="152"/>
      <c r="QLC196" s="152"/>
      <c r="QLD196" s="356"/>
      <c r="QLE196" s="321"/>
      <c r="QLF196" s="326"/>
      <c r="QLG196" s="152"/>
      <c r="QLH196" s="152"/>
      <c r="QLI196" s="152"/>
      <c r="QLJ196" s="152"/>
      <c r="QLK196" s="356"/>
      <c r="QLL196" s="321"/>
      <c r="QLM196" s="326"/>
      <c r="QLN196" s="152"/>
      <c r="QLO196" s="152"/>
      <c r="QLP196" s="152"/>
      <c r="QLQ196" s="152"/>
      <c r="QLR196" s="356"/>
      <c r="QLS196" s="321"/>
      <c r="QLT196" s="326"/>
      <c r="QLU196" s="152"/>
      <c r="QLV196" s="152"/>
      <c r="QLW196" s="152"/>
      <c r="QLX196" s="152"/>
      <c r="QLY196" s="356"/>
      <c r="QLZ196" s="321"/>
      <c r="QMA196" s="326"/>
      <c r="QMB196" s="152"/>
      <c r="QMC196" s="152"/>
      <c r="QMD196" s="152"/>
      <c r="QME196" s="152"/>
      <c r="QMF196" s="356"/>
      <c r="QMG196" s="321"/>
      <c r="QMH196" s="326"/>
      <c r="QMI196" s="152"/>
      <c r="QMJ196" s="152"/>
      <c r="QMK196" s="152"/>
      <c r="QML196" s="152"/>
      <c r="QMM196" s="356"/>
      <c r="QMN196" s="321"/>
      <c r="QMO196" s="326"/>
      <c r="QMP196" s="152"/>
      <c r="QMQ196" s="152"/>
      <c r="QMR196" s="152"/>
      <c r="QMS196" s="152"/>
      <c r="QMT196" s="356"/>
      <c r="QMU196" s="321"/>
      <c r="QMV196" s="326"/>
      <c r="QMW196" s="152"/>
      <c r="QMX196" s="152"/>
      <c r="QMY196" s="152"/>
      <c r="QMZ196" s="152"/>
      <c r="QNA196" s="356"/>
      <c r="QNB196" s="321"/>
      <c r="QNC196" s="326"/>
      <c r="QND196" s="152"/>
      <c r="QNE196" s="152"/>
      <c r="QNF196" s="152"/>
      <c r="QNG196" s="152"/>
      <c r="QNH196" s="356"/>
      <c r="QNI196" s="321"/>
      <c r="QNJ196" s="326"/>
      <c r="QNK196" s="152"/>
      <c r="QNL196" s="152"/>
      <c r="QNM196" s="152"/>
      <c r="QNN196" s="152"/>
      <c r="QNO196" s="356"/>
      <c r="QNP196" s="321"/>
      <c r="QNQ196" s="326"/>
      <c r="QNR196" s="152"/>
      <c r="QNS196" s="152"/>
      <c r="QNT196" s="152"/>
      <c r="QNU196" s="152"/>
      <c r="QNV196" s="356"/>
      <c r="QNW196" s="321"/>
      <c r="QNX196" s="326"/>
      <c r="QNY196" s="152"/>
      <c r="QNZ196" s="152"/>
      <c r="QOA196" s="152"/>
      <c r="QOB196" s="152"/>
      <c r="QOC196" s="356"/>
      <c r="QOD196" s="321"/>
      <c r="QOE196" s="326"/>
      <c r="QOF196" s="152"/>
      <c r="QOG196" s="152"/>
      <c r="QOH196" s="152"/>
      <c r="QOI196" s="152"/>
      <c r="QOJ196" s="356"/>
      <c r="QOK196" s="321"/>
      <c r="QOL196" s="326"/>
      <c r="QOM196" s="152"/>
      <c r="QON196" s="152"/>
      <c r="QOO196" s="152"/>
      <c r="QOP196" s="152"/>
      <c r="QOQ196" s="356"/>
      <c r="QOR196" s="321"/>
      <c r="QOS196" s="326"/>
      <c r="QOT196" s="152"/>
      <c r="QOU196" s="152"/>
      <c r="QOV196" s="152"/>
      <c r="QOW196" s="152"/>
      <c r="QOX196" s="356"/>
      <c r="QOY196" s="321"/>
      <c r="QOZ196" s="326"/>
      <c r="QPA196" s="152"/>
      <c r="QPB196" s="152"/>
      <c r="QPC196" s="152"/>
      <c r="QPD196" s="152"/>
      <c r="QPE196" s="356"/>
      <c r="QPF196" s="321"/>
      <c r="QPG196" s="326"/>
      <c r="QPH196" s="152"/>
      <c r="QPI196" s="152"/>
      <c r="QPJ196" s="152"/>
      <c r="QPK196" s="152"/>
      <c r="QPL196" s="356"/>
      <c r="QPM196" s="321"/>
      <c r="QPN196" s="326"/>
      <c r="QPO196" s="152"/>
      <c r="QPP196" s="152"/>
      <c r="QPQ196" s="152"/>
      <c r="QPR196" s="152"/>
      <c r="QPS196" s="356"/>
      <c r="QPT196" s="321"/>
      <c r="QPU196" s="326"/>
      <c r="QPV196" s="152"/>
      <c r="QPW196" s="152"/>
      <c r="QPX196" s="152"/>
      <c r="QPY196" s="152"/>
      <c r="QPZ196" s="356"/>
      <c r="QQA196" s="321"/>
      <c r="QQB196" s="326"/>
      <c r="QQC196" s="152"/>
      <c r="QQD196" s="152"/>
      <c r="QQE196" s="152"/>
      <c r="QQF196" s="152"/>
      <c r="QQG196" s="356"/>
      <c r="QQH196" s="321"/>
      <c r="QQI196" s="326"/>
      <c r="QQJ196" s="152"/>
      <c r="QQK196" s="152"/>
      <c r="QQL196" s="152"/>
      <c r="QQM196" s="152"/>
      <c r="QQN196" s="356"/>
      <c r="QQO196" s="321"/>
      <c r="QQP196" s="326"/>
      <c r="QQQ196" s="152"/>
      <c r="QQR196" s="152"/>
      <c r="QQS196" s="152"/>
      <c r="QQT196" s="152"/>
      <c r="QQU196" s="356"/>
      <c r="QQV196" s="321"/>
      <c r="QQW196" s="326"/>
      <c r="QQX196" s="152"/>
      <c r="QQY196" s="152"/>
      <c r="QQZ196" s="152"/>
      <c r="QRA196" s="152"/>
      <c r="QRB196" s="356"/>
      <c r="QRC196" s="321"/>
      <c r="QRD196" s="326"/>
      <c r="QRE196" s="152"/>
      <c r="QRF196" s="152"/>
      <c r="QRG196" s="152"/>
      <c r="QRH196" s="152"/>
      <c r="QRI196" s="356"/>
      <c r="QRJ196" s="321"/>
      <c r="QRK196" s="326"/>
      <c r="QRL196" s="152"/>
      <c r="QRM196" s="152"/>
      <c r="QRN196" s="152"/>
      <c r="QRO196" s="152"/>
      <c r="QRP196" s="356"/>
      <c r="QRQ196" s="321"/>
      <c r="QRR196" s="326"/>
      <c r="QRS196" s="152"/>
      <c r="QRT196" s="152"/>
      <c r="QRU196" s="152"/>
      <c r="QRV196" s="152"/>
      <c r="QRW196" s="356"/>
      <c r="QRX196" s="321"/>
      <c r="QRY196" s="326"/>
      <c r="QRZ196" s="152"/>
      <c r="QSA196" s="152"/>
      <c r="QSB196" s="152"/>
      <c r="QSC196" s="152"/>
      <c r="QSD196" s="356"/>
      <c r="QSE196" s="321"/>
      <c r="QSF196" s="326"/>
      <c r="QSG196" s="152"/>
      <c r="QSH196" s="152"/>
      <c r="QSI196" s="152"/>
      <c r="QSJ196" s="152"/>
      <c r="QSK196" s="356"/>
      <c r="QSL196" s="321"/>
      <c r="QSM196" s="326"/>
      <c r="QSN196" s="152"/>
      <c r="QSO196" s="152"/>
      <c r="QSP196" s="152"/>
      <c r="QSQ196" s="152"/>
      <c r="QSR196" s="356"/>
      <c r="QSS196" s="321"/>
      <c r="QST196" s="326"/>
      <c r="QSU196" s="152"/>
      <c r="QSV196" s="152"/>
      <c r="QSW196" s="152"/>
      <c r="QSX196" s="152"/>
      <c r="QSY196" s="356"/>
      <c r="QSZ196" s="321"/>
      <c r="QTA196" s="326"/>
      <c r="QTB196" s="152"/>
      <c r="QTC196" s="152"/>
      <c r="QTD196" s="152"/>
      <c r="QTE196" s="152"/>
      <c r="QTF196" s="356"/>
      <c r="QTG196" s="321"/>
      <c r="QTH196" s="326"/>
      <c r="QTI196" s="152"/>
      <c r="QTJ196" s="152"/>
      <c r="QTK196" s="152"/>
      <c r="QTL196" s="152"/>
      <c r="QTM196" s="356"/>
      <c r="QTN196" s="321"/>
      <c r="QTO196" s="326"/>
      <c r="QTP196" s="152"/>
      <c r="QTQ196" s="152"/>
      <c r="QTR196" s="152"/>
      <c r="QTS196" s="152"/>
      <c r="QTT196" s="356"/>
      <c r="QTU196" s="321"/>
      <c r="QTV196" s="326"/>
      <c r="QTW196" s="152"/>
      <c r="QTX196" s="152"/>
      <c r="QTY196" s="152"/>
      <c r="QTZ196" s="152"/>
      <c r="QUA196" s="356"/>
      <c r="QUB196" s="321"/>
      <c r="QUC196" s="326"/>
      <c r="QUD196" s="152"/>
      <c r="QUE196" s="152"/>
      <c r="QUF196" s="152"/>
      <c r="QUG196" s="152"/>
      <c r="QUH196" s="356"/>
      <c r="QUI196" s="321"/>
      <c r="QUJ196" s="326"/>
      <c r="QUK196" s="152"/>
      <c r="QUL196" s="152"/>
      <c r="QUM196" s="152"/>
      <c r="QUN196" s="152"/>
      <c r="QUO196" s="356"/>
      <c r="QUP196" s="321"/>
      <c r="QUQ196" s="326"/>
      <c r="QUR196" s="152"/>
      <c r="QUS196" s="152"/>
      <c r="QUT196" s="152"/>
      <c r="QUU196" s="152"/>
      <c r="QUV196" s="356"/>
      <c r="QUW196" s="321"/>
      <c r="QUX196" s="326"/>
      <c r="QUY196" s="152"/>
      <c r="QUZ196" s="152"/>
      <c r="QVA196" s="152"/>
      <c r="QVB196" s="152"/>
      <c r="QVC196" s="356"/>
      <c r="QVD196" s="321"/>
      <c r="QVE196" s="326"/>
      <c r="QVF196" s="152"/>
      <c r="QVG196" s="152"/>
      <c r="QVH196" s="152"/>
      <c r="QVI196" s="152"/>
      <c r="QVJ196" s="356"/>
      <c r="QVK196" s="321"/>
      <c r="QVL196" s="326"/>
      <c r="QVM196" s="152"/>
      <c r="QVN196" s="152"/>
      <c r="QVO196" s="152"/>
      <c r="QVP196" s="152"/>
      <c r="QVQ196" s="356"/>
      <c r="QVR196" s="321"/>
      <c r="QVS196" s="326"/>
      <c r="QVT196" s="152"/>
      <c r="QVU196" s="152"/>
      <c r="QVV196" s="152"/>
      <c r="QVW196" s="152"/>
      <c r="QVX196" s="356"/>
      <c r="QVY196" s="321"/>
      <c r="QVZ196" s="326"/>
      <c r="QWA196" s="152"/>
      <c r="QWB196" s="152"/>
      <c r="QWC196" s="152"/>
      <c r="QWD196" s="152"/>
      <c r="QWE196" s="356"/>
      <c r="QWF196" s="321"/>
      <c r="QWG196" s="326"/>
      <c r="QWH196" s="152"/>
      <c r="QWI196" s="152"/>
      <c r="QWJ196" s="152"/>
      <c r="QWK196" s="152"/>
      <c r="QWL196" s="356"/>
      <c r="QWM196" s="321"/>
      <c r="QWN196" s="326"/>
      <c r="QWO196" s="152"/>
      <c r="QWP196" s="152"/>
      <c r="QWQ196" s="152"/>
      <c r="QWR196" s="152"/>
      <c r="QWS196" s="356"/>
      <c r="QWT196" s="321"/>
      <c r="QWU196" s="326"/>
      <c r="QWV196" s="152"/>
      <c r="QWW196" s="152"/>
      <c r="QWX196" s="152"/>
      <c r="QWY196" s="152"/>
      <c r="QWZ196" s="356"/>
      <c r="QXA196" s="321"/>
      <c r="QXB196" s="326"/>
      <c r="QXC196" s="152"/>
      <c r="QXD196" s="152"/>
      <c r="QXE196" s="152"/>
      <c r="QXF196" s="152"/>
      <c r="QXG196" s="356"/>
      <c r="QXH196" s="321"/>
      <c r="QXI196" s="326"/>
      <c r="QXJ196" s="152"/>
      <c r="QXK196" s="152"/>
      <c r="QXL196" s="152"/>
      <c r="QXM196" s="152"/>
      <c r="QXN196" s="356"/>
      <c r="QXO196" s="321"/>
      <c r="QXP196" s="326"/>
      <c r="QXQ196" s="152"/>
      <c r="QXR196" s="152"/>
      <c r="QXS196" s="152"/>
      <c r="QXT196" s="152"/>
      <c r="QXU196" s="356"/>
      <c r="QXV196" s="321"/>
      <c r="QXW196" s="326"/>
      <c r="QXX196" s="152"/>
      <c r="QXY196" s="152"/>
      <c r="QXZ196" s="152"/>
      <c r="QYA196" s="152"/>
      <c r="QYB196" s="356"/>
      <c r="QYC196" s="321"/>
      <c r="QYD196" s="326"/>
      <c r="QYE196" s="152"/>
      <c r="QYF196" s="152"/>
      <c r="QYG196" s="152"/>
      <c r="QYH196" s="152"/>
      <c r="QYI196" s="356"/>
      <c r="QYJ196" s="321"/>
      <c r="QYK196" s="326"/>
      <c r="QYL196" s="152"/>
      <c r="QYM196" s="152"/>
      <c r="QYN196" s="152"/>
      <c r="QYO196" s="152"/>
      <c r="QYP196" s="356"/>
      <c r="QYQ196" s="321"/>
      <c r="QYR196" s="326"/>
      <c r="QYS196" s="152"/>
      <c r="QYT196" s="152"/>
      <c r="QYU196" s="152"/>
      <c r="QYV196" s="152"/>
      <c r="QYW196" s="356"/>
      <c r="QYX196" s="321"/>
      <c r="QYY196" s="326"/>
      <c r="QYZ196" s="152"/>
      <c r="QZA196" s="152"/>
      <c r="QZB196" s="152"/>
      <c r="QZC196" s="152"/>
      <c r="QZD196" s="356"/>
      <c r="QZE196" s="321"/>
      <c r="QZF196" s="326"/>
      <c r="QZG196" s="152"/>
      <c r="QZH196" s="152"/>
      <c r="QZI196" s="152"/>
      <c r="QZJ196" s="152"/>
      <c r="QZK196" s="356"/>
      <c r="QZL196" s="321"/>
      <c r="QZM196" s="326"/>
      <c r="QZN196" s="152"/>
      <c r="QZO196" s="152"/>
      <c r="QZP196" s="152"/>
      <c r="QZQ196" s="152"/>
      <c r="QZR196" s="356"/>
      <c r="QZS196" s="321"/>
      <c r="QZT196" s="326"/>
      <c r="QZU196" s="152"/>
      <c r="QZV196" s="152"/>
      <c r="QZW196" s="152"/>
      <c r="QZX196" s="152"/>
      <c r="QZY196" s="356"/>
      <c r="QZZ196" s="321"/>
      <c r="RAA196" s="326"/>
      <c r="RAB196" s="152"/>
      <c r="RAC196" s="152"/>
      <c r="RAD196" s="152"/>
      <c r="RAE196" s="152"/>
      <c r="RAF196" s="356"/>
      <c r="RAG196" s="321"/>
      <c r="RAH196" s="326"/>
      <c r="RAI196" s="152"/>
      <c r="RAJ196" s="152"/>
      <c r="RAK196" s="152"/>
      <c r="RAL196" s="152"/>
      <c r="RAM196" s="356"/>
      <c r="RAN196" s="321"/>
      <c r="RAO196" s="326"/>
      <c r="RAP196" s="152"/>
      <c r="RAQ196" s="152"/>
      <c r="RAR196" s="152"/>
      <c r="RAS196" s="152"/>
      <c r="RAT196" s="356"/>
      <c r="RAU196" s="321"/>
      <c r="RAV196" s="326"/>
      <c r="RAW196" s="152"/>
      <c r="RAX196" s="152"/>
      <c r="RAY196" s="152"/>
      <c r="RAZ196" s="152"/>
      <c r="RBA196" s="356"/>
      <c r="RBB196" s="321"/>
      <c r="RBC196" s="326"/>
      <c r="RBD196" s="152"/>
      <c r="RBE196" s="152"/>
      <c r="RBF196" s="152"/>
      <c r="RBG196" s="152"/>
      <c r="RBH196" s="356"/>
      <c r="RBI196" s="321"/>
      <c r="RBJ196" s="326"/>
      <c r="RBK196" s="152"/>
      <c r="RBL196" s="152"/>
      <c r="RBM196" s="152"/>
      <c r="RBN196" s="152"/>
      <c r="RBO196" s="356"/>
      <c r="RBP196" s="321"/>
      <c r="RBQ196" s="326"/>
      <c r="RBR196" s="152"/>
      <c r="RBS196" s="152"/>
      <c r="RBT196" s="152"/>
      <c r="RBU196" s="152"/>
      <c r="RBV196" s="356"/>
      <c r="RBW196" s="321"/>
      <c r="RBX196" s="326"/>
      <c r="RBY196" s="152"/>
      <c r="RBZ196" s="152"/>
      <c r="RCA196" s="152"/>
      <c r="RCB196" s="152"/>
      <c r="RCC196" s="356"/>
      <c r="RCD196" s="321"/>
      <c r="RCE196" s="326"/>
      <c r="RCF196" s="152"/>
      <c r="RCG196" s="152"/>
      <c r="RCH196" s="152"/>
      <c r="RCI196" s="152"/>
      <c r="RCJ196" s="356"/>
      <c r="RCK196" s="321"/>
      <c r="RCL196" s="326"/>
      <c r="RCM196" s="152"/>
      <c r="RCN196" s="152"/>
      <c r="RCO196" s="152"/>
      <c r="RCP196" s="152"/>
      <c r="RCQ196" s="356"/>
      <c r="RCR196" s="321"/>
      <c r="RCS196" s="326"/>
      <c r="RCT196" s="152"/>
      <c r="RCU196" s="152"/>
      <c r="RCV196" s="152"/>
      <c r="RCW196" s="152"/>
      <c r="RCX196" s="356"/>
      <c r="RCY196" s="321"/>
      <c r="RCZ196" s="326"/>
      <c r="RDA196" s="152"/>
      <c r="RDB196" s="152"/>
      <c r="RDC196" s="152"/>
      <c r="RDD196" s="152"/>
      <c r="RDE196" s="356"/>
      <c r="RDF196" s="321"/>
      <c r="RDG196" s="326"/>
      <c r="RDH196" s="152"/>
      <c r="RDI196" s="152"/>
      <c r="RDJ196" s="152"/>
      <c r="RDK196" s="152"/>
      <c r="RDL196" s="356"/>
      <c r="RDM196" s="321"/>
      <c r="RDN196" s="326"/>
      <c r="RDO196" s="152"/>
      <c r="RDP196" s="152"/>
      <c r="RDQ196" s="152"/>
      <c r="RDR196" s="152"/>
      <c r="RDS196" s="356"/>
      <c r="RDT196" s="321"/>
      <c r="RDU196" s="326"/>
      <c r="RDV196" s="152"/>
      <c r="RDW196" s="152"/>
      <c r="RDX196" s="152"/>
      <c r="RDY196" s="152"/>
      <c r="RDZ196" s="356"/>
      <c r="REA196" s="321"/>
      <c r="REB196" s="326"/>
      <c r="REC196" s="152"/>
      <c r="RED196" s="152"/>
      <c r="REE196" s="152"/>
      <c r="REF196" s="152"/>
      <c r="REG196" s="356"/>
      <c r="REH196" s="321"/>
      <c r="REI196" s="326"/>
      <c r="REJ196" s="152"/>
      <c r="REK196" s="152"/>
      <c r="REL196" s="152"/>
      <c r="REM196" s="152"/>
      <c r="REN196" s="356"/>
      <c r="REO196" s="321"/>
      <c r="REP196" s="326"/>
      <c r="REQ196" s="152"/>
      <c r="RER196" s="152"/>
      <c r="RES196" s="152"/>
      <c r="RET196" s="152"/>
      <c r="REU196" s="356"/>
      <c r="REV196" s="321"/>
      <c r="REW196" s="326"/>
      <c r="REX196" s="152"/>
      <c r="REY196" s="152"/>
      <c r="REZ196" s="152"/>
      <c r="RFA196" s="152"/>
      <c r="RFB196" s="356"/>
      <c r="RFC196" s="321"/>
      <c r="RFD196" s="326"/>
      <c r="RFE196" s="152"/>
      <c r="RFF196" s="152"/>
      <c r="RFG196" s="152"/>
      <c r="RFH196" s="152"/>
      <c r="RFI196" s="356"/>
      <c r="RFJ196" s="321"/>
      <c r="RFK196" s="326"/>
      <c r="RFL196" s="152"/>
      <c r="RFM196" s="152"/>
      <c r="RFN196" s="152"/>
      <c r="RFO196" s="152"/>
      <c r="RFP196" s="356"/>
      <c r="RFQ196" s="321"/>
      <c r="RFR196" s="326"/>
      <c r="RFS196" s="152"/>
      <c r="RFT196" s="152"/>
      <c r="RFU196" s="152"/>
      <c r="RFV196" s="152"/>
      <c r="RFW196" s="356"/>
      <c r="RFX196" s="321"/>
      <c r="RFY196" s="326"/>
      <c r="RFZ196" s="152"/>
      <c r="RGA196" s="152"/>
      <c r="RGB196" s="152"/>
      <c r="RGC196" s="152"/>
      <c r="RGD196" s="356"/>
      <c r="RGE196" s="321"/>
      <c r="RGF196" s="326"/>
      <c r="RGG196" s="152"/>
      <c r="RGH196" s="152"/>
      <c r="RGI196" s="152"/>
      <c r="RGJ196" s="152"/>
      <c r="RGK196" s="356"/>
      <c r="RGL196" s="321"/>
      <c r="RGM196" s="326"/>
      <c r="RGN196" s="152"/>
      <c r="RGO196" s="152"/>
      <c r="RGP196" s="152"/>
      <c r="RGQ196" s="152"/>
      <c r="RGR196" s="356"/>
      <c r="RGS196" s="321"/>
      <c r="RGT196" s="326"/>
      <c r="RGU196" s="152"/>
      <c r="RGV196" s="152"/>
      <c r="RGW196" s="152"/>
      <c r="RGX196" s="152"/>
      <c r="RGY196" s="356"/>
      <c r="RGZ196" s="321"/>
      <c r="RHA196" s="326"/>
      <c r="RHB196" s="152"/>
      <c r="RHC196" s="152"/>
      <c r="RHD196" s="152"/>
      <c r="RHE196" s="152"/>
      <c r="RHF196" s="356"/>
      <c r="RHG196" s="321"/>
      <c r="RHH196" s="326"/>
      <c r="RHI196" s="152"/>
      <c r="RHJ196" s="152"/>
      <c r="RHK196" s="152"/>
      <c r="RHL196" s="152"/>
      <c r="RHM196" s="356"/>
      <c r="RHN196" s="321"/>
      <c r="RHO196" s="326"/>
      <c r="RHP196" s="152"/>
      <c r="RHQ196" s="152"/>
      <c r="RHR196" s="152"/>
      <c r="RHS196" s="152"/>
      <c r="RHT196" s="356"/>
      <c r="RHU196" s="321"/>
      <c r="RHV196" s="326"/>
      <c r="RHW196" s="152"/>
      <c r="RHX196" s="152"/>
      <c r="RHY196" s="152"/>
      <c r="RHZ196" s="152"/>
      <c r="RIA196" s="356"/>
      <c r="RIB196" s="321"/>
      <c r="RIC196" s="326"/>
      <c r="RID196" s="152"/>
      <c r="RIE196" s="152"/>
      <c r="RIF196" s="152"/>
      <c r="RIG196" s="152"/>
      <c r="RIH196" s="356"/>
      <c r="RII196" s="321"/>
      <c r="RIJ196" s="326"/>
      <c r="RIK196" s="152"/>
      <c r="RIL196" s="152"/>
      <c r="RIM196" s="152"/>
      <c r="RIN196" s="152"/>
      <c r="RIO196" s="356"/>
      <c r="RIP196" s="321"/>
      <c r="RIQ196" s="326"/>
      <c r="RIR196" s="152"/>
      <c r="RIS196" s="152"/>
      <c r="RIT196" s="152"/>
      <c r="RIU196" s="152"/>
      <c r="RIV196" s="356"/>
      <c r="RIW196" s="321"/>
      <c r="RIX196" s="326"/>
      <c r="RIY196" s="152"/>
      <c r="RIZ196" s="152"/>
      <c r="RJA196" s="152"/>
      <c r="RJB196" s="152"/>
      <c r="RJC196" s="356"/>
      <c r="RJD196" s="321"/>
      <c r="RJE196" s="326"/>
      <c r="RJF196" s="152"/>
      <c r="RJG196" s="152"/>
      <c r="RJH196" s="152"/>
      <c r="RJI196" s="152"/>
      <c r="RJJ196" s="356"/>
      <c r="RJK196" s="321"/>
      <c r="RJL196" s="326"/>
      <c r="RJM196" s="152"/>
      <c r="RJN196" s="152"/>
      <c r="RJO196" s="152"/>
      <c r="RJP196" s="152"/>
      <c r="RJQ196" s="356"/>
      <c r="RJR196" s="321"/>
      <c r="RJS196" s="326"/>
      <c r="RJT196" s="152"/>
      <c r="RJU196" s="152"/>
      <c r="RJV196" s="152"/>
      <c r="RJW196" s="152"/>
      <c r="RJX196" s="356"/>
      <c r="RJY196" s="321"/>
      <c r="RJZ196" s="326"/>
      <c r="RKA196" s="152"/>
      <c r="RKB196" s="152"/>
      <c r="RKC196" s="152"/>
      <c r="RKD196" s="152"/>
      <c r="RKE196" s="356"/>
      <c r="RKF196" s="321"/>
      <c r="RKG196" s="326"/>
      <c r="RKH196" s="152"/>
      <c r="RKI196" s="152"/>
      <c r="RKJ196" s="152"/>
      <c r="RKK196" s="152"/>
      <c r="RKL196" s="356"/>
      <c r="RKM196" s="321"/>
      <c r="RKN196" s="326"/>
      <c r="RKO196" s="152"/>
      <c r="RKP196" s="152"/>
      <c r="RKQ196" s="152"/>
      <c r="RKR196" s="152"/>
      <c r="RKS196" s="356"/>
      <c r="RKT196" s="321"/>
      <c r="RKU196" s="326"/>
      <c r="RKV196" s="152"/>
      <c r="RKW196" s="152"/>
      <c r="RKX196" s="152"/>
      <c r="RKY196" s="152"/>
      <c r="RKZ196" s="356"/>
      <c r="RLA196" s="321"/>
      <c r="RLB196" s="326"/>
      <c r="RLC196" s="152"/>
      <c r="RLD196" s="152"/>
      <c r="RLE196" s="152"/>
      <c r="RLF196" s="152"/>
      <c r="RLG196" s="356"/>
      <c r="RLH196" s="321"/>
      <c r="RLI196" s="326"/>
      <c r="RLJ196" s="152"/>
      <c r="RLK196" s="152"/>
      <c r="RLL196" s="152"/>
      <c r="RLM196" s="152"/>
      <c r="RLN196" s="356"/>
      <c r="RLO196" s="321"/>
      <c r="RLP196" s="326"/>
      <c r="RLQ196" s="152"/>
      <c r="RLR196" s="152"/>
      <c r="RLS196" s="152"/>
      <c r="RLT196" s="152"/>
      <c r="RLU196" s="356"/>
      <c r="RLV196" s="321"/>
      <c r="RLW196" s="326"/>
      <c r="RLX196" s="152"/>
      <c r="RLY196" s="152"/>
      <c r="RLZ196" s="152"/>
      <c r="RMA196" s="152"/>
      <c r="RMB196" s="356"/>
      <c r="RMC196" s="321"/>
      <c r="RMD196" s="326"/>
      <c r="RME196" s="152"/>
      <c r="RMF196" s="152"/>
      <c r="RMG196" s="152"/>
      <c r="RMH196" s="152"/>
      <c r="RMI196" s="356"/>
      <c r="RMJ196" s="321"/>
      <c r="RMK196" s="326"/>
      <c r="RML196" s="152"/>
      <c r="RMM196" s="152"/>
      <c r="RMN196" s="152"/>
      <c r="RMO196" s="152"/>
      <c r="RMP196" s="356"/>
      <c r="RMQ196" s="321"/>
      <c r="RMR196" s="326"/>
      <c r="RMS196" s="152"/>
      <c r="RMT196" s="152"/>
      <c r="RMU196" s="152"/>
      <c r="RMV196" s="152"/>
      <c r="RMW196" s="356"/>
      <c r="RMX196" s="321"/>
      <c r="RMY196" s="326"/>
      <c r="RMZ196" s="152"/>
      <c r="RNA196" s="152"/>
      <c r="RNB196" s="152"/>
      <c r="RNC196" s="152"/>
      <c r="RND196" s="356"/>
      <c r="RNE196" s="321"/>
      <c r="RNF196" s="326"/>
      <c r="RNG196" s="152"/>
      <c r="RNH196" s="152"/>
      <c r="RNI196" s="152"/>
      <c r="RNJ196" s="152"/>
      <c r="RNK196" s="356"/>
      <c r="RNL196" s="321"/>
      <c r="RNM196" s="326"/>
      <c r="RNN196" s="152"/>
      <c r="RNO196" s="152"/>
      <c r="RNP196" s="152"/>
      <c r="RNQ196" s="152"/>
      <c r="RNR196" s="356"/>
      <c r="RNS196" s="321"/>
      <c r="RNT196" s="326"/>
      <c r="RNU196" s="152"/>
      <c r="RNV196" s="152"/>
      <c r="RNW196" s="152"/>
      <c r="RNX196" s="152"/>
      <c r="RNY196" s="356"/>
      <c r="RNZ196" s="321"/>
      <c r="ROA196" s="326"/>
      <c r="ROB196" s="152"/>
      <c r="ROC196" s="152"/>
      <c r="ROD196" s="152"/>
      <c r="ROE196" s="152"/>
      <c r="ROF196" s="356"/>
      <c r="ROG196" s="321"/>
      <c r="ROH196" s="326"/>
      <c r="ROI196" s="152"/>
      <c r="ROJ196" s="152"/>
      <c r="ROK196" s="152"/>
      <c r="ROL196" s="152"/>
      <c r="ROM196" s="356"/>
      <c r="RON196" s="321"/>
      <c r="ROO196" s="326"/>
      <c r="ROP196" s="152"/>
      <c r="ROQ196" s="152"/>
      <c r="ROR196" s="152"/>
      <c r="ROS196" s="152"/>
      <c r="ROT196" s="356"/>
      <c r="ROU196" s="321"/>
      <c r="ROV196" s="326"/>
      <c r="ROW196" s="152"/>
      <c r="ROX196" s="152"/>
      <c r="ROY196" s="152"/>
      <c r="ROZ196" s="152"/>
      <c r="RPA196" s="356"/>
      <c r="RPB196" s="321"/>
      <c r="RPC196" s="326"/>
      <c r="RPD196" s="152"/>
      <c r="RPE196" s="152"/>
      <c r="RPF196" s="152"/>
      <c r="RPG196" s="152"/>
      <c r="RPH196" s="356"/>
      <c r="RPI196" s="321"/>
      <c r="RPJ196" s="326"/>
      <c r="RPK196" s="152"/>
      <c r="RPL196" s="152"/>
      <c r="RPM196" s="152"/>
      <c r="RPN196" s="152"/>
      <c r="RPO196" s="356"/>
      <c r="RPP196" s="321"/>
      <c r="RPQ196" s="326"/>
      <c r="RPR196" s="152"/>
      <c r="RPS196" s="152"/>
      <c r="RPT196" s="152"/>
      <c r="RPU196" s="152"/>
      <c r="RPV196" s="356"/>
      <c r="RPW196" s="321"/>
      <c r="RPX196" s="326"/>
      <c r="RPY196" s="152"/>
      <c r="RPZ196" s="152"/>
      <c r="RQA196" s="152"/>
      <c r="RQB196" s="152"/>
      <c r="RQC196" s="356"/>
      <c r="RQD196" s="321"/>
      <c r="RQE196" s="326"/>
      <c r="RQF196" s="152"/>
      <c r="RQG196" s="152"/>
      <c r="RQH196" s="152"/>
      <c r="RQI196" s="152"/>
      <c r="RQJ196" s="356"/>
      <c r="RQK196" s="321"/>
      <c r="RQL196" s="326"/>
      <c r="RQM196" s="152"/>
      <c r="RQN196" s="152"/>
      <c r="RQO196" s="152"/>
      <c r="RQP196" s="152"/>
      <c r="RQQ196" s="356"/>
      <c r="RQR196" s="321"/>
      <c r="RQS196" s="326"/>
      <c r="RQT196" s="152"/>
      <c r="RQU196" s="152"/>
      <c r="RQV196" s="152"/>
      <c r="RQW196" s="152"/>
      <c r="RQX196" s="356"/>
      <c r="RQY196" s="321"/>
      <c r="RQZ196" s="326"/>
      <c r="RRA196" s="152"/>
      <c r="RRB196" s="152"/>
      <c r="RRC196" s="152"/>
      <c r="RRD196" s="152"/>
      <c r="RRE196" s="356"/>
      <c r="RRF196" s="321"/>
      <c r="RRG196" s="326"/>
      <c r="RRH196" s="152"/>
      <c r="RRI196" s="152"/>
      <c r="RRJ196" s="152"/>
      <c r="RRK196" s="152"/>
      <c r="RRL196" s="356"/>
      <c r="RRM196" s="321"/>
      <c r="RRN196" s="326"/>
      <c r="RRO196" s="152"/>
      <c r="RRP196" s="152"/>
      <c r="RRQ196" s="152"/>
      <c r="RRR196" s="152"/>
      <c r="RRS196" s="356"/>
      <c r="RRT196" s="321"/>
      <c r="RRU196" s="326"/>
      <c r="RRV196" s="152"/>
      <c r="RRW196" s="152"/>
      <c r="RRX196" s="152"/>
      <c r="RRY196" s="152"/>
      <c r="RRZ196" s="356"/>
      <c r="RSA196" s="321"/>
      <c r="RSB196" s="326"/>
      <c r="RSC196" s="152"/>
      <c r="RSD196" s="152"/>
      <c r="RSE196" s="152"/>
      <c r="RSF196" s="152"/>
      <c r="RSG196" s="356"/>
      <c r="RSH196" s="321"/>
      <c r="RSI196" s="326"/>
      <c r="RSJ196" s="152"/>
      <c r="RSK196" s="152"/>
      <c r="RSL196" s="152"/>
      <c r="RSM196" s="152"/>
      <c r="RSN196" s="356"/>
      <c r="RSO196" s="321"/>
      <c r="RSP196" s="326"/>
      <c r="RSQ196" s="152"/>
      <c r="RSR196" s="152"/>
      <c r="RSS196" s="152"/>
      <c r="RST196" s="152"/>
      <c r="RSU196" s="356"/>
      <c r="RSV196" s="321"/>
      <c r="RSW196" s="326"/>
      <c r="RSX196" s="152"/>
      <c r="RSY196" s="152"/>
      <c r="RSZ196" s="152"/>
      <c r="RTA196" s="152"/>
      <c r="RTB196" s="356"/>
      <c r="RTC196" s="321"/>
      <c r="RTD196" s="326"/>
      <c r="RTE196" s="152"/>
      <c r="RTF196" s="152"/>
      <c r="RTG196" s="152"/>
      <c r="RTH196" s="152"/>
      <c r="RTI196" s="356"/>
      <c r="RTJ196" s="321"/>
      <c r="RTK196" s="326"/>
      <c r="RTL196" s="152"/>
      <c r="RTM196" s="152"/>
      <c r="RTN196" s="152"/>
      <c r="RTO196" s="152"/>
      <c r="RTP196" s="356"/>
      <c r="RTQ196" s="321"/>
      <c r="RTR196" s="326"/>
      <c r="RTS196" s="152"/>
      <c r="RTT196" s="152"/>
      <c r="RTU196" s="152"/>
      <c r="RTV196" s="152"/>
      <c r="RTW196" s="356"/>
      <c r="RTX196" s="321"/>
      <c r="RTY196" s="326"/>
      <c r="RTZ196" s="152"/>
      <c r="RUA196" s="152"/>
      <c r="RUB196" s="152"/>
      <c r="RUC196" s="152"/>
      <c r="RUD196" s="356"/>
      <c r="RUE196" s="321"/>
      <c r="RUF196" s="326"/>
      <c r="RUG196" s="152"/>
      <c r="RUH196" s="152"/>
      <c r="RUI196" s="152"/>
      <c r="RUJ196" s="152"/>
      <c r="RUK196" s="356"/>
      <c r="RUL196" s="321"/>
      <c r="RUM196" s="326"/>
      <c r="RUN196" s="152"/>
      <c r="RUO196" s="152"/>
      <c r="RUP196" s="152"/>
      <c r="RUQ196" s="152"/>
      <c r="RUR196" s="356"/>
      <c r="RUS196" s="321"/>
      <c r="RUT196" s="326"/>
      <c r="RUU196" s="152"/>
      <c r="RUV196" s="152"/>
      <c r="RUW196" s="152"/>
      <c r="RUX196" s="152"/>
      <c r="RUY196" s="356"/>
      <c r="RUZ196" s="321"/>
      <c r="RVA196" s="326"/>
      <c r="RVB196" s="152"/>
      <c r="RVC196" s="152"/>
      <c r="RVD196" s="152"/>
      <c r="RVE196" s="152"/>
      <c r="RVF196" s="356"/>
      <c r="RVG196" s="321"/>
      <c r="RVH196" s="326"/>
      <c r="RVI196" s="152"/>
      <c r="RVJ196" s="152"/>
      <c r="RVK196" s="152"/>
      <c r="RVL196" s="152"/>
      <c r="RVM196" s="356"/>
      <c r="RVN196" s="321"/>
      <c r="RVO196" s="326"/>
      <c r="RVP196" s="152"/>
      <c r="RVQ196" s="152"/>
      <c r="RVR196" s="152"/>
      <c r="RVS196" s="152"/>
      <c r="RVT196" s="356"/>
      <c r="RVU196" s="321"/>
      <c r="RVV196" s="326"/>
      <c r="RVW196" s="152"/>
      <c r="RVX196" s="152"/>
      <c r="RVY196" s="152"/>
      <c r="RVZ196" s="152"/>
      <c r="RWA196" s="356"/>
      <c r="RWB196" s="321"/>
      <c r="RWC196" s="326"/>
      <c r="RWD196" s="152"/>
      <c r="RWE196" s="152"/>
      <c r="RWF196" s="152"/>
      <c r="RWG196" s="152"/>
      <c r="RWH196" s="356"/>
      <c r="RWI196" s="321"/>
      <c r="RWJ196" s="326"/>
      <c r="RWK196" s="152"/>
      <c r="RWL196" s="152"/>
      <c r="RWM196" s="152"/>
      <c r="RWN196" s="152"/>
      <c r="RWO196" s="356"/>
      <c r="RWP196" s="321"/>
      <c r="RWQ196" s="326"/>
      <c r="RWR196" s="152"/>
      <c r="RWS196" s="152"/>
      <c r="RWT196" s="152"/>
      <c r="RWU196" s="152"/>
      <c r="RWV196" s="356"/>
      <c r="RWW196" s="321"/>
      <c r="RWX196" s="326"/>
      <c r="RWY196" s="152"/>
      <c r="RWZ196" s="152"/>
      <c r="RXA196" s="152"/>
      <c r="RXB196" s="152"/>
      <c r="RXC196" s="356"/>
      <c r="RXD196" s="321"/>
      <c r="RXE196" s="326"/>
      <c r="RXF196" s="152"/>
      <c r="RXG196" s="152"/>
      <c r="RXH196" s="152"/>
      <c r="RXI196" s="152"/>
      <c r="RXJ196" s="356"/>
      <c r="RXK196" s="321"/>
      <c r="RXL196" s="326"/>
      <c r="RXM196" s="152"/>
      <c r="RXN196" s="152"/>
      <c r="RXO196" s="152"/>
      <c r="RXP196" s="152"/>
      <c r="RXQ196" s="356"/>
      <c r="RXR196" s="321"/>
      <c r="RXS196" s="326"/>
      <c r="RXT196" s="152"/>
      <c r="RXU196" s="152"/>
      <c r="RXV196" s="152"/>
      <c r="RXW196" s="152"/>
      <c r="RXX196" s="356"/>
      <c r="RXY196" s="321"/>
      <c r="RXZ196" s="326"/>
      <c r="RYA196" s="152"/>
      <c r="RYB196" s="152"/>
      <c r="RYC196" s="152"/>
      <c r="RYD196" s="152"/>
      <c r="RYE196" s="356"/>
      <c r="RYF196" s="321"/>
      <c r="RYG196" s="326"/>
      <c r="RYH196" s="152"/>
      <c r="RYI196" s="152"/>
      <c r="RYJ196" s="152"/>
      <c r="RYK196" s="152"/>
      <c r="RYL196" s="356"/>
      <c r="RYM196" s="321"/>
      <c r="RYN196" s="326"/>
      <c r="RYO196" s="152"/>
      <c r="RYP196" s="152"/>
      <c r="RYQ196" s="152"/>
      <c r="RYR196" s="152"/>
      <c r="RYS196" s="356"/>
      <c r="RYT196" s="321"/>
      <c r="RYU196" s="326"/>
      <c r="RYV196" s="152"/>
      <c r="RYW196" s="152"/>
      <c r="RYX196" s="152"/>
      <c r="RYY196" s="152"/>
      <c r="RYZ196" s="356"/>
      <c r="RZA196" s="321"/>
      <c r="RZB196" s="326"/>
      <c r="RZC196" s="152"/>
      <c r="RZD196" s="152"/>
      <c r="RZE196" s="152"/>
      <c r="RZF196" s="152"/>
      <c r="RZG196" s="356"/>
      <c r="RZH196" s="321"/>
      <c r="RZI196" s="326"/>
      <c r="RZJ196" s="152"/>
      <c r="RZK196" s="152"/>
      <c r="RZL196" s="152"/>
      <c r="RZM196" s="152"/>
      <c r="RZN196" s="356"/>
      <c r="RZO196" s="321"/>
      <c r="RZP196" s="326"/>
      <c r="RZQ196" s="152"/>
      <c r="RZR196" s="152"/>
      <c r="RZS196" s="152"/>
      <c r="RZT196" s="152"/>
      <c r="RZU196" s="356"/>
      <c r="RZV196" s="321"/>
      <c r="RZW196" s="326"/>
      <c r="RZX196" s="152"/>
      <c r="RZY196" s="152"/>
      <c r="RZZ196" s="152"/>
      <c r="SAA196" s="152"/>
      <c r="SAB196" s="356"/>
      <c r="SAC196" s="321"/>
      <c r="SAD196" s="326"/>
      <c r="SAE196" s="152"/>
      <c r="SAF196" s="152"/>
      <c r="SAG196" s="152"/>
      <c r="SAH196" s="152"/>
      <c r="SAI196" s="356"/>
      <c r="SAJ196" s="321"/>
      <c r="SAK196" s="326"/>
      <c r="SAL196" s="152"/>
      <c r="SAM196" s="152"/>
      <c r="SAN196" s="152"/>
      <c r="SAO196" s="152"/>
      <c r="SAP196" s="356"/>
      <c r="SAQ196" s="321"/>
      <c r="SAR196" s="326"/>
      <c r="SAS196" s="152"/>
      <c r="SAT196" s="152"/>
      <c r="SAU196" s="152"/>
      <c r="SAV196" s="152"/>
      <c r="SAW196" s="356"/>
      <c r="SAX196" s="321"/>
      <c r="SAY196" s="326"/>
      <c r="SAZ196" s="152"/>
      <c r="SBA196" s="152"/>
      <c r="SBB196" s="152"/>
      <c r="SBC196" s="152"/>
      <c r="SBD196" s="356"/>
      <c r="SBE196" s="321"/>
      <c r="SBF196" s="326"/>
      <c r="SBG196" s="152"/>
      <c r="SBH196" s="152"/>
      <c r="SBI196" s="152"/>
      <c r="SBJ196" s="152"/>
      <c r="SBK196" s="356"/>
      <c r="SBL196" s="321"/>
      <c r="SBM196" s="326"/>
      <c r="SBN196" s="152"/>
      <c r="SBO196" s="152"/>
      <c r="SBP196" s="152"/>
      <c r="SBQ196" s="152"/>
      <c r="SBR196" s="356"/>
      <c r="SBS196" s="321"/>
      <c r="SBT196" s="326"/>
      <c r="SBU196" s="152"/>
      <c r="SBV196" s="152"/>
      <c r="SBW196" s="152"/>
      <c r="SBX196" s="152"/>
      <c r="SBY196" s="356"/>
      <c r="SBZ196" s="321"/>
      <c r="SCA196" s="326"/>
      <c r="SCB196" s="152"/>
      <c r="SCC196" s="152"/>
      <c r="SCD196" s="152"/>
      <c r="SCE196" s="152"/>
      <c r="SCF196" s="356"/>
      <c r="SCG196" s="321"/>
      <c r="SCH196" s="326"/>
      <c r="SCI196" s="152"/>
      <c r="SCJ196" s="152"/>
      <c r="SCK196" s="152"/>
      <c r="SCL196" s="152"/>
      <c r="SCM196" s="356"/>
      <c r="SCN196" s="321"/>
      <c r="SCO196" s="326"/>
      <c r="SCP196" s="152"/>
      <c r="SCQ196" s="152"/>
      <c r="SCR196" s="152"/>
      <c r="SCS196" s="152"/>
      <c r="SCT196" s="356"/>
      <c r="SCU196" s="321"/>
      <c r="SCV196" s="326"/>
      <c r="SCW196" s="152"/>
      <c r="SCX196" s="152"/>
      <c r="SCY196" s="152"/>
      <c r="SCZ196" s="152"/>
      <c r="SDA196" s="356"/>
      <c r="SDB196" s="321"/>
      <c r="SDC196" s="326"/>
      <c r="SDD196" s="152"/>
      <c r="SDE196" s="152"/>
      <c r="SDF196" s="152"/>
      <c r="SDG196" s="152"/>
      <c r="SDH196" s="356"/>
      <c r="SDI196" s="321"/>
      <c r="SDJ196" s="326"/>
      <c r="SDK196" s="152"/>
      <c r="SDL196" s="152"/>
      <c r="SDM196" s="152"/>
      <c r="SDN196" s="152"/>
      <c r="SDO196" s="356"/>
      <c r="SDP196" s="321"/>
      <c r="SDQ196" s="326"/>
      <c r="SDR196" s="152"/>
      <c r="SDS196" s="152"/>
      <c r="SDT196" s="152"/>
      <c r="SDU196" s="152"/>
      <c r="SDV196" s="356"/>
      <c r="SDW196" s="321"/>
      <c r="SDX196" s="326"/>
      <c r="SDY196" s="152"/>
      <c r="SDZ196" s="152"/>
      <c r="SEA196" s="152"/>
      <c r="SEB196" s="152"/>
      <c r="SEC196" s="356"/>
      <c r="SED196" s="321"/>
      <c r="SEE196" s="326"/>
      <c r="SEF196" s="152"/>
      <c r="SEG196" s="152"/>
      <c r="SEH196" s="152"/>
      <c r="SEI196" s="152"/>
      <c r="SEJ196" s="356"/>
      <c r="SEK196" s="321"/>
      <c r="SEL196" s="326"/>
      <c r="SEM196" s="152"/>
      <c r="SEN196" s="152"/>
      <c r="SEO196" s="152"/>
      <c r="SEP196" s="152"/>
      <c r="SEQ196" s="356"/>
      <c r="SER196" s="321"/>
      <c r="SES196" s="326"/>
      <c r="SET196" s="152"/>
      <c r="SEU196" s="152"/>
      <c r="SEV196" s="152"/>
      <c r="SEW196" s="152"/>
      <c r="SEX196" s="356"/>
      <c r="SEY196" s="321"/>
      <c r="SEZ196" s="326"/>
      <c r="SFA196" s="152"/>
      <c r="SFB196" s="152"/>
      <c r="SFC196" s="152"/>
      <c r="SFD196" s="152"/>
      <c r="SFE196" s="356"/>
      <c r="SFF196" s="321"/>
      <c r="SFG196" s="326"/>
      <c r="SFH196" s="152"/>
      <c r="SFI196" s="152"/>
      <c r="SFJ196" s="152"/>
      <c r="SFK196" s="152"/>
      <c r="SFL196" s="356"/>
      <c r="SFM196" s="321"/>
      <c r="SFN196" s="326"/>
      <c r="SFO196" s="152"/>
      <c r="SFP196" s="152"/>
      <c r="SFQ196" s="152"/>
      <c r="SFR196" s="152"/>
      <c r="SFS196" s="356"/>
      <c r="SFT196" s="321"/>
      <c r="SFU196" s="326"/>
      <c r="SFV196" s="152"/>
      <c r="SFW196" s="152"/>
      <c r="SFX196" s="152"/>
      <c r="SFY196" s="152"/>
      <c r="SFZ196" s="356"/>
      <c r="SGA196" s="321"/>
      <c r="SGB196" s="326"/>
      <c r="SGC196" s="152"/>
      <c r="SGD196" s="152"/>
      <c r="SGE196" s="152"/>
      <c r="SGF196" s="152"/>
      <c r="SGG196" s="356"/>
      <c r="SGH196" s="321"/>
      <c r="SGI196" s="326"/>
      <c r="SGJ196" s="152"/>
      <c r="SGK196" s="152"/>
      <c r="SGL196" s="152"/>
      <c r="SGM196" s="152"/>
      <c r="SGN196" s="356"/>
      <c r="SGO196" s="321"/>
      <c r="SGP196" s="326"/>
      <c r="SGQ196" s="152"/>
      <c r="SGR196" s="152"/>
      <c r="SGS196" s="152"/>
      <c r="SGT196" s="152"/>
      <c r="SGU196" s="356"/>
      <c r="SGV196" s="321"/>
      <c r="SGW196" s="326"/>
      <c r="SGX196" s="152"/>
      <c r="SGY196" s="152"/>
      <c r="SGZ196" s="152"/>
      <c r="SHA196" s="152"/>
      <c r="SHB196" s="356"/>
      <c r="SHC196" s="321"/>
      <c r="SHD196" s="326"/>
      <c r="SHE196" s="152"/>
      <c r="SHF196" s="152"/>
      <c r="SHG196" s="152"/>
      <c r="SHH196" s="152"/>
      <c r="SHI196" s="356"/>
      <c r="SHJ196" s="321"/>
      <c r="SHK196" s="326"/>
      <c r="SHL196" s="152"/>
      <c r="SHM196" s="152"/>
      <c r="SHN196" s="152"/>
      <c r="SHO196" s="152"/>
      <c r="SHP196" s="356"/>
      <c r="SHQ196" s="321"/>
      <c r="SHR196" s="326"/>
      <c r="SHS196" s="152"/>
      <c r="SHT196" s="152"/>
      <c r="SHU196" s="152"/>
      <c r="SHV196" s="152"/>
      <c r="SHW196" s="356"/>
      <c r="SHX196" s="321"/>
      <c r="SHY196" s="326"/>
      <c r="SHZ196" s="152"/>
      <c r="SIA196" s="152"/>
      <c r="SIB196" s="152"/>
      <c r="SIC196" s="152"/>
      <c r="SID196" s="356"/>
      <c r="SIE196" s="321"/>
      <c r="SIF196" s="326"/>
      <c r="SIG196" s="152"/>
      <c r="SIH196" s="152"/>
      <c r="SII196" s="152"/>
      <c r="SIJ196" s="152"/>
      <c r="SIK196" s="356"/>
      <c r="SIL196" s="321"/>
      <c r="SIM196" s="326"/>
      <c r="SIN196" s="152"/>
      <c r="SIO196" s="152"/>
      <c r="SIP196" s="152"/>
      <c r="SIQ196" s="152"/>
      <c r="SIR196" s="356"/>
      <c r="SIS196" s="321"/>
      <c r="SIT196" s="326"/>
      <c r="SIU196" s="152"/>
      <c r="SIV196" s="152"/>
      <c r="SIW196" s="152"/>
      <c r="SIX196" s="152"/>
      <c r="SIY196" s="356"/>
      <c r="SIZ196" s="321"/>
      <c r="SJA196" s="326"/>
      <c r="SJB196" s="152"/>
      <c r="SJC196" s="152"/>
      <c r="SJD196" s="152"/>
      <c r="SJE196" s="152"/>
      <c r="SJF196" s="356"/>
      <c r="SJG196" s="321"/>
      <c r="SJH196" s="326"/>
      <c r="SJI196" s="152"/>
      <c r="SJJ196" s="152"/>
      <c r="SJK196" s="152"/>
      <c r="SJL196" s="152"/>
      <c r="SJM196" s="356"/>
      <c r="SJN196" s="321"/>
      <c r="SJO196" s="326"/>
      <c r="SJP196" s="152"/>
      <c r="SJQ196" s="152"/>
      <c r="SJR196" s="152"/>
      <c r="SJS196" s="152"/>
      <c r="SJT196" s="356"/>
      <c r="SJU196" s="321"/>
      <c r="SJV196" s="326"/>
      <c r="SJW196" s="152"/>
      <c r="SJX196" s="152"/>
      <c r="SJY196" s="152"/>
      <c r="SJZ196" s="152"/>
      <c r="SKA196" s="356"/>
      <c r="SKB196" s="321"/>
      <c r="SKC196" s="326"/>
      <c r="SKD196" s="152"/>
      <c r="SKE196" s="152"/>
      <c r="SKF196" s="152"/>
      <c r="SKG196" s="152"/>
      <c r="SKH196" s="356"/>
      <c r="SKI196" s="321"/>
      <c r="SKJ196" s="326"/>
      <c r="SKK196" s="152"/>
      <c r="SKL196" s="152"/>
      <c r="SKM196" s="152"/>
      <c r="SKN196" s="152"/>
      <c r="SKO196" s="356"/>
      <c r="SKP196" s="321"/>
      <c r="SKQ196" s="326"/>
      <c r="SKR196" s="152"/>
      <c r="SKS196" s="152"/>
      <c r="SKT196" s="152"/>
      <c r="SKU196" s="152"/>
      <c r="SKV196" s="356"/>
      <c r="SKW196" s="321"/>
      <c r="SKX196" s="326"/>
      <c r="SKY196" s="152"/>
      <c r="SKZ196" s="152"/>
      <c r="SLA196" s="152"/>
      <c r="SLB196" s="152"/>
      <c r="SLC196" s="356"/>
      <c r="SLD196" s="321"/>
      <c r="SLE196" s="326"/>
      <c r="SLF196" s="152"/>
      <c r="SLG196" s="152"/>
      <c r="SLH196" s="152"/>
      <c r="SLI196" s="152"/>
      <c r="SLJ196" s="356"/>
      <c r="SLK196" s="321"/>
      <c r="SLL196" s="326"/>
      <c r="SLM196" s="152"/>
      <c r="SLN196" s="152"/>
      <c r="SLO196" s="152"/>
      <c r="SLP196" s="152"/>
      <c r="SLQ196" s="356"/>
      <c r="SLR196" s="321"/>
      <c r="SLS196" s="326"/>
      <c r="SLT196" s="152"/>
      <c r="SLU196" s="152"/>
      <c r="SLV196" s="152"/>
      <c r="SLW196" s="152"/>
      <c r="SLX196" s="356"/>
      <c r="SLY196" s="321"/>
      <c r="SLZ196" s="326"/>
      <c r="SMA196" s="152"/>
      <c r="SMB196" s="152"/>
      <c r="SMC196" s="152"/>
      <c r="SMD196" s="152"/>
      <c r="SME196" s="356"/>
      <c r="SMF196" s="321"/>
      <c r="SMG196" s="326"/>
      <c r="SMH196" s="152"/>
      <c r="SMI196" s="152"/>
      <c r="SMJ196" s="152"/>
      <c r="SMK196" s="152"/>
      <c r="SML196" s="356"/>
      <c r="SMM196" s="321"/>
      <c r="SMN196" s="326"/>
      <c r="SMO196" s="152"/>
      <c r="SMP196" s="152"/>
      <c r="SMQ196" s="152"/>
      <c r="SMR196" s="152"/>
      <c r="SMS196" s="356"/>
      <c r="SMT196" s="321"/>
      <c r="SMU196" s="326"/>
      <c r="SMV196" s="152"/>
      <c r="SMW196" s="152"/>
      <c r="SMX196" s="152"/>
      <c r="SMY196" s="152"/>
      <c r="SMZ196" s="356"/>
      <c r="SNA196" s="321"/>
      <c r="SNB196" s="326"/>
      <c r="SNC196" s="152"/>
      <c r="SND196" s="152"/>
      <c r="SNE196" s="152"/>
      <c r="SNF196" s="152"/>
      <c r="SNG196" s="356"/>
      <c r="SNH196" s="321"/>
      <c r="SNI196" s="326"/>
      <c r="SNJ196" s="152"/>
      <c r="SNK196" s="152"/>
      <c r="SNL196" s="152"/>
      <c r="SNM196" s="152"/>
      <c r="SNN196" s="356"/>
      <c r="SNO196" s="321"/>
      <c r="SNP196" s="326"/>
      <c r="SNQ196" s="152"/>
      <c r="SNR196" s="152"/>
      <c r="SNS196" s="152"/>
      <c r="SNT196" s="152"/>
      <c r="SNU196" s="356"/>
      <c r="SNV196" s="321"/>
      <c r="SNW196" s="326"/>
      <c r="SNX196" s="152"/>
      <c r="SNY196" s="152"/>
      <c r="SNZ196" s="152"/>
      <c r="SOA196" s="152"/>
      <c r="SOB196" s="356"/>
      <c r="SOC196" s="321"/>
      <c r="SOD196" s="326"/>
      <c r="SOE196" s="152"/>
      <c r="SOF196" s="152"/>
      <c r="SOG196" s="152"/>
      <c r="SOH196" s="152"/>
      <c r="SOI196" s="356"/>
      <c r="SOJ196" s="321"/>
      <c r="SOK196" s="326"/>
      <c r="SOL196" s="152"/>
      <c r="SOM196" s="152"/>
      <c r="SON196" s="152"/>
      <c r="SOO196" s="152"/>
      <c r="SOP196" s="356"/>
      <c r="SOQ196" s="321"/>
      <c r="SOR196" s="326"/>
      <c r="SOS196" s="152"/>
      <c r="SOT196" s="152"/>
      <c r="SOU196" s="152"/>
      <c r="SOV196" s="152"/>
      <c r="SOW196" s="356"/>
      <c r="SOX196" s="321"/>
      <c r="SOY196" s="326"/>
      <c r="SOZ196" s="152"/>
      <c r="SPA196" s="152"/>
      <c r="SPB196" s="152"/>
      <c r="SPC196" s="152"/>
      <c r="SPD196" s="356"/>
      <c r="SPE196" s="321"/>
      <c r="SPF196" s="326"/>
      <c r="SPG196" s="152"/>
      <c r="SPH196" s="152"/>
      <c r="SPI196" s="152"/>
      <c r="SPJ196" s="152"/>
      <c r="SPK196" s="356"/>
      <c r="SPL196" s="321"/>
      <c r="SPM196" s="326"/>
      <c r="SPN196" s="152"/>
      <c r="SPO196" s="152"/>
      <c r="SPP196" s="152"/>
      <c r="SPQ196" s="152"/>
      <c r="SPR196" s="356"/>
      <c r="SPS196" s="321"/>
      <c r="SPT196" s="326"/>
      <c r="SPU196" s="152"/>
      <c r="SPV196" s="152"/>
      <c r="SPW196" s="152"/>
      <c r="SPX196" s="152"/>
      <c r="SPY196" s="356"/>
      <c r="SPZ196" s="321"/>
      <c r="SQA196" s="326"/>
      <c r="SQB196" s="152"/>
      <c r="SQC196" s="152"/>
      <c r="SQD196" s="152"/>
      <c r="SQE196" s="152"/>
      <c r="SQF196" s="356"/>
      <c r="SQG196" s="321"/>
      <c r="SQH196" s="326"/>
      <c r="SQI196" s="152"/>
      <c r="SQJ196" s="152"/>
      <c r="SQK196" s="152"/>
      <c r="SQL196" s="152"/>
      <c r="SQM196" s="356"/>
      <c r="SQN196" s="321"/>
      <c r="SQO196" s="326"/>
      <c r="SQP196" s="152"/>
      <c r="SQQ196" s="152"/>
      <c r="SQR196" s="152"/>
      <c r="SQS196" s="152"/>
      <c r="SQT196" s="356"/>
      <c r="SQU196" s="321"/>
      <c r="SQV196" s="326"/>
      <c r="SQW196" s="152"/>
      <c r="SQX196" s="152"/>
      <c r="SQY196" s="152"/>
      <c r="SQZ196" s="152"/>
      <c r="SRA196" s="356"/>
      <c r="SRB196" s="321"/>
      <c r="SRC196" s="326"/>
      <c r="SRD196" s="152"/>
      <c r="SRE196" s="152"/>
      <c r="SRF196" s="152"/>
      <c r="SRG196" s="152"/>
      <c r="SRH196" s="356"/>
      <c r="SRI196" s="321"/>
      <c r="SRJ196" s="326"/>
      <c r="SRK196" s="152"/>
      <c r="SRL196" s="152"/>
      <c r="SRM196" s="152"/>
      <c r="SRN196" s="152"/>
      <c r="SRO196" s="356"/>
      <c r="SRP196" s="321"/>
      <c r="SRQ196" s="326"/>
      <c r="SRR196" s="152"/>
      <c r="SRS196" s="152"/>
      <c r="SRT196" s="152"/>
      <c r="SRU196" s="152"/>
      <c r="SRV196" s="356"/>
      <c r="SRW196" s="321"/>
      <c r="SRX196" s="326"/>
      <c r="SRY196" s="152"/>
      <c r="SRZ196" s="152"/>
      <c r="SSA196" s="152"/>
      <c r="SSB196" s="152"/>
      <c r="SSC196" s="356"/>
      <c r="SSD196" s="321"/>
      <c r="SSE196" s="326"/>
      <c r="SSF196" s="152"/>
      <c r="SSG196" s="152"/>
      <c r="SSH196" s="152"/>
      <c r="SSI196" s="152"/>
      <c r="SSJ196" s="356"/>
      <c r="SSK196" s="321"/>
      <c r="SSL196" s="326"/>
      <c r="SSM196" s="152"/>
      <c r="SSN196" s="152"/>
      <c r="SSO196" s="152"/>
      <c r="SSP196" s="152"/>
      <c r="SSQ196" s="356"/>
      <c r="SSR196" s="321"/>
      <c r="SSS196" s="326"/>
      <c r="SST196" s="152"/>
      <c r="SSU196" s="152"/>
      <c r="SSV196" s="152"/>
      <c r="SSW196" s="152"/>
      <c r="SSX196" s="356"/>
      <c r="SSY196" s="321"/>
      <c r="SSZ196" s="326"/>
      <c r="STA196" s="152"/>
      <c r="STB196" s="152"/>
      <c r="STC196" s="152"/>
      <c r="STD196" s="152"/>
      <c r="STE196" s="356"/>
      <c r="STF196" s="321"/>
      <c r="STG196" s="326"/>
      <c r="STH196" s="152"/>
      <c r="STI196" s="152"/>
      <c r="STJ196" s="152"/>
      <c r="STK196" s="152"/>
      <c r="STL196" s="356"/>
      <c r="STM196" s="321"/>
      <c r="STN196" s="326"/>
      <c r="STO196" s="152"/>
      <c r="STP196" s="152"/>
      <c r="STQ196" s="152"/>
      <c r="STR196" s="152"/>
      <c r="STS196" s="356"/>
      <c r="STT196" s="321"/>
      <c r="STU196" s="326"/>
      <c r="STV196" s="152"/>
      <c r="STW196" s="152"/>
      <c r="STX196" s="152"/>
      <c r="STY196" s="152"/>
      <c r="STZ196" s="356"/>
      <c r="SUA196" s="321"/>
      <c r="SUB196" s="326"/>
      <c r="SUC196" s="152"/>
      <c r="SUD196" s="152"/>
      <c r="SUE196" s="152"/>
      <c r="SUF196" s="152"/>
      <c r="SUG196" s="356"/>
      <c r="SUH196" s="321"/>
      <c r="SUI196" s="326"/>
      <c r="SUJ196" s="152"/>
      <c r="SUK196" s="152"/>
      <c r="SUL196" s="152"/>
      <c r="SUM196" s="152"/>
      <c r="SUN196" s="356"/>
      <c r="SUO196" s="321"/>
      <c r="SUP196" s="326"/>
      <c r="SUQ196" s="152"/>
      <c r="SUR196" s="152"/>
      <c r="SUS196" s="152"/>
      <c r="SUT196" s="152"/>
      <c r="SUU196" s="356"/>
      <c r="SUV196" s="321"/>
      <c r="SUW196" s="326"/>
      <c r="SUX196" s="152"/>
      <c r="SUY196" s="152"/>
      <c r="SUZ196" s="152"/>
      <c r="SVA196" s="152"/>
      <c r="SVB196" s="356"/>
      <c r="SVC196" s="321"/>
      <c r="SVD196" s="326"/>
      <c r="SVE196" s="152"/>
      <c r="SVF196" s="152"/>
      <c r="SVG196" s="152"/>
      <c r="SVH196" s="152"/>
      <c r="SVI196" s="356"/>
      <c r="SVJ196" s="321"/>
      <c r="SVK196" s="326"/>
      <c r="SVL196" s="152"/>
      <c r="SVM196" s="152"/>
      <c r="SVN196" s="152"/>
      <c r="SVO196" s="152"/>
      <c r="SVP196" s="356"/>
      <c r="SVQ196" s="321"/>
      <c r="SVR196" s="326"/>
      <c r="SVS196" s="152"/>
      <c r="SVT196" s="152"/>
      <c r="SVU196" s="152"/>
      <c r="SVV196" s="152"/>
      <c r="SVW196" s="356"/>
      <c r="SVX196" s="321"/>
      <c r="SVY196" s="326"/>
      <c r="SVZ196" s="152"/>
      <c r="SWA196" s="152"/>
      <c r="SWB196" s="152"/>
      <c r="SWC196" s="152"/>
      <c r="SWD196" s="356"/>
      <c r="SWE196" s="321"/>
      <c r="SWF196" s="326"/>
      <c r="SWG196" s="152"/>
      <c r="SWH196" s="152"/>
      <c r="SWI196" s="152"/>
      <c r="SWJ196" s="152"/>
      <c r="SWK196" s="356"/>
      <c r="SWL196" s="321"/>
      <c r="SWM196" s="326"/>
      <c r="SWN196" s="152"/>
      <c r="SWO196" s="152"/>
      <c r="SWP196" s="152"/>
      <c r="SWQ196" s="152"/>
      <c r="SWR196" s="356"/>
      <c r="SWS196" s="321"/>
      <c r="SWT196" s="326"/>
      <c r="SWU196" s="152"/>
      <c r="SWV196" s="152"/>
      <c r="SWW196" s="152"/>
      <c r="SWX196" s="152"/>
      <c r="SWY196" s="356"/>
      <c r="SWZ196" s="321"/>
      <c r="SXA196" s="326"/>
      <c r="SXB196" s="152"/>
      <c r="SXC196" s="152"/>
      <c r="SXD196" s="152"/>
      <c r="SXE196" s="152"/>
      <c r="SXF196" s="356"/>
      <c r="SXG196" s="321"/>
      <c r="SXH196" s="326"/>
      <c r="SXI196" s="152"/>
      <c r="SXJ196" s="152"/>
      <c r="SXK196" s="152"/>
      <c r="SXL196" s="152"/>
      <c r="SXM196" s="356"/>
      <c r="SXN196" s="321"/>
      <c r="SXO196" s="326"/>
      <c r="SXP196" s="152"/>
      <c r="SXQ196" s="152"/>
      <c r="SXR196" s="152"/>
      <c r="SXS196" s="152"/>
      <c r="SXT196" s="356"/>
      <c r="SXU196" s="321"/>
      <c r="SXV196" s="326"/>
      <c r="SXW196" s="152"/>
      <c r="SXX196" s="152"/>
      <c r="SXY196" s="152"/>
      <c r="SXZ196" s="152"/>
      <c r="SYA196" s="356"/>
      <c r="SYB196" s="321"/>
      <c r="SYC196" s="326"/>
      <c r="SYD196" s="152"/>
      <c r="SYE196" s="152"/>
      <c r="SYF196" s="152"/>
      <c r="SYG196" s="152"/>
      <c r="SYH196" s="356"/>
      <c r="SYI196" s="321"/>
      <c r="SYJ196" s="326"/>
      <c r="SYK196" s="152"/>
      <c r="SYL196" s="152"/>
      <c r="SYM196" s="152"/>
      <c r="SYN196" s="152"/>
      <c r="SYO196" s="356"/>
      <c r="SYP196" s="321"/>
      <c r="SYQ196" s="326"/>
      <c r="SYR196" s="152"/>
      <c r="SYS196" s="152"/>
      <c r="SYT196" s="152"/>
      <c r="SYU196" s="152"/>
      <c r="SYV196" s="356"/>
      <c r="SYW196" s="321"/>
      <c r="SYX196" s="326"/>
      <c r="SYY196" s="152"/>
      <c r="SYZ196" s="152"/>
      <c r="SZA196" s="152"/>
      <c r="SZB196" s="152"/>
      <c r="SZC196" s="356"/>
      <c r="SZD196" s="321"/>
      <c r="SZE196" s="326"/>
      <c r="SZF196" s="152"/>
      <c r="SZG196" s="152"/>
      <c r="SZH196" s="152"/>
      <c r="SZI196" s="152"/>
      <c r="SZJ196" s="356"/>
      <c r="SZK196" s="321"/>
      <c r="SZL196" s="326"/>
      <c r="SZM196" s="152"/>
      <c r="SZN196" s="152"/>
      <c r="SZO196" s="152"/>
      <c r="SZP196" s="152"/>
      <c r="SZQ196" s="356"/>
      <c r="SZR196" s="321"/>
      <c r="SZS196" s="326"/>
      <c r="SZT196" s="152"/>
      <c r="SZU196" s="152"/>
      <c r="SZV196" s="152"/>
      <c r="SZW196" s="152"/>
      <c r="SZX196" s="356"/>
      <c r="SZY196" s="321"/>
      <c r="SZZ196" s="326"/>
      <c r="TAA196" s="152"/>
      <c r="TAB196" s="152"/>
      <c r="TAC196" s="152"/>
      <c r="TAD196" s="152"/>
      <c r="TAE196" s="356"/>
      <c r="TAF196" s="321"/>
      <c r="TAG196" s="326"/>
      <c r="TAH196" s="152"/>
      <c r="TAI196" s="152"/>
      <c r="TAJ196" s="152"/>
      <c r="TAK196" s="152"/>
      <c r="TAL196" s="356"/>
      <c r="TAM196" s="321"/>
      <c r="TAN196" s="326"/>
      <c r="TAO196" s="152"/>
      <c r="TAP196" s="152"/>
      <c r="TAQ196" s="152"/>
      <c r="TAR196" s="152"/>
      <c r="TAS196" s="356"/>
      <c r="TAT196" s="321"/>
      <c r="TAU196" s="326"/>
      <c r="TAV196" s="152"/>
      <c r="TAW196" s="152"/>
      <c r="TAX196" s="152"/>
      <c r="TAY196" s="152"/>
      <c r="TAZ196" s="356"/>
      <c r="TBA196" s="321"/>
      <c r="TBB196" s="326"/>
      <c r="TBC196" s="152"/>
      <c r="TBD196" s="152"/>
      <c r="TBE196" s="152"/>
      <c r="TBF196" s="152"/>
      <c r="TBG196" s="356"/>
      <c r="TBH196" s="321"/>
      <c r="TBI196" s="326"/>
      <c r="TBJ196" s="152"/>
      <c r="TBK196" s="152"/>
      <c r="TBL196" s="152"/>
      <c r="TBM196" s="152"/>
      <c r="TBN196" s="356"/>
      <c r="TBO196" s="321"/>
      <c r="TBP196" s="326"/>
      <c r="TBQ196" s="152"/>
      <c r="TBR196" s="152"/>
      <c r="TBS196" s="152"/>
      <c r="TBT196" s="152"/>
      <c r="TBU196" s="356"/>
      <c r="TBV196" s="321"/>
      <c r="TBW196" s="326"/>
      <c r="TBX196" s="152"/>
      <c r="TBY196" s="152"/>
      <c r="TBZ196" s="152"/>
      <c r="TCA196" s="152"/>
      <c r="TCB196" s="356"/>
      <c r="TCC196" s="321"/>
      <c r="TCD196" s="326"/>
      <c r="TCE196" s="152"/>
      <c r="TCF196" s="152"/>
      <c r="TCG196" s="152"/>
      <c r="TCH196" s="152"/>
      <c r="TCI196" s="356"/>
      <c r="TCJ196" s="321"/>
      <c r="TCK196" s="326"/>
      <c r="TCL196" s="152"/>
      <c r="TCM196" s="152"/>
      <c r="TCN196" s="152"/>
      <c r="TCO196" s="152"/>
      <c r="TCP196" s="356"/>
      <c r="TCQ196" s="321"/>
      <c r="TCR196" s="326"/>
      <c r="TCS196" s="152"/>
      <c r="TCT196" s="152"/>
      <c r="TCU196" s="152"/>
      <c r="TCV196" s="152"/>
      <c r="TCW196" s="356"/>
      <c r="TCX196" s="321"/>
      <c r="TCY196" s="326"/>
      <c r="TCZ196" s="152"/>
      <c r="TDA196" s="152"/>
      <c r="TDB196" s="152"/>
      <c r="TDC196" s="152"/>
      <c r="TDD196" s="356"/>
      <c r="TDE196" s="321"/>
      <c r="TDF196" s="326"/>
      <c r="TDG196" s="152"/>
      <c r="TDH196" s="152"/>
      <c r="TDI196" s="152"/>
      <c r="TDJ196" s="152"/>
      <c r="TDK196" s="356"/>
      <c r="TDL196" s="321"/>
      <c r="TDM196" s="326"/>
      <c r="TDN196" s="152"/>
      <c r="TDO196" s="152"/>
      <c r="TDP196" s="152"/>
      <c r="TDQ196" s="152"/>
      <c r="TDR196" s="356"/>
      <c r="TDS196" s="321"/>
      <c r="TDT196" s="326"/>
      <c r="TDU196" s="152"/>
      <c r="TDV196" s="152"/>
      <c r="TDW196" s="152"/>
      <c r="TDX196" s="152"/>
      <c r="TDY196" s="356"/>
      <c r="TDZ196" s="321"/>
      <c r="TEA196" s="326"/>
      <c r="TEB196" s="152"/>
      <c r="TEC196" s="152"/>
      <c r="TED196" s="152"/>
      <c r="TEE196" s="152"/>
      <c r="TEF196" s="356"/>
      <c r="TEG196" s="321"/>
      <c r="TEH196" s="326"/>
      <c r="TEI196" s="152"/>
      <c r="TEJ196" s="152"/>
      <c r="TEK196" s="152"/>
      <c r="TEL196" s="152"/>
      <c r="TEM196" s="356"/>
      <c r="TEN196" s="321"/>
      <c r="TEO196" s="326"/>
      <c r="TEP196" s="152"/>
      <c r="TEQ196" s="152"/>
      <c r="TER196" s="152"/>
      <c r="TES196" s="152"/>
      <c r="TET196" s="356"/>
      <c r="TEU196" s="321"/>
      <c r="TEV196" s="326"/>
      <c r="TEW196" s="152"/>
      <c r="TEX196" s="152"/>
      <c r="TEY196" s="152"/>
      <c r="TEZ196" s="152"/>
      <c r="TFA196" s="356"/>
      <c r="TFB196" s="321"/>
      <c r="TFC196" s="326"/>
      <c r="TFD196" s="152"/>
      <c r="TFE196" s="152"/>
      <c r="TFF196" s="152"/>
      <c r="TFG196" s="152"/>
      <c r="TFH196" s="356"/>
      <c r="TFI196" s="321"/>
      <c r="TFJ196" s="326"/>
      <c r="TFK196" s="152"/>
      <c r="TFL196" s="152"/>
      <c r="TFM196" s="152"/>
      <c r="TFN196" s="152"/>
      <c r="TFO196" s="356"/>
      <c r="TFP196" s="321"/>
      <c r="TFQ196" s="326"/>
      <c r="TFR196" s="152"/>
      <c r="TFS196" s="152"/>
      <c r="TFT196" s="152"/>
      <c r="TFU196" s="152"/>
      <c r="TFV196" s="356"/>
      <c r="TFW196" s="321"/>
      <c r="TFX196" s="326"/>
      <c r="TFY196" s="152"/>
      <c r="TFZ196" s="152"/>
      <c r="TGA196" s="152"/>
      <c r="TGB196" s="152"/>
      <c r="TGC196" s="356"/>
      <c r="TGD196" s="321"/>
      <c r="TGE196" s="326"/>
      <c r="TGF196" s="152"/>
      <c r="TGG196" s="152"/>
      <c r="TGH196" s="152"/>
      <c r="TGI196" s="152"/>
      <c r="TGJ196" s="356"/>
      <c r="TGK196" s="321"/>
      <c r="TGL196" s="326"/>
      <c r="TGM196" s="152"/>
      <c r="TGN196" s="152"/>
      <c r="TGO196" s="152"/>
      <c r="TGP196" s="152"/>
      <c r="TGQ196" s="356"/>
      <c r="TGR196" s="321"/>
      <c r="TGS196" s="326"/>
      <c r="TGT196" s="152"/>
      <c r="TGU196" s="152"/>
      <c r="TGV196" s="152"/>
      <c r="TGW196" s="152"/>
      <c r="TGX196" s="356"/>
      <c r="TGY196" s="321"/>
      <c r="TGZ196" s="326"/>
      <c r="THA196" s="152"/>
      <c r="THB196" s="152"/>
      <c r="THC196" s="152"/>
      <c r="THD196" s="152"/>
      <c r="THE196" s="356"/>
      <c r="THF196" s="321"/>
      <c r="THG196" s="326"/>
      <c r="THH196" s="152"/>
      <c r="THI196" s="152"/>
      <c r="THJ196" s="152"/>
      <c r="THK196" s="152"/>
      <c r="THL196" s="356"/>
      <c r="THM196" s="321"/>
      <c r="THN196" s="326"/>
      <c r="THO196" s="152"/>
      <c r="THP196" s="152"/>
      <c r="THQ196" s="152"/>
      <c r="THR196" s="152"/>
      <c r="THS196" s="356"/>
      <c r="THT196" s="321"/>
      <c r="THU196" s="326"/>
      <c r="THV196" s="152"/>
      <c r="THW196" s="152"/>
      <c r="THX196" s="152"/>
      <c r="THY196" s="152"/>
      <c r="THZ196" s="356"/>
      <c r="TIA196" s="321"/>
      <c r="TIB196" s="326"/>
      <c r="TIC196" s="152"/>
      <c r="TID196" s="152"/>
      <c r="TIE196" s="152"/>
      <c r="TIF196" s="152"/>
      <c r="TIG196" s="356"/>
      <c r="TIH196" s="321"/>
      <c r="TII196" s="326"/>
      <c r="TIJ196" s="152"/>
      <c r="TIK196" s="152"/>
      <c r="TIL196" s="152"/>
      <c r="TIM196" s="152"/>
      <c r="TIN196" s="356"/>
      <c r="TIO196" s="321"/>
      <c r="TIP196" s="326"/>
      <c r="TIQ196" s="152"/>
      <c r="TIR196" s="152"/>
      <c r="TIS196" s="152"/>
      <c r="TIT196" s="152"/>
      <c r="TIU196" s="356"/>
      <c r="TIV196" s="321"/>
      <c r="TIW196" s="326"/>
      <c r="TIX196" s="152"/>
      <c r="TIY196" s="152"/>
      <c r="TIZ196" s="152"/>
      <c r="TJA196" s="152"/>
      <c r="TJB196" s="356"/>
      <c r="TJC196" s="321"/>
      <c r="TJD196" s="326"/>
      <c r="TJE196" s="152"/>
      <c r="TJF196" s="152"/>
      <c r="TJG196" s="152"/>
      <c r="TJH196" s="152"/>
      <c r="TJI196" s="356"/>
      <c r="TJJ196" s="321"/>
      <c r="TJK196" s="326"/>
      <c r="TJL196" s="152"/>
      <c r="TJM196" s="152"/>
      <c r="TJN196" s="152"/>
      <c r="TJO196" s="152"/>
      <c r="TJP196" s="356"/>
      <c r="TJQ196" s="321"/>
      <c r="TJR196" s="326"/>
      <c r="TJS196" s="152"/>
      <c r="TJT196" s="152"/>
      <c r="TJU196" s="152"/>
      <c r="TJV196" s="152"/>
      <c r="TJW196" s="356"/>
      <c r="TJX196" s="321"/>
      <c r="TJY196" s="326"/>
      <c r="TJZ196" s="152"/>
      <c r="TKA196" s="152"/>
      <c r="TKB196" s="152"/>
      <c r="TKC196" s="152"/>
      <c r="TKD196" s="356"/>
      <c r="TKE196" s="321"/>
      <c r="TKF196" s="326"/>
      <c r="TKG196" s="152"/>
      <c r="TKH196" s="152"/>
      <c r="TKI196" s="152"/>
      <c r="TKJ196" s="152"/>
      <c r="TKK196" s="356"/>
      <c r="TKL196" s="321"/>
      <c r="TKM196" s="326"/>
      <c r="TKN196" s="152"/>
      <c r="TKO196" s="152"/>
      <c r="TKP196" s="152"/>
      <c r="TKQ196" s="152"/>
      <c r="TKR196" s="356"/>
      <c r="TKS196" s="321"/>
      <c r="TKT196" s="326"/>
      <c r="TKU196" s="152"/>
      <c r="TKV196" s="152"/>
      <c r="TKW196" s="152"/>
      <c r="TKX196" s="152"/>
      <c r="TKY196" s="356"/>
      <c r="TKZ196" s="321"/>
      <c r="TLA196" s="326"/>
      <c r="TLB196" s="152"/>
      <c r="TLC196" s="152"/>
      <c r="TLD196" s="152"/>
      <c r="TLE196" s="152"/>
      <c r="TLF196" s="356"/>
      <c r="TLG196" s="321"/>
      <c r="TLH196" s="326"/>
      <c r="TLI196" s="152"/>
      <c r="TLJ196" s="152"/>
      <c r="TLK196" s="152"/>
      <c r="TLL196" s="152"/>
      <c r="TLM196" s="356"/>
      <c r="TLN196" s="321"/>
      <c r="TLO196" s="326"/>
      <c r="TLP196" s="152"/>
      <c r="TLQ196" s="152"/>
      <c r="TLR196" s="152"/>
      <c r="TLS196" s="152"/>
      <c r="TLT196" s="356"/>
      <c r="TLU196" s="321"/>
      <c r="TLV196" s="326"/>
      <c r="TLW196" s="152"/>
      <c r="TLX196" s="152"/>
      <c r="TLY196" s="152"/>
      <c r="TLZ196" s="152"/>
      <c r="TMA196" s="356"/>
      <c r="TMB196" s="321"/>
      <c r="TMC196" s="326"/>
      <c r="TMD196" s="152"/>
      <c r="TME196" s="152"/>
      <c r="TMF196" s="152"/>
      <c r="TMG196" s="152"/>
      <c r="TMH196" s="356"/>
      <c r="TMI196" s="321"/>
      <c r="TMJ196" s="326"/>
      <c r="TMK196" s="152"/>
      <c r="TML196" s="152"/>
      <c r="TMM196" s="152"/>
      <c r="TMN196" s="152"/>
      <c r="TMO196" s="356"/>
      <c r="TMP196" s="321"/>
      <c r="TMQ196" s="326"/>
      <c r="TMR196" s="152"/>
      <c r="TMS196" s="152"/>
      <c r="TMT196" s="152"/>
      <c r="TMU196" s="152"/>
      <c r="TMV196" s="356"/>
      <c r="TMW196" s="321"/>
      <c r="TMX196" s="326"/>
      <c r="TMY196" s="152"/>
      <c r="TMZ196" s="152"/>
      <c r="TNA196" s="152"/>
      <c r="TNB196" s="152"/>
      <c r="TNC196" s="356"/>
      <c r="TND196" s="321"/>
      <c r="TNE196" s="326"/>
      <c r="TNF196" s="152"/>
      <c r="TNG196" s="152"/>
      <c r="TNH196" s="152"/>
      <c r="TNI196" s="152"/>
      <c r="TNJ196" s="356"/>
      <c r="TNK196" s="321"/>
      <c r="TNL196" s="326"/>
      <c r="TNM196" s="152"/>
      <c r="TNN196" s="152"/>
      <c r="TNO196" s="152"/>
      <c r="TNP196" s="152"/>
      <c r="TNQ196" s="356"/>
      <c r="TNR196" s="321"/>
      <c r="TNS196" s="326"/>
      <c r="TNT196" s="152"/>
      <c r="TNU196" s="152"/>
      <c r="TNV196" s="152"/>
      <c r="TNW196" s="152"/>
      <c r="TNX196" s="356"/>
      <c r="TNY196" s="321"/>
      <c r="TNZ196" s="326"/>
      <c r="TOA196" s="152"/>
      <c r="TOB196" s="152"/>
      <c r="TOC196" s="152"/>
      <c r="TOD196" s="152"/>
      <c r="TOE196" s="356"/>
      <c r="TOF196" s="321"/>
      <c r="TOG196" s="326"/>
      <c r="TOH196" s="152"/>
      <c r="TOI196" s="152"/>
      <c r="TOJ196" s="152"/>
      <c r="TOK196" s="152"/>
      <c r="TOL196" s="356"/>
      <c r="TOM196" s="321"/>
      <c r="TON196" s="326"/>
      <c r="TOO196" s="152"/>
      <c r="TOP196" s="152"/>
      <c r="TOQ196" s="152"/>
      <c r="TOR196" s="152"/>
      <c r="TOS196" s="356"/>
      <c r="TOT196" s="321"/>
      <c r="TOU196" s="326"/>
      <c r="TOV196" s="152"/>
      <c r="TOW196" s="152"/>
      <c r="TOX196" s="152"/>
      <c r="TOY196" s="152"/>
      <c r="TOZ196" s="356"/>
      <c r="TPA196" s="321"/>
      <c r="TPB196" s="326"/>
      <c r="TPC196" s="152"/>
      <c r="TPD196" s="152"/>
      <c r="TPE196" s="152"/>
      <c r="TPF196" s="152"/>
      <c r="TPG196" s="356"/>
      <c r="TPH196" s="321"/>
      <c r="TPI196" s="326"/>
      <c r="TPJ196" s="152"/>
      <c r="TPK196" s="152"/>
      <c r="TPL196" s="152"/>
      <c r="TPM196" s="152"/>
      <c r="TPN196" s="356"/>
      <c r="TPO196" s="321"/>
      <c r="TPP196" s="326"/>
      <c r="TPQ196" s="152"/>
      <c r="TPR196" s="152"/>
      <c r="TPS196" s="152"/>
      <c r="TPT196" s="152"/>
      <c r="TPU196" s="356"/>
      <c r="TPV196" s="321"/>
      <c r="TPW196" s="326"/>
      <c r="TPX196" s="152"/>
      <c r="TPY196" s="152"/>
      <c r="TPZ196" s="152"/>
      <c r="TQA196" s="152"/>
      <c r="TQB196" s="356"/>
      <c r="TQC196" s="321"/>
      <c r="TQD196" s="326"/>
      <c r="TQE196" s="152"/>
      <c r="TQF196" s="152"/>
      <c r="TQG196" s="152"/>
      <c r="TQH196" s="152"/>
      <c r="TQI196" s="356"/>
      <c r="TQJ196" s="321"/>
      <c r="TQK196" s="326"/>
      <c r="TQL196" s="152"/>
      <c r="TQM196" s="152"/>
      <c r="TQN196" s="152"/>
      <c r="TQO196" s="152"/>
      <c r="TQP196" s="356"/>
      <c r="TQQ196" s="321"/>
      <c r="TQR196" s="326"/>
      <c r="TQS196" s="152"/>
      <c r="TQT196" s="152"/>
      <c r="TQU196" s="152"/>
      <c r="TQV196" s="152"/>
      <c r="TQW196" s="356"/>
      <c r="TQX196" s="321"/>
      <c r="TQY196" s="326"/>
      <c r="TQZ196" s="152"/>
      <c r="TRA196" s="152"/>
      <c r="TRB196" s="152"/>
      <c r="TRC196" s="152"/>
      <c r="TRD196" s="356"/>
      <c r="TRE196" s="321"/>
      <c r="TRF196" s="326"/>
      <c r="TRG196" s="152"/>
      <c r="TRH196" s="152"/>
      <c r="TRI196" s="152"/>
      <c r="TRJ196" s="152"/>
      <c r="TRK196" s="356"/>
      <c r="TRL196" s="321"/>
      <c r="TRM196" s="326"/>
      <c r="TRN196" s="152"/>
      <c r="TRO196" s="152"/>
      <c r="TRP196" s="152"/>
      <c r="TRQ196" s="152"/>
      <c r="TRR196" s="356"/>
      <c r="TRS196" s="321"/>
      <c r="TRT196" s="326"/>
      <c r="TRU196" s="152"/>
      <c r="TRV196" s="152"/>
      <c r="TRW196" s="152"/>
      <c r="TRX196" s="152"/>
      <c r="TRY196" s="356"/>
      <c r="TRZ196" s="321"/>
      <c r="TSA196" s="326"/>
      <c r="TSB196" s="152"/>
      <c r="TSC196" s="152"/>
      <c r="TSD196" s="152"/>
      <c r="TSE196" s="152"/>
      <c r="TSF196" s="356"/>
      <c r="TSG196" s="321"/>
      <c r="TSH196" s="326"/>
      <c r="TSI196" s="152"/>
      <c r="TSJ196" s="152"/>
      <c r="TSK196" s="152"/>
      <c r="TSL196" s="152"/>
      <c r="TSM196" s="356"/>
      <c r="TSN196" s="321"/>
      <c r="TSO196" s="326"/>
      <c r="TSP196" s="152"/>
      <c r="TSQ196" s="152"/>
      <c r="TSR196" s="152"/>
      <c r="TSS196" s="152"/>
      <c r="TST196" s="356"/>
      <c r="TSU196" s="321"/>
      <c r="TSV196" s="326"/>
      <c r="TSW196" s="152"/>
      <c r="TSX196" s="152"/>
      <c r="TSY196" s="152"/>
      <c r="TSZ196" s="152"/>
      <c r="TTA196" s="356"/>
      <c r="TTB196" s="321"/>
      <c r="TTC196" s="326"/>
      <c r="TTD196" s="152"/>
      <c r="TTE196" s="152"/>
      <c r="TTF196" s="152"/>
      <c r="TTG196" s="152"/>
      <c r="TTH196" s="356"/>
      <c r="TTI196" s="321"/>
      <c r="TTJ196" s="326"/>
      <c r="TTK196" s="152"/>
      <c r="TTL196" s="152"/>
      <c r="TTM196" s="152"/>
      <c r="TTN196" s="152"/>
      <c r="TTO196" s="356"/>
      <c r="TTP196" s="321"/>
      <c r="TTQ196" s="326"/>
      <c r="TTR196" s="152"/>
      <c r="TTS196" s="152"/>
      <c r="TTT196" s="152"/>
      <c r="TTU196" s="152"/>
      <c r="TTV196" s="356"/>
      <c r="TTW196" s="321"/>
      <c r="TTX196" s="326"/>
      <c r="TTY196" s="152"/>
      <c r="TTZ196" s="152"/>
      <c r="TUA196" s="152"/>
      <c r="TUB196" s="152"/>
      <c r="TUC196" s="356"/>
      <c r="TUD196" s="321"/>
      <c r="TUE196" s="326"/>
      <c r="TUF196" s="152"/>
      <c r="TUG196" s="152"/>
      <c r="TUH196" s="152"/>
      <c r="TUI196" s="152"/>
      <c r="TUJ196" s="356"/>
      <c r="TUK196" s="321"/>
      <c r="TUL196" s="326"/>
      <c r="TUM196" s="152"/>
      <c r="TUN196" s="152"/>
      <c r="TUO196" s="152"/>
      <c r="TUP196" s="152"/>
      <c r="TUQ196" s="356"/>
      <c r="TUR196" s="321"/>
      <c r="TUS196" s="326"/>
      <c r="TUT196" s="152"/>
      <c r="TUU196" s="152"/>
      <c r="TUV196" s="152"/>
      <c r="TUW196" s="152"/>
      <c r="TUX196" s="356"/>
      <c r="TUY196" s="321"/>
      <c r="TUZ196" s="326"/>
      <c r="TVA196" s="152"/>
      <c r="TVB196" s="152"/>
      <c r="TVC196" s="152"/>
      <c r="TVD196" s="152"/>
      <c r="TVE196" s="356"/>
      <c r="TVF196" s="321"/>
      <c r="TVG196" s="326"/>
      <c r="TVH196" s="152"/>
      <c r="TVI196" s="152"/>
      <c r="TVJ196" s="152"/>
      <c r="TVK196" s="152"/>
      <c r="TVL196" s="356"/>
      <c r="TVM196" s="321"/>
      <c r="TVN196" s="326"/>
      <c r="TVO196" s="152"/>
      <c r="TVP196" s="152"/>
      <c r="TVQ196" s="152"/>
      <c r="TVR196" s="152"/>
      <c r="TVS196" s="356"/>
      <c r="TVT196" s="321"/>
      <c r="TVU196" s="326"/>
      <c r="TVV196" s="152"/>
      <c r="TVW196" s="152"/>
      <c r="TVX196" s="152"/>
      <c r="TVY196" s="152"/>
      <c r="TVZ196" s="356"/>
      <c r="TWA196" s="321"/>
      <c r="TWB196" s="326"/>
      <c r="TWC196" s="152"/>
      <c r="TWD196" s="152"/>
      <c r="TWE196" s="152"/>
      <c r="TWF196" s="152"/>
      <c r="TWG196" s="356"/>
      <c r="TWH196" s="321"/>
      <c r="TWI196" s="326"/>
      <c r="TWJ196" s="152"/>
      <c r="TWK196" s="152"/>
      <c r="TWL196" s="152"/>
      <c r="TWM196" s="152"/>
      <c r="TWN196" s="356"/>
      <c r="TWO196" s="321"/>
      <c r="TWP196" s="326"/>
      <c r="TWQ196" s="152"/>
      <c r="TWR196" s="152"/>
      <c r="TWS196" s="152"/>
      <c r="TWT196" s="152"/>
      <c r="TWU196" s="356"/>
      <c r="TWV196" s="321"/>
      <c r="TWW196" s="326"/>
      <c r="TWX196" s="152"/>
      <c r="TWY196" s="152"/>
      <c r="TWZ196" s="152"/>
      <c r="TXA196" s="152"/>
      <c r="TXB196" s="356"/>
      <c r="TXC196" s="321"/>
      <c r="TXD196" s="326"/>
      <c r="TXE196" s="152"/>
      <c r="TXF196" s="152"/>
      <c r="TXG196" s="152"/>
      <c r="TXH196" s="152"/>
      <c r="TXI196" s="356"/>
      <c r="TXJ196" s="321"/>
      <c r="TXK196" s="326"/>
      <c r="TXL196" s="152"/>
      <c r="TXM196" s="152"/>
      <c r="TXN196" s="152"/>
      <c r="TXO196" s="152"/>
      <c r="TXP196" s="356"/>
      <c r="TXQ196" s="321"/>
      <c r="TXR196" s="326"/>
      <c r="TXS196" s="152"/>
      <c r="TXT196" s="152"/>
      <c r="TXU196" s="152"/>
      <c r="TXV196" s="152"/>
      <c r="TXW196" s="356"/>
      <c r="TXX196" s="321"/>
      <c r="TXY196" s="326"/>
      <c r="TXZ196" s="152"/>
      <c r="TYA196" s="152"/>
      <c r="TYB196" s="152"/>
      <c r="TYC196" s="152"/>
      <c r="TYD196" s="356"/>
      <c r="TYE196" s="321"/>
      <c r="TYF196" s="326"/>
      <c r="TYG196" s="152"/>
      <c r="TYH196" s="152"/>
      <c r="TYI196" s="152"/>
      <c r="TYJ196" s="152"/>
      <c r="TYK196" s="356"/>
      <c r="TYL196" s="321"/>
      <c r="TYM196" s="326"/>
      <c r="TYN196" s="152"/>
      <c r="TYO196" s="152"/>
      <c r="TYP196" s="152"/>
      <c r="TYQ196" s="152"/>
      <c r="TYR196" s="356"/>
      <c r="TYS196" s="321"/>
      <c r="TYT196" s="326"/>
      <c r="TYU196" s="152"/>
      <c r="TYV196" s="152"/>
      <c r="TYW196" s="152"/>
      <c r="TYX196" s="152"/>
      <c r="TYY196" s="356"/>
      <c r="TYZ196" s="321"/>
      <c r="TZA196" s="326"/>
      <c r="TZB196" s="152"/>
      <c r="TZC196" s="152"/>
      <c r="TZD196" s="152"/>
      <c r="TZE196" s="152"/>
      <c r="TZF196" s="356"/>
      <c r="TZG196" s="321"/>
      <c r="TZH196" s="326"/>
      <c r="TZI196" s="152"/>
      <c r="TZJ196" s="152"/>
      <c r="TZK196" s="152"/>
      <c r="TZL196" s="152"/>
      <c r="TZM196" s="356"/>
      <c r="TZN196" s="321"/>
      <c r="TZO196" s="326"/>
      <c r="TZP196" s="152"/>
      <c r="TZQ196" s="152"/>
      <c r="TZR196" s="152"/>
      <c r="TZS196" s="152"/>
      <c r="TZT196" s="356"/>
      <c r="TZU196" s="321"/>
      <c r="TZV196" s="326"/>
      <c r="TZW196" s="152"/>
      <c r="TZX196" s="152"/>
      <c r="TZY196" s="152"/>
      <c r="TZZ196" s="152"/>
      <c r="UAA196" s="356"/>
      <c r="UAB196" s="321"/>
      <c r="UAC196" s="326"/>
      <c r="UAD196" s="152"/>
      <c r="UAE196" s="152"/>
      <c r="UAF196" s="152"/>
      <c r="UAG196" s="152"/>
      <c r="UAH196" s="356"/>
      <c r="UAI196" s="321"/>
      <c r="UAJ196" s="326"/>
      <c r="UAK196" s="152"/>
      <c r="UAL196" s="152"/>
      <c r="UAM196" s="152"/>
      <c r="UAN196" s="152"/>
      <c r="UAO196" s="356"/>
      <c r="UAP196" s="321"/>
      <c r="UAQ196" s="326"/>
      <c r="UAR196" s="152"/>
      <c r="UAS196" s="152"/>
      <c r="UAT196" s="152"/>
      <c r="UAU196" s="152"/>
      <c r="UAV196" s="356"/>
      <c r="UAW196" s="321"/>
      <c r="UAX196" s="326"/>
      <c r="UAY196" s="152"/>
      <c r="UAZ196" s="152"/>
      <c r="UBA196" s="152"/>
      <c r="UBB196" s="152"/>
      <c r="UBC196" s="356"/>
      <c r="UBD196" s="321"/>
      <c r="UBE196" s="326"/>
      <c r="UBF196" s="152"/>
      <c r="UBG196" s="152"/>
      <c r="UBH196" s="152"/>
      <c r="UBI196" s="152"/>
      <c r="UBJ196" s="356"/>
      <c r="UBK196" s="321"/>
      <c r="UBL196" s="326"/>
      <c r="UBM196" s="152"/>
      <c r="UBN196" s="152"/>
      <c r="UBO196" s="152"/>
      <c r="UBP196" s="152"/>
      <c r="UBQ196" s="356"/>
      <c r="UBR196" s="321"/>
      <c r="UBS196" s="326"/>
      <c r="UBT196" s="152"/>
      <c r="UBU196" s="152"/>
      <c r="UBV196" s="152"/>
      <c r="UBW196" s="152"/>
      <c r="UBX196" s="356"/>
      <c r="UBY196" s="321"/>
      <c r="UBZ196" s="326"/>
      <c r="UCA196" s="152"/>
      <c r="UCB196" s="152"/>
      <c r="UCC196" s="152"/>
      <c r="UCD196" s="152"/>
      <c r="UCE196" s="356"/>
      <c r="UCF196" s="321"/>
      <c r="UCG196" s="326"/>
      <c r="UCH196" s="152"/>
      <c r="UCI196" s="152"/>
      <c r="UCJ196" s="152"/>
      <c r="UCK196" s="152"/>
      <c r="UCL196" s="356"/>
      <c r="UCM196" s="321"/>
      <c r="UCN196" s="326"/>
      <c r="UCO196" s="152"/>
      <c r="UCP196" s="152"/>
      <c r="UCQ196" s="152"/>
      <c r="UCR196" s="152"/>
      <c r="UCS196" s="356"/>
      <c r="UCT196" s="321"/>
      <c r="UCU196" s="326"/>
      <c r="UCV196" s="152"/>
      <c r="UCW196" s="152"/>
      <c r="UCX196" s="152"/>
      <c r="UCY196" s="152"/>
      <c r="UCZ196" s="356"/>
      <c r="UDA196" s="321"/>
      <c r="UDB196" s="326"/>
      <c r="UDC196" s="152"/>
      <c r="UDD196" s="152"/>
      <c r="UDE196" s="152"/>
      <c r="UDF196" s="152"/>
      <c r="UDG196" s="356"/>
      <c r="UDH196" s="321"/>
      <c r="UDI196" s="326"/>
      <c r="UDJ196" s="152"/>
      <c r="UDK196" s="152"/>
      <c r="UDL196" s="152"/>
      <c r="UDM196" s="152"/>
      <c r="UDN196" s="356"/>
      <c r="UDO196" s="321"/>
      <c r="UDP196" s="326"/>
      <c r="UDQ196" s="152"/>
      <c r="UDR196" s="152"/>
      <c r="UDS196" s="152"/>
      <c r="UDT196" s="152"/>
      <c r="UDU196" s="356"/>
      <c r="UDV196" s="321"/>
      <c r="UDW196" s="326"/>
      <c r="UDX196" s="152"/>
      <c r="UDY196" s="152"/>
      <c r="UDZ196" s="152"/>
      <c r="UEA196" s="152"/>
      <c r="UEB196" s="356"/>
      <c r="UEC196" s="321"/>
      <c r="UED196" s="326"/>
      <c r="UEE196" s="152"/>
      <c r="UEF196" s="152"/>
      <c r="UEG196" s="152"/>
      <c r="UEH196" s="152"/>
      <c r="UEI196" s="356"/>
      <c r="UEJ196" s="321"/>
      <c r="UEK196" s="326"/>
      <c r="UEL196" s="152"/>
      <c r="UEM196" s="152"/>
      <c r="UEN196" s="152"/>
      <c r="UEO196" s="152"/>
      <c r="UEP196" s="356"/>
      <c r="UEQ196" s="321"/>
      <c r="UER196" s="326"/>
      <c r="UES196" s="152"/>
      <c r="UET196" s="152"/>
      <c r="UEU196" s="152"/>
      <c r="UEV196" s="152"/>
      <c r="UEW196" s="356"/>
      <c r="UEX196" s="321"/>
      <c r="UEY196" s="326"/>
      <c r="UEZ196" s="152"/>
      <c r="UFA196" s="152"/>
      <c r="UFB196" s="152"/>
      <c r="UFC196" s="152"/>
      <c r="UFD196" s="356"/>
      <c r="UFE196" s="321"/>
      <c r="UFF196" s="326"/>
      <c r="UFG196" s="152"/>
      <c r="UFH196" s="152"/>
      <c r="UFI196" s="152"/>
      <c r="UFJ196" s="152"/>
      <c r="UFK196" s="356"/>
      <c r="UFL196" s="321"/>
      <c r="UFM196" s="326"/>
      <c r="UFN196" s="152"/>
      <c r="UFO196" s="152"/>
      <c r="UFP196" s="152"/>
      <c r="UFQ196" s="152"/>
      <c r="UFR196" s="356"/>
      <c r="UFS196" s="321"/>
      <c r="UFT196" s="326"/>
      <c r="UFU196" s="152"/>
      <c r="UFV196" s="152"/>
      <c r="UFW196" s="152"/>
      <c r="UFX196" s="152"/>
      <c r="UFY196" s="356"/>
      <c r="UFZ196" s="321"/>
      <c r="UGA196" s="326"/>
      <c r="UGB196" s="152"/>
      <c r="UGC196" s="152"/>
      <c r="UGD196" s="152"/>
      <c r="UGE196" s="152"/>
      <c r="UGF196" s="356"/>
      <c r="UGG196" s="321"/>
      <c r="UGH196" s="326"/>
      <c r="UGI196" s="152"/>
      <c r="UGJ196" s="152"/>
      <c r="UGK196" s="152"/>
      <c r="UGL196" s="152"/>
      <c r="UGM196" s="356"/>
      <c r="UGN196" s="321"/>
      <c r="UGO196" s="326"/>
      <c r="UGP196" s="152"/>
      <c r="UGQ196" s="152"/>
      <c r="UGR196" s="152"/>
      <c r="UGS196" s="152"/>
      <c r="UGT196" s="356"/>
      <c r="UGU196" s="321"/>
      <c r="UGV196" s="326"/>
      <c r="UGW196" s="152"/>
      <c r="UGX196" s="152"/>
      <c r="UGY196" s="152"/>
      <c r="UGZ196" s="152"/>
      <c r="UHA196" s="356"/>
      <c r="UHB196" s="321"/>
      <c r="UHC196" s="326"/>
      <c r="UHD196" s="152"/>
      <c r="UHE196" s="152"/>
      <c r="UHF196" s="152"/>
      <c r="UHG196" s="152"/>
      <c r="UHH196" s="356"/>
      <c r="UHI196" s="321"/>
      <c r="UHJ196" s="326"/>
      <c r="UHK196" s="152"/>
      <c r="UHL196" s="152"/>
      <c r="UHM196" s="152"/>
      <c r="UHN196" s="152"/>
      <c r="UHO196" s="356"/>
      <c r="UHP196" s="321"/>
      <c r="UHQ196" s="326"/>
      <c r="UHR196" s="152"/>
      <c r="UHS196" s="152"/>
      <c r="UHT196" s="152"/>
      <c r="UHU196" s="152"/>
      <c r="UHV196" s="356"/>
      <c r="UHW196" s="321"/>
      <c r="UHX196" s="326"/>
      <c r="UHY196" s="152"/>
      <c r="UHZ196" s="152"/>
      <c r="UIA196" s="152"/>
      <c r="UIB196" s="152"/>
      <c r="UIC196" s="356"/>
      <c r="UID196" s="321"/>
      <c r="UIE196" s="326"/>
      <c r="UIF196" s="152"/>
      <c r="UIG196" s="152"/>
      <c r="UIH196" s="152"/>
      <c r="UII196" s="152"/>
      <c r="UIJ196" s="356"/>
      <c r="UIK196" s="321"/>
      <c r="UIL196" s="326"/>
      <c r="UIM196" s="152"/>
      <c r="UIN196" s="152"/>
      <c r="UIO196" s="152"/>
      <c r="UIP196" s="152"/>
      <c r="UIQ196" s="356"/>
      <c r="UIR196" s="321"/>
      <c r="UIS196" s="326"/>
      <c r="UIT196" s="152"/>
      <c r="UIU196" s="152"/>
      <c r="UIV196" s="152"/>
      <c r="UIW196" s="152"/>
      <c r="UIX196" s="356"/>
      <c r="UIY196" s="321"/>
      <c r="UIZ196" s="326"/>
      <c r="UJA196" s="152"/>
      <c r="UJB196" s="152"/>
      <c r="UJC196" s="152"/>
      <c r="UJD196" s="152"/>
      <c r="UJE196" s="356"/>
      <c r="UJF196" s="321"/>
      <c r="UJG196" s="326"/>
      <c r="UJH196" s="152"/>
      <c r="UJI196" s="152"/>
      <c r="UJJ196" s="152"/>
      <c r="UJK196" s="152"/>
      <c r="UJL196" s="356"/>
      <c r="UJM196" s="321"/>
      <c r="UJN196" s="326"/>
      <c r="UJO196" s="152"/>
      <c r="UJP196" s="152"/>
      <c r="UJQ196" s="152"/>
      <c r="UJR196" s="152"/>
      <c r="UJS196" s="356"/>
      <c r="UJT196" s="321"/>
      <c r="UJU196" s="326"/>
      <c r="UJV196" s="152"/>
      <c r="UJW196" s="152"/>
      <c r="UJX196" s="152"/>
      <c r="UJY196" s="152"/>
      <c r="UJZ196" s="356"/>
      <c r="UKA196" s="321"/>
      <c r="UKB196" s="326"/>
      <c r="UKC196" s="152"/>
      <c r="UKD196" s="152"/>
      <c r="UKE196" s="152"/>
      <c r="UKF196" s="152"/>
      <c r="UKG196" s="356"/>
      <c r="UKH196" s="321"/>
      <c r="UKI196" s="326"/>
      <c r="UKJ196" s="152"/>
      <c r="UKK196" s="152"/>
      <c r="UKL196" s="152"/>
      <c r="UKM196" s="152"/>
      <c r="UKN196" s="356"/>
      <c r="UKO196" s="321"/>
      <c r="UKP196" s="326"/>
      <c r="UKQ196" s="152"/>
      <c r="UKR196" s="152"/>
      <c r="UKS196" s="152"/>
      <c r="UKT196" s="152"/>
      <c r="UKU196" s="356"/>
      <c r="UKV196" s="321"/>
      <c r="UKW196" s="326"/>
      <c r="UKX196" s="152"/>
      <c r="UKY196" s="152"/>
      <c r="UKZ196" s="152"/>
      <c r="ULA196" s="152"/>
      <c r="ULB196" s="356"/>
      <c r="ULC196" s="321"/>
      <c r="ULD196" s="326"/>
      <c r="ULE196" s="152"/>
      <c r="ULF196" s="152"/>
      <c r="ULG196" s="152"/>
      <c r="ULH196" s="152"/>
      <c r="ULI196" s="356"/>
      <c r="ULJ196" s="321"/>
      <c r="ULK196" s="326"/>
      <c r="ULL196" s="152"/>
      <c r="ULM196" s="152"/>
      <c r="ULN196" s="152"/>
      <c r="ULO196" s="152"/>
      <c r="ULP196" s="356"/>
      <c r="ULQ196" s="321"/>
      <c r="ULR196" s="326"/>
      <c r="ULS196" s="152"/>
      <c r="ULT196" s="152"/>
      <c r="ULU196" s="152"/>
      <c r="ULV196" s="152"/>
      <c r="ULW196" s="356"/>
      <c r="ULX196" s="321"/>
      <c r="ULY196" s="326"/>
      <c r="ULZ196" s="152"/>
      <c r="UMA196" s="152"/>
      <c r="UMB196" s="152"/>
      <c r="UMC196" s="152"/>
      <c r="UMD196" s="356"/>
      <c r="UME196" s="321"/>
      <c r="UMF196" s="326"/>
      <c r="UMG196" s="152"/>
      <c r="UMH196" s="152"/>
      <c r="UMI196" s="152"/>
      <c r="UMJ196" s="152"/>
      <c r="UMK196" s="356"/>
      <c r="UML196" s="321"/>
      <c r="UMM196" s="326"/>
      <c r="UMN196" s="152"/>
      <c r="UMO196" s="152"/>
      <c r="UMP196" s="152"/>
      <c r="UMQ196" s="152"/>
      <c r="UMR196" s="356"/>
      <c r="UMS196" s="321"/>
      <c r="UMT196" s="326"/>
      <c r="UMU196" s="152"/>
      <c r="UMV196" s="152"/>
      <c r="UMW196" s="152"/>
      <c r="UMX196" s="152"/>
      <c r="UMY196" s="356"/>
      <c r="UMZ196" s="321"/>
      <c r="UNA196" s="326"/>
      <c r="UNB196" s="152"/>
      <c r="UNC196" s="152"/>
      <c r="UND196" s="152"/>
      <c r="UNE196" s="152"/>
      <c r="UNF196" s="356"/>
      <c r="UNG196" s="321"/>
      <c r="UNH196" s="326"/>
      <c r="UNI196" s="152"/>
      <c r="UNJ196" s="152"/>
      <c r="UNK196" s="152"/>
      <c r="UNL196" s="152"/>
      <c r="UNM196" s="356"/>
      <c r="UNN196" s="321"/>
      <c r="UNO196" s="326"/>
      <c r="UNP196" s="152"/>
      <c r="UNQ196" s="152"/>
      <c r="UNR196" s="152"/>
      <c r="UNS196" s="152"/>
      <c r="UNT196" s="356"/>
      <c r="UNU196" s="321"/>
      <c r="UNV196" s="326"/>
      <c r="UNW196" s="152"/>
      <c r="UNX196" s="152"/>
      <c r="UNY196" s="152"/>
      <c r="UNZ196" s="152"/>
      <c r="UOA196" s="356"/>
      <c r="UOB196" s="321"/>
      <c r="UOC196" s="326"/>
      <c r="UOD196" s="152"/>
      <c r="UOE196" s="152"/>
      <c r="UOF196" s="152"/>
      <c r="UOG196" s="152"/>
      <c r="UOH196" s="356"/>
      <c r="UOI196" s="321"/>
      <c r="UOJ196" s="326"/>
      <c r="UOK196" s="152"/>
      <c r="UOL196" s="152"/>
      <c r="UOM196" s="152"/>
      <c r="UON196" s="152"/>
      <c r="UOO196" s="356"/>
      <c r="UOP196" s="321"/>
      <c r="UOQ196" s="326"/>
      <c r="UOR196" s="152"/>
      <c r="UOS196" s="152"/>
      <c r="UOT196" s="152"/>
      <c r="UOU196" s="152"/>
      <c r="UOV196" s="356"/>
      <c r="UOW196" s="321"/>
      <c r="UOX196" s="326"/>
      <c r="UOY196" s="152"/>
      <c r="UOZ196" s="152"/>
      <c r="UPA196" s="152"/>
      <c r="UPB196" s="152"/>
      <c r="UPC196" s="356"/>
      <c r="UPD196" s="321"/>
      <c r="UPE196" s="326"/>
      <c r="UPF196" s="152"/>
      <c r="UPG196" s="152"/>
      <c r="UPH196" s="152"/>
      <c r="UPI196" s="152"/>
      <c r="UPJ196" s="356"/>
      <c r="UPK196" s="321"/>
      <c r="UPL196" s="326"/>
      <c r="UPM196" s="152"/>
      <c r="UPN196" s="152"/>
      <c r="UPO196" s="152"/>
      <c r="UPP196" s="152"/>
      <c r="UPQ196" s="356"/>
      <c r="UPR196" s="321"/>
      <c r="UPS196" s="326"/>
      <c r="UPT196" s="152"/>
      <c r="UPU196" s="152"/>
      <c r="UPV196" s="152"/>
      <c r="UPW196" s="152"/>
      <c r="UPX196" s="356"/>
      <c r="UPY196" s="321"/>
      <c r="UPZ196" s="326"/>
      <c r="UQA196" s="152"/>
      <c r="UQB196" s="152"/>
      <c r="UQC196" s="152"/>
      <c r="UQD196" s="152"/>
      <c r="UQE196" s="356"/>
      <c r="UQF196" s="321"/>
      <c r="UQG196" s="326"/>
      <c r="UQH196" s="152"/>
      <c r="UQI196" s="152"/>
      <c r="UQJ196" s="152"/>
      <c r="UQK196" s="152"/>
      <c r="UQL196" s="356"/>
      <c r="UQM196" s="321"/>
      <c r="UQN196" s="326"/>
      <c r="UQO196" s="152"/>
      <c r="UQP196" s="152"/>
      <c r="UQQ196" s="152"/>
      <c r="UQR196" s="152"/>
      <c r="UQS196" s="356"/>
      <c r="UQT196" s="321"/>
      <c r="UQU196" s="326"/>
      <c r="UQV196" s="152"/>
      <c r="UQW196" s="152"/>
      <c r="UQX196" s="152"/>
      <c r="UQY196" s="152"/>
      <c r="UQZ196" s="356"/>
      <c r="URA196" s="321"/>
      <c r="URB196" s="326"/>
      <c r="URC196" s="152"/>
      <c r="URD196" s="152"/>
      <c r="URE196" s="152"/>
      <c r="URF196" s="152"/>
      <c r="URG196" s="356"/>
      <c r="URH196" s="321"/>
      <c r="URI196" s="326"/>
      <c r="URJ196" s="152"/>
      <c r="URK196" s="152"/>
      <c r="URL196" s="152"/>
      <c r="URM196" s="152"/>
      <c r="URN196" s="356"/>
      <c r="URO196" s="321"/>
      <c r="URP196" s="326"/>
      <c r="URQ196" s="152"/>
      <c r="URR196" s="152"/>
      <c r="URS196" s="152"/>
      <c r="URT196" s="152"/>
      <c r="URU196" s="356"/>
      <c r="URV196" s="321"/>
      <c r="URW196" s="326"/>
      <c r="URX196" s="152"/>
      <c r="URY196" s="152"/>
      <c r="URZ196" s="152"/>
      <c r="USA196" s="152"/>
      <c r="USB196" s="356"/>
      <c r="USC196" s="321"/>
      <c r="USD196" s="326"/>
      <c r="USE196" s="152"/>
      <c r="USF196" s="152"/>
      <c r="USG196" s="152"/>
      <c r="USH196" s="152"/>
      <c r="USI196" s="356"/>
      <c r="USJ196" s="321"/>
      <c r="USK196" s="326"/>
      <c r="USL196" s="152"/>
      <c r="USM196" s="152"/>
      <c r="USN196" s="152"/>
      <c r="USO196" s="152"/>
      <c r="USP196" s="356"/>
      <c r="USQ196" s="321"/>
      <c r="USR196" s="326"/>
      <c r="USS196" s="152"/>
      <c r="UST196" s="152"/>
      <c r="USU196" s="152"/>
      <c r="USV196" s="152"/>
      <c r="USW196" s="356"/>
      <c r="USX196" s="321"/>
      <c r="USY196" s="326"/>
      <c r="USZ196" s="152"/>
      <c r="UTA196" s="152"/>
      <c r="UTB196" s="152"/>
      <c r="UTC196" s="152"/>
      <c r="UTD196" s="356"/>
      <c r="UTE196" s="321"/>
      <c r="UTF196" s="326"/>
      <c r="UTG196" s="152"/>
      <c r="UTH196" s="152"/>
      <c r="UTI196" s="152"/>
      <c r="UTJ196" s="152"/>
      <c r="UTK196" s="356"/>
      <c r="UTL196" s="321"/>
      <c r="UTM196" s="326"/>
      <c r="UTN196" s="152"/>
      <c r="UTO196" s="152"/>
      <c r="UTP196" s="152"/>
      <c r="UTQ196" s="152"/>
      <c r="UTR196" s="356"/>
      <c r="UTS196" s="321"/>
      <c r="UTT196" s="326"/>
      <c r="UTU196" s="152"/>
      <c r="UTV196" s="152"/>
      <c r="UTW196" s="152"/>
      <c r="UTX196" s="152"/>
      <c r="UTY196" s="356"/>
      <c r="UTZ196" s="321"/>
      <c r="UUA196" s="326"/>
      <c r="UUB196" s="152"/>
      <c r="UUC196" s="152"/>
      <c r="UUD196" s="152"/>
      <c r="UUE196" s="152"/>
      <c r="UUF196" s="356"/>
      <c r="UUG196" s="321"/>
      <c r="UUH196" s="326"/>
      <c r="UUI196" s="152"/>
      <c r="UUJ196" s="152"/>
      <c r="UUK196" s="152"/>
      <c r="UUL196" s="152"/>
      <c r="UUM196" s="356"/>
      <c r="UUN196" s="321"/>
      <c r="UUO196" s="326"/>
      <c r="UUP196" s="152"/>
      <c r="UUQ196" s="152"/>
      <c r="UUR196" s="152"/>
      <c r="UUS196" s="152"/>
      <c r="UUT196" s="356"/>
      <c r="UUU196" s="321"/>
      <c r="UUV196" s="326"/>
      <c r="UUW196" s="152"/>
      <c r="UUX196" s="152"/>
      <c r="UUY196" s="152"/>
      <c r="UUZ196" s="152"/>
      <c r="UVA196" s="356"/>
      <c r="UVB196" s="321"/>
      <c r="UVC196" s="326"/>
      <c r="UVD196" s="152"/>
      <c r="UVE196" s="152"/>
      <c r="UVF196" s="152"/>
      <c r="UVG196" s="152"/>
      <c r="UVH196" s="356"/>
      <c r="UVI196" s="321"/>
      <c r="UVJ196" s="326"/>
      <c r="UVK196" s="152"/>
      <c r="UVL196" s="152"/>
      <c r="UVM196" s="152"/>
      <c r="UVN196" s="152"/>
      <c r="UVO196" s="356"/>
      <c r="UVP196" s="321"/>
      <c r="UVQ196" s="326"/>
      <c r="UVR196" s="152"/>
      <c r="UVS196" s="152"/>
      <c r="UVT196" s="152"/>
      <c r="UVU196" s="152"/>
      <c r="UVV196" s="356"/>
      <c r="UVW196" s="321"/>
      <c r="UVX196" s="326"/>
      <c r="UVY196" s="152"/>
      <c r="UVZ196" s="152"/>
      <c r="UWA196" s="152"/>
      <c r="UWB196" s="152"/>
      <c r="UWC196" s="356"/>
      <c r="UWD196" s="321"/>
      <c r="UWE196" s="326"/>
      <c r="UWF196" s="152"/>
      <c r="UWG196" s="152"/>
      <c r="UWH196" s="152"/>
      <c r="UWI196" s="152"/>
      <c r="UWJ196" s="356"/>
      <c r="UWK196" s="321"/>
      <c r="UWL196" s="326"/>
      <c r="UWM196" s="152"/>
      <c r="UWN196" s="152"/>
      <c r="UWO196" s="152"/>
      <c r="UWP196" s="152"/>
      <c r="UWQ196" s="356"/>
      <c r="UWR196" s="321"/>
      <c r="UWS196" s="326"/>
      <c r="UWT196" s="152"/>
      <c r="UWU196" s="152"/>
      <c r="UWV196" s="152"/>
      <c r="UWW196" s="152"/>
      <c r="UWX196" s="356"/>
      <c r="UWY196" s="321"/>
      <c r="UWZ196" s="326"/>
      <c r="UXA196" s="152"/>
      <c r="UXB196" s="152"/>
      <c r="UXC196" s="152"/>
      <c r="UXD196" s="152"/>
      <c r="UXE196" s="356"/>
      <c r="UXF196" s="321"/>
      <c r="UXG196" s="326"/>
      <c r="UXH196" s="152"/>
      <c r="UXI196" s="152"/>
      <c r="UXJ196" s="152"/>
      <c r="UXK196" s="152"/>
      <c r="UXL196" s="356"/>
      <c r="UXM196" s="321"/>
      <c r="UXN196" s="326"/>
      <c r="UXO196" s="152"/>
      <c r="UXP196" s="152"/>
      <c r="UXQ196" s="152"/>
      <c r="UXR196" s="152"/>
      <c r="UXS196" s="356"/>
      <c r="UXT196" s="321"/>
      <c r="UXU196" s="326"/>
      <c r="UXV196" s="152"/>
      <c r="UXW196" s="152"/>
      <c r="UXX196" s="152"/>
      <c r="UXY196" s="152"/>
      <c r="UXZ196" s="356"/>
      <c r="UYA196" s="321"/>
      <c r="UYB196" s="326"/>
      <c r="UYC196" s="152"/>
      <c r="UYD196" s="152"/>
      <c r="UYE196" s="152"/>
      <c r="UYF196" s="152"/>
      <c r="UYG196" s="356"/>
      <c r="UYH196" s="321"/>
      <c r="UYI196" s="326"/>
      <c r="UYJ196" s="152"/>
      <c r="UYK196" s="152"/>
      <c r="UYL196" s="152"/>
      <c r="UYM196" s="152"/>
      <c r="UYN196" s="356"/>
      <c r="UYO196" s="321"/>
      <c r="UYP196" s="326"/>
      <c r="UYQ196" s="152"/>
      <c r="UYR196" s="152"/>
      <c r="UYS196" s="152"/>
      <c r="UYT196" s="152"/>
      <c r="UYU196" s="356"/>
      <c r="UYV196" s="321"/>
      <c r="UYW196" s="326"/>
      <c r="UYX196" s="152"/>
      <c r="UYY196" s="152"/>
      <c r="UYZ196" s="152"/>
      <c r="UZA196" s="152"/>
      <c r="UZB196" s="356"/>
      <c r="UZC196" s="321"/>
      <c r="UZD196" s="326"/>
      <c r="UZE196" s="152"/>
      <c r="UZF196" s="152"/>
      <c r="UZG196" s="152"/>
      <c r="UZH196" s="152"/>
      <c r="UZI196" s="356"/>
      <c r="UZJ196" s="321"/>
      <c r="UZK196" s="326"/>
      <c r="UZL196" s="152"/>
      <c r="UZM196" s="152"/>
      <c r="UZN196" s="152"/>
      <c r="UZO196" s="152"/>
      <c r="UZP196" s="356"/>
      <c r="UZQ196" s="321"/>
      <c r="UZR196" s="326"/>
      <c r="UZS196" s="152"/>
      <c r="UZT196" s="152"/>
      <c r="UZU196" s="152"/>
      <c r="UZV196" s="152"/>
      <c r="UZW196" s="356"/>
      <c r="UZX196" s="321"/>
      <c r="UZY196" s="326"/>
      <c r="UZZ196" s="152"/>
      <c r="VAA196" s="152"/>
      <c r="VAB196" s="152"/>
      <c r="VAC196" s="152"/>
      <c r="VAD196" s="356"/>
      <c r="VAE196" s="321"/>
      <c r="VAF196" s="326"/>
      <c r="VAG196" s="152"/>
      <c r="VAH196" s="152"/>
      <c r="VAI196" s="152"/>
      <c r="VAJ196" s="152"/>
      <c r="VAK196" s="356"/>
      <c r="VAL196" s="321"/>
      <c r="VAM196" s="326"/>
      <c r="VAN196" s="152"/>
      <c r="VAO196" s="152"/>
      <c r="VAP196" s="152"/>
      <c r="VAQ196" s="152"/>
      <c r="VAR196" s="356"/>
      <c r="VAS196" s="321"/>
      <c r="VAT196" s="326"/>
      <c r="VAU196" s="152"/>
      <c r="VAV196" s="152"/>
      <c r="VAW196" s="152"/>
      <c r="VAX196" s="152"/>
      <c r="VAY196" s="356"/>
      <c r="VAZ196" s="321"/>
      <c r="VBA196" s="326"/>
      <c r="VBB196" s="152"/>
      <c r="VBC196" s="152"/>
      <c r="VBD196" s="152"/>
      <c r="VBE196" s="152"/>
      <c r="VBF196" s="356"/>
      <c r="VBG196" s="321"/>
      <c r="VBH196" s="326"/>
      <c r="VBI196" s="152"/>
      <c r="VBJ196" s="152"/>
      <c r="VBK196" s="152"/>
      <c r="VBL196" s="152"/>
      <c r="VBM196" s="356"/>
      <c r="VBN196" s="321"/>
      <c r="VBO196" s="326"/>
      <c r="VBP196" s="152"/>
      <c r="VBQ196" s="152"/>
      <c r="VBR196" s="152"/>
      <c r="VBS196" s="152"/>
      <c r="VBT196" s="356"/>
      <c r="VBU196" s="321"/>
      <c r="VBV196" s="326"/>
      <c r="VBW196" s="152"/>
      <c r="VBX196" s="152"/>
      <c r="VBY196" s="152"/>
      <c r="VBZ196" s="152"/>
      <c r="VCA196" s="356"/>
      <c r="VCB196" s="321"/>
      <c r="VCC196" s="326"/>
      <c r="VCD196" s="152"/>
      <c r="VCE196" s="152"/>
      <c r="VCF196" s="152"/>
      <c r="VCG196" s="152"/>
      <c r="VCH196" s="356"/>
      <c r="VCI196" s="321"/>
      <c r="VCJ196" s="326"/>
      <c r="VCK196" s="152"/>
      <c r="VCL196" s="152"/>
      <c r="VCM196" s="152"/>
      <c r="VCN196" s="152"/>
      <c r="VCO196" s="356"/>
      <c r="VCP196" s="321"/>
      <c r="VCQ196" s="326"/>
      <c r="VCR196" s="152"/>
      <c r="VCS196" s="152"/>
      <c r="VCT196" s="152"/>
      <c r="VCU196" s="152"/>
      <c r="VCV196" s="356"/>
      <c r="VCW196" s="321"/>
      <c r="VCX196" s="326"/>
      <c r="VCY196" s="152"/>
      <c r="VCZ196" s="152"/>
      <c r="VDA196" s="152"/>
      <c r="VDB196" s="152"/>
      <c r="VDC196" s="356"/>
      <c r="VDD196" s="321"/>
      <c r="VDE196" s="326"/>
      <c r="VDF196" s="152"/>
      <c r="VDG196" s="152"/>
      <c r="VDH196" s="152"/>
      <c r="VDI196" s="152"/>
      <c r="VDJ196" s="356"/>
      <c r="VDK196" s="321"/>
      <c r="VDL196" s="326"/>
      <c r="VDM196" s="152"/>
      <c r="VDN196" s="152"/>
      <c r="VDO196" s="152"/>
      <c r="VDP196" s="152"/>
      <c r="VDQ196" s="356"/>
      <c r="VDR196" s="321"/>
      <c r="VDS196" s="326"/>
      <c r="VDT196" s="152"/>
      <c r="VDU196" s="152"/>
      <c r="VDV196" s="152"/>
      <c r="VDW196" s="152"/>
      <c r="VDX196" s="356"/>
      <c r="VDY196" s="321"/>
      <c r="VDZ196" s="326"/>
      <c r="VEA196" s="152"/>
      <c r="VEB196" s="152"/>
      <c r="VEC196" s="152"/>
      <c r="VED196" s="152"/>
      <c r="VEE196" s="356"/>
      <c r="VEF196" s="321"/>
      <c r="VEG196" s="326"/>
      <c r="VEH196" s="152"/>
      <c r="VEI196" s="152"/>
      <c r="VEJ196" s="152"/>
      <c r="VEK196" s="152"/>
      <c r="VEL196" s="356"/>
      <c r="VEM196" s="321"/>
      <c r="VEN196" s="326"/>
      <c r="VEO196" s="152"/>
      <c r="VEP196" s="152"/>
      <c r="VEQ196" s="152"/>
      <c r="VER196" s="152"/>
      <c r="VES196" s="356"/>
      <c r="VET196" s="321"/>
      <c r="VEU196" s="326"/>
      <c r="VEV196" s="152"/>
      <c r="VEW196" s="152"/>
      <c r="VEX196" s="152"/>
      <c r="VEY196" s="152"/>
      <c r="VEZ196" s="356"/>
      <c r="VFA196" s="321"/>
      <c r="VFB196" s="326"/>
      <c r="VFC196" s="152"/>
      <c r="VFD196" s="152"/>
      <c r="VFE196" s="152"/>
      <c r="VFF196" s="152"/>
      <c r="VFG196" s="356"/>
      <c r="VFH196" s="321"/>
      <c r="VFI196" s="326"/>
      <c r="VFJ196" s="152"/>
      <c r="VFK196" s="152"/>
      <c r="VFL196" s="152"/>
      <c r="VFM196" s="152"/>
      <c r="VFN196" s="356"/>
      <c r="VFO196" s="321"/>
      <c r="VFP196" s="326"/>
      <c r="VFQ196" s="152"/>
      <c r="VFR196" s="152"/>
      <c r="VFS196" s="152"/>
      <c r="VFT196" s="152"/>
      <c r="VFU196" s="356"/>
      <c r="VFV196" s="321"/>
      <c r="VFW196" s="326"/>
      <c r="VFX196" s="152"/>
      <c r="VFY196" s="152"/>
      <c r="VFZ196" s="152"/>
      <c r="VGA196" s="152"/>
      <c r="VGB196" s="356"/>
      <c r="VGC196" s="321"/>
      <c r="VGD196" s="326"/>
      <c r="VGE196" s="152"/>
      <c r="VGF196" s="152"/>
      <c r="VGG196" s="152"/>
      <c r="VGH196" s="152"/>
      <c r="VGI196" s="356"/>
      <c r="VGJ196" s="321"/>
      <c r="VGK196" s="326"/>
      <c r="VGL196" s="152"/>
      <c r="VGM196" s="152"/>
      <c r="VGN196" s="152"/>
      <c r="VGO196" s="152"/>
      <c r="VGP196" s="356"/>
      <c r="VGQ196" s="321"/>
      <c r="VGR196" s="326"/>
      <c r="VGS196" s="152"/>
      <c r="VGT196" s="152"/>
      <c r="VGU196" s="152"/>
      <c r="VGV196" s="152"/>
      <c r="VGW196" s="356"/>
      <c r="VGX196" s="321"/>
      <c r="VGY196" s="326"/>
      <c r="VGZ196" s="152"/>
      <c r="VHA196" s="152"/>
      <c r="VHB196" s="152"/>
      <c r="VHC196" s="152"/>
      <c r="VHD196" s="356"/>
      <c r="VHE196" s="321"/>
      <c r="VHF196" s="326"/>
      <c r="VHG196" s="152"/>
      <c r="VHH196" s="152"/>
      <c r="VHI196" s="152"/>
      <c r="VHJ196" s="152"/>
      <c r="VHK196" s="356"/>
      <c r="VHL196" s="321"/>
      <c r="VHM196" s="326"/>
      <c r="VHN196" s="152"/>
      <c r="VHO196" s="152"/>
      <c r="VHP196" s="152"/>
      <c r="VHQ196" s="152"/>
      <c r="VHR196" s="356"/>
      <c r="VHS196" s="321"/>
      <c r="VHT196" s="326"/>
      <c r="VHU196" s="152"/>
      <c r="VHV196" s="152"/>
      <c r="VHW196" s="152"/>
      <c r="VHX196" s="152"/>
      <c r="VHY196" s="356"/>
      <c r="VHZ196" s="321"/>
      <c r="VIA196" s="326"/>
      <c r="VIB196" s="152"/>
      <c r="VIC196" s="152"/>
      <c r="VID196" s="152"/>
      <c r="VIE196" s="152"/>
      <c r="VIF196" s="356"/>
      <c r="VIG196" s="321"/>
      <c r="VIH196" s="326"/>
      <c r="VII196" s="152"/>
      <c r="VIJ196" s="152"/>
      <c r="VIK196" s="152"/>
      <c r="VIL196" s="152"/>
      <c r="VIM196" s="356"/>
      <c r="VIN196" s="321"/>
      <c r="VIO196" s="326"/>
      <c r="VIP196" s="152"/>
      <c r="VIQ196" s="152"/>
      <c r="VIR196" s="152"/>
      <c r="VIS196" s="152"/>
      <c r="VIT196" s="356"/>
      <c r="VIU196" s="321"/>
      <c r="VIV196" s="326"/>
      <c r="VIW196" s="152"/>
      <c r="VIX196" s="152"/>
      <c r="VIY196" s="152"/>
      <c r="VIZ196" s="152"/>
      <c r="VJA196" s="356"/>
      <c r="VJB196" s="321"/>
      <c r="VJC196" s="326"/>
      <c r="VJD196" s="152"/>
      <c r="VJE196" s="152"/>
      <c r="VJF196" s="152"/>
      <c r="VJG196" s="152"/>
      <c r="VJH196" s="356"/>
      <c r="VJI196" s="321"/>
      <c r="VJJ196" s="326"/>
      <c r="VJK196" s="152"/>
      <c r="VJL196" s="152"/>
      <c r="VJM196" s="152"/>
      <c r="VJN196" s="152"/>
      <c r="VJO196" s="356"/>
      <c r="VJP196" s="321"/>
      <c r="VJQ196" s="326"/>
      <c r="VJR196" s="152"/>
      <c r="VJS196" s="152"/>
      <c r="VJT196" s="152"/>
      <c r="VJU196" s="152"/>
      <c r="VJV196" s="356"/>
      <c r="VJW196" s="321"/>
      <c r="VJX196" s="326"/>
      <c r="VJY196" s="152"/>
      <c r="VJZ196" s="152"/>
      <c r="VKA196" s="152"/>
      <c r="VKB196" s="152"/>
      <c r="VKC196" s="356"/>
      <c r="VKD196" s="321"/>
      <c r="VKE196" s="326"/>
      <c r="VKF196" s="152"/>
      <c r="VKG196" s="152"/>
      <c r="VKH196" s="152"/>
      <c r="VKI196" s="152"/>
      <c r="VKJ196" s="356"/>
      <c r="VKK196" s="321"/>
      <c r="VKL196" s="326"/>
      <c r="VKM196" s="152"/>
      <c r="VKN196" s="152"/>
      <c r="VKO196" s="152"/>
      <c r="VKP196" s="152"/>
      <c r="VKQ196" s="356"/>
      <c r="VKR196" s="321"/>
      <c r="VKS196" s="326"/>
      <c r="VKT196" s="152"/>
      <c r="VKU196" s="152"/>
      <c r="VKV196" s="152"/>
      <c r="VKW196" s="152"/>
      <c r="VKX196" s="356"/>
      <c r="VKY196" s="321"/>
      <c r="VKZ196" s="326"/>
      <c r="VLA196" s="152"/>
      <c r="VLB196" s="152"/>
      <c r="VLC196" s="152"/>
      <c r="VLD196" s="152"/>
      <c r="VLE196" s="356"/>
      <c r="VLF196" s="321"/>
      <c r="VLG196" s="326"/>
      <c r="VLH196" s="152"/>
      <c r="VLI196" s="152"/>
      <c r="VLJ196" s="152"/>
      <c r="VLK196" s="152"/>
      <c r="VLL196" s="356"/>
      <c r="VLM196" s="321"/>
      <c r="VLN196" s="326"/>
      <c r="VLO196" s="152"/>
      <c r="VLP196" s="152"/>
      <c r="VLQ196" s="152"/>
      <c r="VLR196" s="152"/>
      <c r="VLS196" s="356"/>
      <c r="VLT196" s="321"/>
      <c r="VLU196" s="326"/>
      <c r="VLV196" s="152"/>
      <c r="VLW196" s="152"/>
      <c r="VLX196" s="152"/>
      <c r="VLY196" s="152"/>
      <c r="VLZ196" s="356"/>
      <c r="VMA196" s="321"/>
      <c r="VMB196" s="326"/>
      <c r="VMC196" s="152"/>
      <c r="VMD196" s="152"/>
      <c r="VME196" s="152"/>
      <c r="VMF196" s="152"/>
      <c r="VMG196" s="356"/>
      <c r="VMH196" s="321"/>
      <c r="VMI196" s="326"/>
      <c r="VMJ196" s="152"/>
      <c r="VMK196" s="152"/>
      <c r="VML196" s="152"/>
      <c r="VMM196" s="152"/>
      <c r="VMN196" s="356"/>
      <c r="VMO196" s="321"/>
      <c r="VMP196" s="326"/>
      <c r="VMQ196" s="152"/>
      <c r="VMR196" s="152"/>
      <c r="VMS196" s="152"/>
      <c r="VMT196" s="152"/>
      <c r="VMU196" s="356"/>
      <c r="VMV196" s="321"/>
      <c r="VMW196" s="326"/>
      <c r="VMX196" s="152"/>
      <c r="VMY196" s="152"/>
      <c r="VMZ196" s="152"/>
      <c r="VNA196" s="152"/>
      <c r="VNB196" s="356"/>
      <c r="VNC196" s="321"/>
      <c r="VND196" s="326"/>
      <c r="VNE196" s="152"/>
      <c r="VNF196" s="152"/>
      <c r="VNG196" s="152"/>
      <c r="VNH196" s="152"/>
      <c r="VNI196" s="356"/>
      <c r="VNJ196" s="321"/>
      <c r="VNK196" s="326"/>
      <c r="VNL196" s="152"/>
      <c r="VNM196" s="152"/>
      <c r="VNN196" s="152"/>
      <c r="VNO196" s="152"/>
      <c r="VNP196" s="356"/>
      <c r="VNQ196" s="321"/>
      <c r="VNR196" s="326"/>
      <c r="VNS196" s="152"/>
      <c r="VNT196" s="152"/>
      <c r="VNU196" s="152"/>
      <c r="VNV196" s="152"/>
      <c r="VNW196" s="356"/>
      <c r="VNX196" s="321"/>
      <c r="VNY196" s="326"/>
      <c r="VNZ196" s="152"/>
      <c r="VOA196" s="152"/>
      <c r="VOB196" s="152"/>
      <c r="VOC196" s="152"/>
      <c r="VOD196" s="356"/>
      <c r="VOE196" s="321"/>
      <c r="VOF196" s="326"/>
      <c r="VOG196" s="152"/>
      <c r="VOH196" s="152"/>
      <c r="VOI196" s="152"/>
      <c r="VOJ196" s="152"/>
      <c r="VOK196" s="356"/>
      <c r="VOL196" s="321"/>
      <c r="VOM196" s="326"/>
      <c r="VON196" s="152"/>
      <c r="VOO196" s="152"/>
      <c r="VOP196" s="152"/>
      <c r="VOQ196" s="152"/>
      <c r="VOR196" s="356"/>
      <c r="VOS196" s="321"/>
      <c r="VOT196" s="326"/>
      <c r="VOU196" s="152"/>
      <c r="VOV196" s="152"/>
      <c r="VOW196" s="152"/>
      <c r="VOX196" s="152"/>
      <c r="VOY196" s="356"/>
      <c r="VOZ196" s="321"/>
      <c r="VPA196" s="326"/>
      <c r="VPB196" s="152"/>
      <c r="VPC196" s="152"/>
      <c r="VPD196" s="152"/>
      <c r="VPE196" s="152"/>
      <c r="VPF196" s="356"/>
      <c r="VPG196" s="321"/>
      <c r="VPH196" s="326"/>
      <c r="VPI196" s="152"/>
      <c r="VPJ196" s="152"/>
      <c r="VPK196" s="152"/>
      <c r="VPL196" s="152"/>
      <c r="VPM196" s="356"/>
      <c r="VPN196" s="321"/>
      <c r="VPO196" s="326"/>
      <c r="VPP196" s="152"/>
      <c r="VPQ196" s="152"/>
      <c r="VPR196" s="152"/>
      <c r="VPS196" s="152"/>
      <c r="VPT196" s="356"/>
      <c r="VPU196" s="321"/>
      <c r="VPV196" s="326"/>
      <c r="VPW196" s="152"/>
      <c r="VPX196" s="152"/>
      <c r="VPY196" s="152"/>
      <c r="VPZ196" s="152"/>
      <c r="VQA196" s="356"/>
      <c r="VQB196" s="321"/>
      <c r="VQC196" s="326"/>
      <c r="VQD196" s="152"/>
      <c r="VQE196" s="152"/>
      <c r="VQF196" s="152"/>
      <c r="VQG196" s="152"/>
      <c r="VQH196" s="356"/>
      <c r="VQI196" s="321"/>
      <c r="VQJ196" s="326"/>
      <c r="VQK196" s="152"/>
      <c r="VQL196" s="152"/>
      <c r="VQM196" s="152"/>
      <c r="VQN196" s="152"/>
      <c r="VQO196" s="356"/>
      <c r="VQP196" s="321"/>
      <c r="VQQ196" s="326"/>
      <c r="VQR196" s="152"/>
      <c r="VQS196" s="152"/>
      <c r="VQT196" s="152"/>
      <c r="VQU196" s="152"/>
      <c r="VQV196" s="356"/>
      <c r="VQW196" s="321"/>
      <c r="VQX196" s="326"/>
      <c r="VQY196" s="152"/>
      <c r="VQZ196" s="152"/>
      <c r="VRA196" s="152"/>
      <c r="VRB196" s="152"/>
      <c r="VRC196" s="356"/>
      <c r="VRD196" s="321"/>
      <c r="VRE196" s="326"/>
      <c r="VRF196" s="152"/>
      <c r="VRG196" s="152"/>
      <c r="VRH196" s="152"/>
      <c r="VRI196" s="152"/>
      <c r="VRJ196" s="356"/>
      <c r="VRK196" s="321"/>
      <c r="VRL196" s="326"/>
      <c r="VRM196" s="152"/>
      <c r="VRN196" s="152"/>
      <c r="VRO196" s="152"/>
      <c r="VRP196" s="152"/>
      <c r="VRQ196" s="356"/>
      <c r="VRR196" s="321"/>
      <c r="VRS196" s="326"/>
      <c r="VRT196" s="152"/>
      <c r="VRU196" s="152"/>
      <c r="VRV196" s="152"/>
      <c r="VRW196" s="152"/>
      <c r="VRX196" s="356"/>
      <c r="VRY196" s="321"/>
      <c r="VRZ196" s="326"/>
      <c r="VSA196" s="152"/>
      <c r="VSB196" s="152"/>
      <c r="VSC196" s="152"/>
      <c r="VSD196" s="152"/>
      <c r="VSE196" s="356"/>
      <c r="VSF196" s="321"/>
      <c r="VSG196" s="326"/>
      <c r="VSH196" s="152"/>
      <c r="VSI196" s="152"/>
      <c r="VSJ196" s="152"/>
      <c r="VSK196" s="152"/>
      <c r="VSL196" s="356"/>
      <c r="VSM196" s="321"/>
      <c r="VSN196" s="326"/>
      <c r="VSO196" s="152"/>
      <c r="VSP196" s="152"/>
      <c r="VSQ196" s="152"/>
      <c r="VSR196" s="152"/>
      <c r="VSS196" s="356"/>
      <c r="VST196" s="321"/>
      <c r="VSU196" s="326"/>
      <c r="VSV196" s="152"/>
      <c r="VSW196" s="152"/>
      <c r="VSX196" s="152"/>
      <c r="VSY196" s="152"/>
      <c r="VSZ196" s="356"/>
      <c r="VTA196" s="321"/>
      <c r="VTB196" s="326"/>
      <c r="VTC196" s="152"/>
      <c r="VTD196" s="152"/>
      <c r="VTE196" s="152"/>
      <c r="VTF196" s="152"/>
      <c r="VTG196" s="356"/>
      <c r="VTH196" s="321"/>
      <c r="VTI196" s="326"/>
      <c r="VTJ196" s="152"/>
      <c r="VTK196" s="152"/>
      <c r="VTL196" s="152"/>
      <c r="VTM196" s="152"/>
      <c r="VTN196" s="356"/>
      <c r="VTO196" s="321"/>
      <c r="VTP196" s="326"/>
      <c r="VTQ196" s="152"/>
      <c r="VTR196" s="152"/>
      <c r="VTS196" s="152"/>
      <c r="VTT196" s="152"/>
      <c r="VTU196" s="356"/>
      <c r="VTV196" s="321"/>
      <c r="VTW196" s="326"/>
      <c r="VTX196" s="152"/>
      <c r="VTY196" s="152"/>
      <c r="VTZ196" s="152"/>
      <c r="VUA196" s="152"/>
      <c r="VUB196" s="356"/>
      <c r="VUC196" s="321"/>
      <c r="VUD196" s="326"/>
      <c r="VUE196" s="152"/>
      <c r="VUF196" s="152"/>
      <c r="VUG196" s="152"/>
      <c r="VUH196" s="152"/>
      <c r="VUI196" s="356"/>
      <c r="VUJ196" s="321"/>
      <c r="VUK196" s="326"/>
      <c r="VUL196" s="152"/>
      <c r="VUM196" s="152"/>
      <c r="VUN196" s="152"/>
      <c r="VUO196" s="152"/>
      <c r="VUP196" s="356"/>
      <c r="VUQ196" s="321"/>
      <c r="VUR196" s="326"/>
      <c r="VUS196" s="152"/>
      <c r="VUT196" s="152"/>
      <c r="VUU196" s="152"/>
      <c r="VUV196" s="152"/>
      <c r="VUW196" s="356"/>
      <c r="VUX196" s="321"/>
      <c r="VUY196" s="326"/>
      <c r="VUZ196" s="152"/>
      <c r="VVA196" s="152"/>
      <c r="VVB196" s="152"/>
      <c r="VVC196" s="152"/>
      <c r="VVD196" s="356"/>
      <c r="VVE196" s="321"/>
      <c r="VVF196" s="326"/>
      <c r="VVG196" s="152"/>
      <c r="VVH196" s="152"/>
      <c r="VVI196" s="152"/>
      <c r="VVJ196" s="152"/>
      <c r="VVK196" s="356"/>
      <c r="VVL196" s="321"/>
      <c r="VVM196" s="326"/>
      <c r="VVN196" s="152"/>
      <c r="VVO196" s="152"/>
      <c r="VVP196" s="152"/>
      <c r="VVQ196" s="152"/>
      <c r="VVR196" s="356"/>
      <c r="VVS196" s="321"/>
      <c r="VVT196" s="326"/>
      <c r="VVU196" s="152"/>
      <c r="VVV196" s="152"/>
      <c r="VVW196" s="152"/>
      <c r="VVX196" s="152"/>
      <c r="VVY196" s="356"/>
      <c r="VVZ196" s="321"/>
      <c r="VWA196" s="326"/>
      <c r="VWB196" s="152"/>
      <c r="VWC196" s="152"/>
      <c r="VWD196" s="152"/>
      <c r="VWE196" s="152"/>
      <c r="VWF196" s="356"/>
      <c r="VWG196" s="321"/>
      <c r="VWH196" s="326"/>
      <c r="VWI196" s="152"/>
      <c r="VWJ196" s="152"/>
      <c r="VWK196" s="152"/>
      <c r="VWL196" s="152"/>
      <c r="VWM196" s="356"/>
      <c r="VWN196" s="321"/>
      <c r="VWO196" s="326"/>
      <c r="VWP196" s="152"/>
      <c r="VWQ196" s="152"/>
      <c r="VWR196" s="152"/>
      <c r="VWS196" s="152"/>
      <c r="VWT196" s="356"/>
      <c r="VWU196" s="321"/>
      <c r="VWV196" s="326"/>
      <c r="VWW196" s="152"/>
      <c r="VWX196" s="152"/>
      <c r="VWY196" s="152"/>
      <c r="VWZ196" s="152"/>
      <c r="VXA196" s="356"/>
      <c r="VXB196" s="321"/>
      <c r="VXC196" s="326"/>
      <c r="VXD196" s="152"/>
      <c r="VXE196" s="152"/>
      <c r="VXF196" s="152"/>
      <c r="VXG196" s="152"/>
      <c r="VXH196" s="356"/>
      <c r="VXI196" s="321"/>
      <c r="VXJ196" s="326"/>
      <c r="VXK196" s="152"/>
      <c r="VXL196" s="152"/>
      <c r="VXM196" s="152"/>
      <c r="VXN196" s="152"/>
      <c r="VXO196" s="356"/>
      <c r="VXP196" s="321"/>
      <c r="VXQ196" s="326"/>
      <c r="VXR196" s="152"/>
      <c r="VXS196" s="152"/>
      <c r="VXT196" s="152"/>
      <c r="VXU196" s="152"/>
      <c r="VXV196" s="356"/>
      <c r="VXW196" s="321"/>
      <c r="VXX196" s="326"/>
      <c r="VXY196" s="152"/>
      <c r="VXZ196" s="152"/>
      <c r="VYA196" s="152"/>
      <c r="VYB196" s="152"/>
      <c r="VYC196" s="356"/>
      <c r="VYD196" s="321"/>
      <c r="VYE196" s="326"/>
      <c r="VYF196" s="152"/>
      <c r="VYG196" s="152"/>
      <c r="VYH196" s="152"/>
      <c r="VYI196" s="152"/>
      <c r="VYJ196" s="356"/>
      <c r="VYK196" s="321"/>
      <c r="VYL196" s="326"/>
      <c r="VYM196" s="152"/>
      <c r="VYN196" s="152"/>
      <c r="VYO196" s="152"/>
      <c r="VYP196" s="152"/>
      <c r="VYQ196" s="356"/>
      <c r="VYR196" s="321"/>
      <c r="VYS196" s="326"/>
      <c r="VYT196" s="152"/>
      <c r="VYU196" s="152"/>
      <c r="VYV196" s="152"/>
      <c r="VYW196" s="152"/>
      <c r="VYX196" s="356"/>
      <c r="VYY196" s="321"/>
      <c r="VYZ196" s="326"/>
      <c r="VZA196" s="152"/>
      <c r="VZB196" s="152"/>
      <c r="VZC196" s="152"/>
      <c r="VZD196" s="152"/>
      <c r="VZE196" s="356"/>
      <c r="VZF196" s="321"/>
      <c r="VZG196" s="326"/>
      <c r="VZH196" s="152"/>
      <c r="VZI196" s="152"/>
      <c r="VZJ196" s="152"/>
      <c r="VZK196" s="152"/>
      <c r="VZL196" s="356"/>
      <c r="VZM196" s="321"/>
      <c r="VZN196" s="326"/>
      <c r="VZO196" s="152"/>
      <c r="VZP196" s="152"/>
      <c r="VZQ196" s="152"/>
      <c r="VZR196" s="152"/>
      <c r="VZS196" s="356"/>
      <c r="VZT196" s="321"/>
      <c r="VZU196" s="326"/>
      <c r="VZV196" s="152"/>
      <c r="VZW196" s="152"/>
      <c r="VZX196" s="152"/>
      <c r="VZY196" s="152"/>
      <c r="VZZ196" s="356"/>
      <c r="WAA196" s="321"/>
      <c r="WAB196" s="326"/>
      <c r="WAC196" s="152"/>
      <c r="WAD196" s="152"/>
      <c r="WAE196" s="152"/>
      <c r="WAF196" s="152"/>
      <c r="WAG196" s="356"/>
      <c r="WAH196" s="321"/>
      <c r="WAI196" s="326"/>
      <c r="WAJ196" s="152"/>
      <c r="WAK196" s="152"/>
      <c r="WAL196" s="152"/>
      <c r="WAM196" s="152"/>
      <c r="WAN196" s="356"/>
      <c r="WAO196" s="321"/>
      <c r="WAP196" s="326"/>
      <c r="WAQ196" s="152"/>
      <c r="WAR196" s="152"/>
      <c r="WAS196" s="152"/>
      <c r="WAT196" s="152"/>
      <c r="WAU196" s="356"/>
      <c r="WAV196" s="321"/>
      <c r="WAW196" s="326"/>
      <c r="WAX196" s="152"/>
      <c r="WAY196" s="152"/>
      <c r="WAZ196" s="152"/>
      <c r="WBA196" s="152"/>
      <c r="WBB196" s="356"/>
      <c r="WBC196" s="321"/>
      <c r="WBD196" s="326"/>
      <c r="WBE196" s="152"/>
      <c r="WBF196" s="152"/>
      <c r="WBG196" s="152"/>
      <c r="WBH196" s="152"/>
      <c r="WBI196" s="356"/>
      <c r="WBJ196" s="321"/>
      <c r="WBK196" s="326"/>
      <c r="WBL196" s="152"/>
      <c r="WBM196" s="152"/>
      <c r="WBN196" s="152"/>
      <c r="WBO196" s="152"/>
      <c r="WBP196" s="356"/>
      <c r="WBQ196" s="321"/>
      <c r="WBR196" s="326"/>
      <c r="WBS196" s="152"/>
      <c r="WBT196" s="152"/>
      <c r="WBU196" s="152"/>
      <c r="WBV196" s="152"/>
      <c r="WBW196" s="356"/>
      <c r="WBX196" s="321"/>
      <c r="WBY196" s="326"/>
      <c r="WBZ196" s="152"/>
      <c r="WCA196" s="152"/>
      <c r="WCB196" s="152"/>
      <c r="WCC196" s="152"/>
      <c r="WCD196" s="356"/>
      <c r="WCE196" s="321"/>
      <c r="WCF196" s="326"/>
      <c r="WCG196" s="152"/>
      <c r="WCH196" s="152"/>
      <c r="WCI196" s="152"/>
      <c r="WCJ196" s="152"/>
      <c r="WCK196" s="356"/>
      <c r="WCL196" s="321"/>
      <c r="WCM196" s="326"/>
      <c r="WCN196" s="152"/>
      <c r="WCO196" s="152"/>
      <c r="WCP196" s="152"/>
      <c r="WCQ196" s="152"/>
      <c r="WCR196" s="356"/>
      <c r="WCS196" s="321"/>
      <c r="WCT196" s="326"/>
      <c r="WCU196" s="152"/>
      <c r="WCV196" s="152"/>
      <c r="WCW196" s="152"/>
      <c r="WCX196" s="152"/>
      <c r="WCY196" s="356"/>
      <c r="WCZ196" s="321"/>
      <c r="WDA196" s="326"/>
      <c r="WDB196" s="152"/>
      <c r="WDC196" s="152"/>
      <c r="WDD196" s="152"/>
      <c r="WDE196" s="152"/>
      <c r="WDF196" s="356"/>
      <c r="WDG196" s="321"/>
      <c r="WDH196" s="326"/>
      <c r="WDI196" s="152"/>
      <c r="WDJ196" s="152"/>
      <c r="WDK196" s="152"/>
      <c r="WDL196" s="152"/>
      <c r="WDM196" s="356"/>
      <c r="WDN196" s="321"/>
      <c r="WDO196" s="326"/>
      <c r="WDP196" s="152"/>
      <c r="WDQ196" s="152"/>
      <c r="WDR196" s="152"/>
      <c r="WDS196" s="152"/>
      <c r="WDT196" s="356"/>
      <c r="WDU196" s="321"/>
      <c r="WDV196" s="326"/>
      <c r="WDW196" s="152"/>
      <c r="WDX196" s="152"/>
      <c r="WDY196" s="152"/>
      <c r="WDZ196" s="152"/>
      <c r="WEA196" s="356"/>
      <c r="WEB196" s="321"/>
      <c r="WEC196" s="326"/>
      <c r="WED196" s="152"/>
      <c r="WEE196" s="152"/>
      <c r="WEF196" s="152"/>
      <c r="WEG196" s="152"/>
      <c r="WEH196" s="356"/>
      <c r="WEI196" s="321"/>
      <c r="WEJ196" s="326"/>
      <c r="WEK196" s="152"/>
      <c r="WEL196" s="152"/>
      <c r="WEM196" s="152"/>
      <c r="WEN196" s="152"/>
      <c r="WEO196" s="356"/>
      <c r="WEP196" s="321"/>
      <c r="WEQ196" s="326"/>
      <c r="WER196" s="152"/>
      <c r="WES196" s="152"/>
      <c r="WET196" s="152"/>
      <c r="WEU196" s="152"/>
      <c r="WEV196" s="356"/>
      <c r="WEW196" s="321"/>
      <c r="WEX196" s="326"/>
      <c r="WEY196" s="152"/>
      <c r="WEZ196" s="152"/>
      <c r="WFA196" s="152"/>
      <c r="WFB196" s="152"/>
      <c r="WFC196" s="356"/>
      <c r="WFD196" s="321"/>
      <c r="WFE196" s="326"/>
      <c r="WFF196" s="152"/>
      <c r="WFG196" s="152"/>
      <c r="WFH196" s="152"/>
      <c r="WFI196" s="152"/>
      <c r="WFJ196" s="356"/>
      <c r="WFK196" s="321"/>
      <c r="WFL196" s="326"/>
      <c r="WFM196" s="152"/>
      <c r="WFN196" s="152"/>
      <c r="WFO196" s="152"/>
      <c r="WFP196" s="152"/>
      <c r="WFQ196" s="356"/>
      <c r="WFR196" s="321"/>
      <c r="WFS196" s="326"/>
      <c r="WFT196" s="152"/>
      <c r="WFU196" s="152"/>
      <c r="WFV196" s="152"/>
      <c r="WFW196" s="152"/>
      <c r="WFX196" s="356"/>
      <c r="WFY196" s="321"/>
      <c r="WFZ196" s="326"/>
      <c r="WGA196" s="152"/>
      <c r="WGB196" s="152"/>
      <c r="WGC196" s="152"/>
      <c r="WGD196" s="152"/>
      <c r="WGE196" s="356"/>
      <c r="WGF196" s="321"/>
      <c r="WGG196" s="326"/>
      <c r="WGH196" s="152"/>
      <c r="WGI196" s="152"/>
      <c r="WGJ196" s="152"/>
      <c r="WGK196" s="152"/>
      <c r="WGL196" s="356"/>
      <c r="WGM196" s="321"/>
      <c r="WGN196" s="326"/>
      <c r="WGO196" s="152"/>
      <c r="WGP196" s="152"/>
      <c r="WGQ196" s="152"/>
      <c r="WGR196" s="152"/>
      <c r="WGS196" s="356"/>
      <c r="WGT196" s="321"/>
      <c r="WGU196" s="326"/>
      <c r="WGV196" s="152"/>
      <c r="WGW196" s="152"/>
      <c r="WGX196" s="152"/>
      <c r="WGY196" s="152"/>
      <c r="WGZ196" s="356"/>
      <c r="WHA196" s="321"/>
      <c r="WHB196" s="326"/>
      <c r="WHC196" s="152"/>
      <c r="WHD196" s="152"/>
      <c r="WHE196" s="152"/>
      <c r="WHF196" s="152"/>
      <c r="WHG196" s="356"/>
      <c r="WHH196" s="321"/>
      <c r="WHI196" s="326"/>
      <c r="WHJ196" s="152"/>
      <c r="WHK196" s="152"/>
      <c r="WHL196" s="152"/>
      <c r="WHM196" s="152"/>
      <c r="WHN196" s="356"/>
      <c r="WHO196" s="321"/>
      <c r="WHP196" s="326"/>
      <c r="WHQ196" s="152"/>
      <c r="WHR196" s="152"/>
      <c r="WHS196" s="152"/>
      <c r="WHT196" s="152"/>
      <c r="WHU196" s="356"/>
      <c r="WHV196" s="321"/>
      <c r="WHW196" s="326"/>
      <c r="WHX196" s="152"/>
      <c r="WHY196" s="152"/>
      <c r="WHZ196" s="152"/>
      <c r="WIA196" s="152"/>
      <c r="WIB196" s="356"/>
      <c r="WIC196" s="321"/>
      <c r="WID196" s="326"/>
      <c r="WIE196" s="152"/>
      <c r="WIF196" s="152"/>
      <c r="WIG196" s="152"/>
      <c r="WIH196" s="152"/>
      <c r="WII196" s="356"/>
      <c r="WIJ196" s="321"/>
      <c r="WIK196" s="326"/>
      <c r="WIL196" s="152"/>
      <c r="WIM196" s="152"/>
      <c r="WIN196" s="152"/>
      <c r="WIO196" s="152"/>
      <c r="WIP196" s="356"/>
      <c r="WIQ196" s="321"/>
      <c r="WIR196" s="326"/>
      <c r="WIS196" s="152"/>
      <c r="WIT196" s="152"/>
      <c r="WIU196" s="152"/>
      <c r="WIV196" s="152"/>
      <c r="WIW196" s="356"/>
      <c r="WIX196" s="321"/>
      <c r="WIY196" s="326"/>
      <c r="WIZ196" s="152"/>
      <c r="WJA196" s="152"/>
      <c r="WJB196" s="152"/>
      <c r="WJC196" s="152"/>
      <c r="WJD196" s="356"/>
      <c r="WJE196" s="321"/>
      <c r="WJF196" s="326"/>
      <c r="WJG196" s="152"/>
      <c r="WJH196" s="152"/>
      <c r="WJI196" s="152"/>
      <c r="WJJ196" s="152"/>
      <c r="WJK196" s="356"/>
      <c r="WJL196" s="321"/>
      <c r="WJM196" s="326"/>
      <c r="WJN196" s="152"/>
      <c r="WJO196" s="152"/>
      <c r="WJP196" s="152"/>
      <c r="WJQ196" s="152"/>
      <c r="WJR196" s="356"/>
      <c r="WJS196" s="321"/>
      <c r="WJT196" s="326"/>
      <c r="WJU196" s="152"/>
      <c r="WJV196" s="152"/>
      <c r="WJW196" s="152"/>
      <c r="WJX196" s="152"/>
      <c r="WJY196" s="356"/>
      <c r="WJZ196" s="321"/>
      <c r="WKA196" s="326"/>
      <c r="WKB196" s="152"/>
      <c r="WKC196" s="152"/>
      <c r="WKD196" s="152"/>
      <c r="WKE196" s="152"/>
      <c r="WKF196" s="356"/>
      <c r="WKG196" s="321"/>
      <c r="WKH196" s="326"/>
      <c r="WKI196" s="152"/>
      <c r="WKJ196" s="152"/>
      <c r="WKK196" s="152"/>
      <c r="WKL196" s="152"/>
      <c r="WKM196" s="356"/>
      <c r="WKN196" s="321"/>
      <c r="WKO196" s="326"/>
      <c r="WKP196" s="152"/>
      <c r="WKQ196" s="152"/>
      <c r="WKR196" s="152"/>
      <c r="WKS196" s="152"/>
      <c r="WKT196" s="356"/>
      <c r="WKU196" s="321"/>
      <c r="WKV196" s="326"/>
      <c r="WKW196" s="152"/>
      <c r="WKX196" s="152"/>
      <c r="WKY196" s="152"/>
      <c r="WKZ196" s="152"/>
      <c r="WLA196" s="356"/>
      <c r="WLB196" s="321"/>
      <c r="WLC196" s="326"/>
      <c r="WLD196" s="152"/>
      <c r="WLE196" s="152"/>
      <c r="WLF196" s="152"/>
      <c r="WLG196" s="152"/>
      <c r="WLH196" s="356"/>
      <c r="WLI196" s="321"/>
      <c r="WLJ196" s="326"/>
      <c r="WLK196" s="152"/>
      <c r="WLL196" s="152"/>
      <c r="WLM196" s="152"/>
      <c r="WLN196" s="152"/>
      <c r="WLO196" s="356"/>
      <c r="WLP196" s="321"/>
      <c r="WLQ196" s="326"/>
      <c r="WLR196" s="152"/>
      <c r="WLS196" s="152"/>
      <c r="WLT196" s="152"/>
      <c r="WLU196" s="152"/>
      <c r="WLV196" s="356"/>
      <c r="WLW196" s="321"/>
      <c r="WLX196" s="326"/>
      <c r="WLY196" s="152"/>
      <c r="WLZ196" s="152"/>
      <c r="WMA196" s="152"/>
      <c r="WMB196" s="152"/>
      <c r="WMC196" s="356"/>
      <c r="WMD196" s="321"/>
      <c r="WME196" s="326"/>
      <c r="WMF196" s="152"/>
      <c r="WMG196" s="152"/>
      <c r="WMH196" s="152"/>
      <c r="WMI196" s="152"/>
      <c r="WMJ196" s="356"/>
      <c r="WMK196" s="321"/>
      <c r="WML196" s="326"/>
      <c r="WMM196" s="152"/>
      <c r="WMN196" s="152"/>
      <c r="WMO196" s="152"/>
      <c r="WMP196" s="152"/>
      <c r="WMQ196" s="356"/>
      <c r="WMR196" s="321"/>
      <c r="WMS196" s="326"/>
      <c r="WMT196" s="152"/>
      <c r="WMU196" s="152"/>
      <c r="WMV196" s="152"/>
      <c r="WMW196" s="152"/>
      <c r="WMX196" s="356"/>
      <c r="WMY196" s="321"/>
      <c r="WMZ196" s="326"/>
      <c r="WNA196" s="152"/>
      <c r="WNB196" s="152"/>
      <c r="WNC196" s="152"/>
      <c r="WND196" s="152"/>
      <c r="WNE196" s="356"/>
      <c r="WNF196" s="321"/>
      <c r="WNG196" s="326"/>
      <c r="WNH196" s="152"/>
      <c r="WNI196" s="152"/>
      <c r="WNJ196" s="152"/>
      <c r="WNK196" s="152"/>
      <c r="WNL196" s="356"/>
      <c r="WNM196" s="321"/>
      <c r="WNN196" s="326"/>
      <c r="WNO196" s="152"/>
      <c r="WNP196" s="152"/>
      <c r="WNQ196" s="152"/>
      <c r="WNR196" s="152"/>
      <c r="WNS196" s="356"/>
      <c r="WNT196" s="321"/>
      <c r="WNU196" s="326"/>
      <c r="WNV196" s="152"/>
      <c r="WNW196" s="152"/>
      <c r="WNX196" s="152"/>
      <c r="WNY196" s="152"/>
      <c r="WNZ196" s="356"/>
      <c r="WOA196" s="321"/>
      <c r="WOB196" s="326"/>
      <c r="WOC196" s="152"/>
      <c r="WOD196" s="152"/>
      <c r="WOE196" s="152"/>
      <c r="WOF196" s="152"/>
      <c r="WOG196" s="356"/>
      <c r="WOH196" s="321"/>
      <c r="WOI196" s="326"/>
      <c r="WOJ196" s="152"/>
      <c r="WOK196" s="152"/>
      <c r="WOL196" s="152"/>
      <c r="WOM196" s="152"/>
      <c r="WON196" s="356"/>
      <c r="WOO196" s="321"/>
      <c r="WOP196" s="326"/>
      <c r="WOQ196" s="152"/>
      <c r="WOR196" s="152"/>
      <c r="WOS196" s="152"/>
      <c r="WOT196" s="152"/>
      <c r="WOU196" s="356"/>
      <c r="WOV196" s="321"/>
      <c r="WOW196" s="326"/>
      <c r="WOX196" s="152"/>
      <c r="WOY196" s="152"/>
      <c r="WOZ196" s="152"/>
      <c r="WPA196" s="152"/>
      <c r="WPB196" s="356"/>
      <c r="WPC196" s="321"/>
      <c r="WPD196" s="326"/>
      <c r="WPE196" s="152"/>
      <c r="WPF196" s="152"/>
      <c r="WPG196" s="152"/>
      <c r="WPH196" s="152"/>
      <c r="WPI196" s="356"/>
      <c r="WPJ196" s="321"/>
      <c r="WPK196" s="326"/>
      <c r="WPL196" s="152"/>
      <c r="WPM196" s="152"/>
      <c r="WPN196" s="152"/>
      <c r="WPO196" s="152"/>
      <c r="WPP196" s="356"/>
      <c r="WPQ196" s="321"/>
      <c r="WPR196" s="326"/>
      <c r="WPS196" s="152"/>
      <c r="WPT196" s="152"/>
      <c r="WPU196" s="152"/>
      <c r="WPV196" s="152"/>
      <c r="WPW196" s="356"/>
      <c r="WPX196" s="321"/>
      <c r="WPY196" s="326"/>
      <c r="WPZ196" s="152"/>
      <c r="WQA196" s="152"/>
      <c r="WQB196" s="152"/>
      <c r="WQC196" s="152"/>
      <c r="WQD196" s="356"/>
      <c r="WQE196" s="321"/>
      <c r="WQF196" s="326"/>
      <c r="WQG196" s="152"/>
      <c r="WQH196" s="152"/>
      <c r="WQI196" s="152"/>
      <c r="WQJ196" s="152"/>
      <c r="WQK196" s="356"/>
      <c r="WQL196" s="321"/>
      <c r="WQM196" s="326"/>
      <c r="WQN196" s="152"/>
      <c r="WQO196" s="152"/>
      <c r="WQP196" s="152"/>
      <c r="WQQ196" s="152"/>
      <c r="WQR196" s="356"/>
      <c r="WQS196" s="321"/>
      <c r="WQT196" s="326"/>
      <c r="WQU196" s="152"/>
      <c r="WQV196" s="152"/>
      <c r="WQW196" s="152"/>
      <c r="WQX196" s="152"/>
      <c r="WQY196" s="356"/>
      <c r="WQZ196" s="321"/>
      <c r="WRA196" s="326"/>
      <c r="WRB196" s="152"/>
      <c r="WRC196" s="152"/>
      <c r="WRD196" s="152"/>
      <c r="WRE196" s="152"/>
      <c r="WRF196" s="356"/>
      <c r="WRG196" s="321"/>
      <c r="WRH196" s="326"/>
      <c r="WRI196" s="152"/>
      <c r="WRJ196" s="152"/>
      <c r="WRK196" s="152"/>
      <c r="WRL196" s="152"/>
      <c r="WRM196" s="356"/>
      <c r="WRN196" s="321"/>
      <c r="WRO196" s="326"/>
      <c r="WRP196" s="152"/>
      <c r="WRQ196" s="152"/>
      <c r="WRR196" s="152"/>
      <c r="WRS196" s="152"/>
      <c r="WRT196" s="356"/>
      <c r="WRU196" s="321"/>
      <c r="WRV196" s="326"/>
      <c r="WRW196" s="152"/>
      <c r="WRX196" s="152"/>
      <c r="WRY196" s="152"/>
      <c r="WRZ196" s="152"/>
      <c r="WSA196" s="356"/>
      <c r="WSB196" s="321"/>
      <c r="WSC196" s="326"/>
      <c r="WSD196" s="152"/>
      <c r="WSE196" s="152"/>
      <c r="WSF196" s="152"/>
      <c r="WSG196" s="152"/>
      <c r="WSH196" s="356"/>
      <c r="WSI196" s="321"/>
      <c r="WSJ196" s="326"/>
      <c r="WSK196" s="152"/>
      <c r="WSL196" s="152"/>
      <c r="WSM196" s="152"/>
      <c r="WSN196" s="152"/>
      <c r="WSO196" s="356"/>
      <c r="WSP196" s="321"/>
      <c r="WSQ196" s="326"/>
      <c r="WSR196" s="152"/>
      <c r="WSS196" s="152"/>
      <c r="WST196" s="152"/>
      <c r="WSU196" s="152"/>
      <c r="WSV196" s="356"/>
      <c r="WSW196" s="321"/>
      <c r="WSX196" s="326"/>
      <c r="WSY196" s="152"/>
      <c r="WSZ196" s="152"/>
      <c r="WTA196" s="152"/>
      <c r="WTB196" s="152"/>
      <c r="WTC196" s="356"/>
      <c r="WTD196" s="321"/>
      <c r="WTE196" s="326"/>
      <c r="WTF196" s="152"/>
      <c r="WTG196" s="152"/>
      <c r="WTH196" s="152"/>
      <c r="WTI196" s="152"/>
      <c r="WTJ196" s="356"/>
      <c r="WTK196" s="321"/>
      <c r="WTL196" s="326"/>
      <c r="WTM196" s="152"/>
      <c r="WTN196" s="152"/>
      <c r="WTO196" s="152"/>
      <c r="WTP196" s="152"/>
      <c r="WTQ196" s="356"/>
      <c r="WTR196" s="321"/>
      <c r="WTS196" s="326"/>
      <c r="WTT196" s="152"/>
      <c r="WTU196" s="152"/>
      <c r="WTV196" s="152"/>
      <c r="WTW196" s="152"/>
      <c r="WTX196" s="356"/>
      <c r="WTY196" s="321"/>
      <c r="WTZ196" s="326"/>
      <c r="WUA196" s="152"/>
      <c r="WUB196" s="152"/>
      <c r="WUC196" s="152"/>
      <c r="WUD196" s="152"/>
      <c r="WUE196" s="356"/>
      <c r="WUF196" s="321"/>
      <c r="WUG196" s="326"/>
      <c r="WUH196" s="152"/>
      <c r="WUI196" s="152"/>
      <c r="WUJ196" s="152"/>
      <c r="WUK196" s="152"/>
      <c r="WUL196" s="356"/>
      <c r="WUM196" s="321"/>
      <c r="WUN196" s="326"/>
      <c r="WUO196" s="152"/>
      <c r="WUP196" s="152"/>
      <c r="WUQ196" s="152"/>
      <c r="WUR196" s="152"/>
      <c r="WUS196" s="356"/>
      <c r="WUT196" s="321"/>
      <c r="WUU196" s="326"/>
      <c r="WUV196" s="152"/>
      <c r="WUW196" s="152"/>
      <c r="WUX196" s="152"/>
      <c r="WUY196" s="152"/>
      <c r="WUZ196" s="356"/>
      <c r="WVA196" s="321"/>
      <c r="WVB196" s="326"/>
      <c r="WVC196" s="152"/>
      <c r="WVD196" s="152"/>
      <c r="WVE196" s="152"/>
      <c r="WVF196" s="152"/>
      <c r="WVG196" s="356"/>
      <c r="WVH196" s="321"/>
      <c r="WVI196" s="326"/>
      <c r="WVJ196" s="152"/>
      <c r="WVK196" s="152"/>
      <c r="WVL196" s="152"/>
      <c r="WVM196" s="152"/>
      <c r="WVN196" s="356"/>
      <c r="WVO196" s="321"/>
      <c r="WVP196" s="326"/>
      <c r="WVQ196" s="152"/>
      <c r="WVR196" s="152"/>
      <c r="WVS196" s="152"/>
      <c r="WVT196" s="152"/>
      <c r="WVU196" s="356"/>
      <c r="WVV196" s="321"/>
      <c r="WVW196" s="326"/>
      <c r="WVX196" s="152"/>
      <c r="WVY196" s="152"/>
      <c r="WVZ196" s="152"/>
      <c r="WWA196" s="152"/>
      <c r="WWB196" s="356"/>
      <c r="WWC196" s="321"/>
      <c r="WWD196" s="326"/>
      <c r="WWE196" s="152"/>
      <c r="WWF196" s="152"/>
      <c r="WWG196" s="152"/>
      <c r="WWH196" s="152"/>
      <c r="WWI196" s="356"/>
      <c r="WWJ196" s="321"/>
      <c r="WWK196" s="326"/>
      <c r="WWL196" s="152"/>
      <c r="WWM196" s="152"/>
      <c r="WWN196" s="152"/>
      <c r="WWO196" s="152"/>
      <c r="WWP196" s="356"/>
      <c r="WWQ196" s="321"/>
      <c r="WWR196" s="326"/>
      <c r="WWS196" s="152"/>
      <c r="WWT196" s="152"/>
      <c r="WWU196" s="152"/>
      <c r="WWV196" s="152"/>
      <c r="WWW196" s="356"/>
      <c r="WWX196" s="321"/>
      <c r="WWY196" s="326"/>
      <c r="WWZ196" s="152"/>
      <c r="WXA196" s="152"/>
      <c r="WXB196" s="152"/>
      <c r="WXC196" s="152"/>
      <c r="WXD196" s="356"/>
      <c r="WXE196" s="321"/>
      <c r="WXF196" s="326"/>
      <c r="WXG196" s="152"/>
      <c r="WXH196" s="152"/>
      <c r="WXI196" s="152"/>
      <c r="WXJ196" s="152"/>
      <c r="WXK196" s="356"/>
      <c r="WXL196" s="321"/>
      <c r="WXM196" s="326"/>
      <c r="WXN196" s="152"/>
      <c r="WXO196" s="152"/>
      <c r="WXP196" s="152"/>
      <c r="WXQ196" s="152"/>
      <c r="WXR196" s="356"/>
      <c r="WXS196" s="321"/>
      <c r="WXT196" s="326"/>
      <c r="WXU196" s="152"/>
      <c r="WXV196" s="152"/>
      <c r="WXW196" s="152"/>
      <c r="WXX196" s="152"/>
      <c r="WXY196" s="356"/>
      <c r="WXZ196" s="321"/>
      <c r="WYA196" s="326"/>
      <c r="WYB196" s="152"/>
      <c r="WYC196" s="152"/>
      <c r="WYD196" s="152"/>
      <c r="WYE196" s="152"/>
      <c r="WYF196" s="356"/>
      <c r="WYG196" s="321"/>
      <c r="WYH196" s="326"/>
      <c r="WYI196" s="152"/>
      <c r="WYJ196" s="152"/>
      <c r="WYK196" s="152"/>
      <c r="WYL196" s="152"/>
      <c r="WYM196" s="356"/>
      <c r="WYN196" s="321"/>
      <c r="WYO196" s="326"/>
      <c r="WYP196" s="152"/>
      <c r="WYQ196" s="152"/>
      <c r="WYR196" s="152"/>
      <c r="WYS196" s="152"/>
      <c r="WYT196" s="356"/>
      <c r="WYU196" s="321"/>
      <c r="WYV196" s="326"/>
      <c r="WYW196" s="152"/>
      <c r="WYX196" s="152"/>
      <c r="WYY196" s="152"/>
      <c r="WYZ196" s="152"/>
      <c r="WZA196" s="356"/>
      <c r="WZB196" s="321"/>
      <c r="WZC196" s="326"/>
      <c r="WZD196" s="152"/>
      <c r="WZE196" s="152"/>
      <c r="WZF196" s="152"/>
      <c r="WZG196" s="152"/>
      <c r="WZH196" s="356"/>
      <c r="WZI196" s="321"/>
      <c r="WZJ196" s="326"/>
      <c r="WZK196" s="152"/>
      <c r="WZL196" s="152"/>
      <c r="WZM196" s="152"/>
      <c r="WZN196" s="152"/>
      <c r="WZO196" s="356"/>
      <c r="WZP196" s="321"/>
      <c r="WZQ196" s="326"/>
      <c r="WZR196" s="152"/>
      <c r="WZS196" s="152"/>
      <c r="WZT196" s="152"/>
      <c r="WZU196" s="152"/>
      <c r="WZV196" s="356"/>
      <c r="WZW196" s="321"/>
      <c r="WZX196" s="326"/>
      <c r="WZY196" s="152"/>
      <c r="WZZ196" s="152"/>
      <c r="XAA196" s="152"/>
      <c r="XAB196" s="152"/>
      <c r="XAC196" s="356"/>
      <c r="XAD196" s="321"/>
      <c r="XAE196" s="326"/>
      <c r="XAF196" s="152"/>
      <c r="XAG196" s="152"/>
      <c r="XAH196" s="152"/>
      <c r="XAI196" s="152"/>
      <c r="XAJ196" s="356"/>
      <c r="XAK196" s="321"/>
      <c r="XAL196" s="326"/>
      <c r="XAM196" s="152"/>
      <c r="XAN196" s="152"/>
      <c r="XAO196" s="152"/>
      <c r="XAP196" s="152"/>
      <c r="XAQ196" s="356"/>
      <c r="XAR196" s="321"/>
      <c r="XAS196" s="326"/>
      <c r="XAT196" s="152"/>
      <c r="XAU196" s="152"/>
      <c r="XAV196" s="152"/>
      <c r="XAW196" s="152"/>
      <c r="XAX196" s="356"/>
      <c r="XAY196" s="321"/>
      <c r="XAZ196" s="326"/>
      <c r="XBA196" s="152"/>
      <c r="XBB196" s="152"/>
      <c r="XBC196" s="152"/>
      <c r="XBD196" s="152"/>
      <c r="XBE196" s="356"/>
      <c r="XBF196" s="321"/>
      <c r="XBG196" s="326"/>
      <c r="XBH196" s="152"/>
      <c r="XBI196" s="152"/>
      <c r="XBJ196" s="152"/>
      <c r="XBK196" s="152"/>
      <c r="XBL196" s="356"/>
      <c r="XBM196" s="321"/>
      <c r="XBN196" s="326"/>
      <c r="XBO196" s="152"/>
      <c r="XBP196" s="152"/>
      <c r="XBQ196" s="152"/>
      <c r="XBR196" s="152"/>
      <c r="XBS196" s="356"/>
      <c r="XBT196" s="321"/>
      <c r="XBU196" s="326"/>
      <c r="XBV196" s="152"/>
      <c r="XBW196" s="152"/>
      <c r="XBX196" s="152"/>
      <c r="XBY196" s="152"/>
      <c r="XBZ196" s="356"/>
      <c r="XCA196" s="321"/>
      <c r="XCB196" s="326"/>
      <c r="XCC196" s="152"/>
      <c r="XCD196" s="152"/>
      <c r="XCE196" s="152"/>
      <c r="XCF196" s="152"/>
      <c r="XCG196" s="356"/>
      <c r="XCH196" s="321"/>
      <c r="XCI196" s="326"/>
      <c r="XCJ196" s="152"/>
      <c r="XCK196" s="152"/>
      <c r="XCL196" s="152"/>
      <c r="XCM196" s="152"/>
      <c r="XCN196" s="356"/>
      <c r="XCO196" s="321"/>
      <c r="XCP196" s="326"/>
      <c r="XCQ196" s="152"/>
      <c r="XCR196" s="152"/>
      <c r="XCS196" s="152"/>
      <c r="XCT196" s="152"/>
      <c r="XCU196" s="356"/>
      <c r="XCV196" s="321"/>
      <c r="XCW196" s="326"/>
      <c r="XCX196" s="152"/>
      <c r="XCY196" s="152"/>
      <c r="XCZ196" s="152"/>
      <c r="XDA196" s="152"/>
      <c r="XDB196" s="356"/>
      <c r="XDC196" s="321"/>
      <c r="XDD196" s="326"/>
      <c r="XDE196" s="152"/>
      <c r="XDF196" s="152"/>
      <c r="XDG196" s="152"/>
      <c r="XDH196" s="152"/>
      <c r="XDI196" s="356"/>
      <c r="XDJ196" s="321"/>
      <c r="XDK196" s="326"/>
      <c r="XDL196" s="152"/>
      <c r="XDM196" s="152"/>
      <c r="XDN196" s="152"/>
      <c r="XDO196" s="152"/>
      <c r="XDP196" s="356"/>
      <c r="XDQ196" s="321"/>
      <c r="XDR196" s="326"/>
      <c r="XDS196" s="152"/>
      <c r="XDT196" s="152"/>
      <c r="XDU196" s="152"/>
      <c r="XDV196" s="152"/>
      <c r="XDW196" s="356"/>
      <c r="XDX196" s="321"/>
      <c r="XDY196" s="326"/>
      <c r="XDZ196" s="152"/>
      <c r="XEA196" s="152"/>
      <c r="XEB196" s="152"/>
      <c r="XEC196" s="152"/>
      <c r="XED196" s="356"/>
      <c r="XEE196" s="321"/>
      <c r="XEF196" s="326"/>
      <c r="XEG196" s="152"/>
      <c r="XEH196" s="152"/>
      <c r="XEI196" s="152"/>
      <c r="XEJ196" s="152"/>
      <c r="XEK196" s="356"/>
      <c r="XEL196" s="321"/>
      <c r="XEM196" s="326"/>
      <c r="XEN196" s="152"/>
      <c r="XEO196" s="152"/>
      <c r="XEP196" s="152"/>
      <c r="XEQ196" s="152"/>
      <c r="XER196" s="356"/>
      <c r="XES196" s="321"/>
      <c r="XET196" s="326"/>
      <c r="XEU196" s="152"/>
      <c r="XEV196" s="152"/>
      <c r="XEW196" s="152"/>
      <c r="XEX196" s="152"/>
      <c r="XEY196" s="356"/>
      <c r="XEZ196" s="321"/>
      <c r="XFA196" s="326"/>
      <c r="XFB196" s="152"/>
      <c r="XFC196" s="152"/>
      <c r="XFD196" s="152"/>
    </row>
    <row r="197" spans="1:16384" s="164" customFormat="1" ht="15.75" x14ac:dyDescent="0.25">
      <c r="A197" s="326"/>
      <c r="B197" s="152"/>
      <c r="C197" s="152"/>
      <c r="D197" s="152"/>
      <c r="E197" s="152"/>
      <c r="F197" s="350"/>
      <c r="G197" s="321"/>
      <c r="H197" s="384"/>
      <c r="I197" s="385"/>
      <c r="J197" s="152"/>
      <c r="K197" s="152"/>
      <c r="L197" s="152"/>
      <c r="M197" s="350"/>
      <c r="N197" s="321"/>
      <c r="O197" s="326"/>
      <c r="P197" s="152"/>
      <c r="Q197" s="152"/>
      <c r="R197" s="152"/>
      <c r="S197" s="152"/>
      <c r="T197" s="350"/>
      <c r="U197" s="321"/>
      <c r="V197" s="326"/>
      <c r="W197" s="152"/>
      <c r="X197" s="152"/>
      <c r="Y197" s="152"/>
      <c r="Z197" s="152"/>
      <c r="AA197" s="350"/>
      <c r="AB197" s="321"/>
      <c r="AC197" s="326"/>
      <c r="AD197" s="152"/>
      <c r="AE197" s="152"/>
      <c r="AF197" s="152"/>
      <c r="AG197" s="152"/>
      <c r="AH197" s="350"/>
      <c r="AI197" s="321"/>
      <c r="AJ197" s="326"/>
      <c r="AK197" s="152"/>
      <c r="AL197" s="152"/>
      <c r="AM197" s="152"/>
      <c r="AN197" s="152"/>
      <c r="AO197" s="350"/>
      <c r="AP197" s="321"/>
      <c r="AQ197" s="326"/>
      <c r="AR197" s="152"/>
      <c r="AS197" s="152"/>
      <c r="AT197" s="152"/>
      <c r="AU197" s="152"/>
      <c r="AV197" s="350"/>
      <c r="AW197" s="321"/>
      <c r="AX197" s="326"/>
      <c r="AY197" s="152"/>
      <c r="AZ197" s="152"/>
      <c r="BA197" s="152"/>
      <c r="BB197" s="152"/>
      <c r="BC197" s="350"/>
      <c r="BD197" s="321"/>
      <c r="BE197" s="326"/>
      <c r="BF197" s="152"/>
      <c r="BG197" s="152"/>
      <c r="BH197" s="152"/>
      <c r="BI197" s="152"/>
      <c r="BJ197" s="350"/>
      <c r="BK197" s="321"/>
      <c r="BL197" s="326"/>
      <c r="BM197" s="152"/>
      <c r="BN197" s="152"/>
      <c r="BO197" s="152"/>
      <c r="BP197" s="152"/>
      <c r="BQ197" s="350"/>
      <c r="BR197" s="321"/>
      <c r="BS197" s="326"/>
      <c r="BT197" s="152"/>
      <c r="BU197" s="152"/>
      <c r="BV197" s="152"/>
      <c r="BW197" s="152"/>
      <c r="BX197" s="350"/>
      <c r="BY197" s="321"/>
      <c r="BZ197" s="326"/>
      <c r="CA197" s="152"/>
      <c r="CB197" s="152"/>
      <c r="CC197" s="152"/>
      <c r="CD197" s="152"/>
      <c r="CE197" s="350"/>
      <c r="CF197" s="321"/>
      <c r="CG197" s="326"/>
      <c r="CH197" s="152"/>
      <c r="CI197" s="152"/>
      <c r="CJ197" s="152"/>
      <c r="CK197" s="152"/>
      <c r="CL197" s="350"/>
      <c r="CM197" s="321"/>
      <c r="CN197" s="326"/>
      <c r="CO197" s="152"/>
      <c r="CP197" s="152"/>
      <c r="CQ197" s="152"/>
      <c r="CR197" s="152"/>
      <c r="CS197" s="350"/>
      <c r="CT197" s="321"/>
      <c r="CU197" s="326"/>
      <c r="CV197" s="152"/>
      <c r="CW197" s="152"/>
      <c r="CX197" s="152"/>
      <c r="CY197" s="152"/>
      <c r="CZ197" s="350"/>
      <c r="DA197" s="321"/>
      <c r="DB197" s="326"/>
      <c r="DC197" s="152"/>
      <c r="DD197" s="152"/>
      <c r="DE197" s="152"/>
      <c r="DF197" s="152"/>
      <c r="DG197" s="350"/>
      <c r="DH197" s="321"/>
      <c r="DI197" s="326"/>
      <c r="DJ197" s="152"/>
      <c r="DK197" s="152"/>
      <c r="DL197" s="152"/>
      <c r="DM197" s="152"/>
      <c r="DN197" s="350"/>
      <c r="DO197" s="321"/>
      <c r="DP197" s="326"/>
      <c r="DQ197" s="152"/>
      <c r="DR197" s="152"/>
      <c r="DS197" s="152"/>
      <c r="DT197" s="152"/>
      <c r="DU197" s="350"/>
      <c r="DV197" s="321"/>
      <c r="DW197" s="326"/>
      <c r="DX197" s="152"/>
      <c r="DY197" s="152"/>
      <c r="DZ197" s="152"/>
      <c r="EA197" s="152"/>
      <c r="EB197" s="350"/>
      <c r="EC197" s="321"/>
      <c r="ED197" s="326"/>
      <c r="EE197" s="152"/>
      <c r="EF197" s="152"/>
      <c r="EG197" s="152"/>
      <c r="EH197" s="152"/>
      <c r="EI197" s="350"/>
      <c r="EJ197" s="321"/>
      <c r="EK197" s="326"/>
      <c r="EL197" s="152"/>
      <c r="EM197" s="152"/>
      <c r="EN197" s="152"/>
      <c r="EO197" s="152"/>
      <c r="EP197" s="350"/>
      <c r="EQ197" s="321"/>
      <c r="ER197" s="326"/>
      <c r="ES197" s="152"/>
      <c r="ET197" s="152"/>
      <c r="EU197" s="152"/>
      <c r="EV197" s="152"/>
      <c r="EW197" s="350"/>
      <c r="EX197" s="321"/>
      <c r="EY197" s="326"/>
      <c r="EZ197" s="152"/>
      <c r="FA197" s="152"/>
      <c r="FB197" s="152"/>
      <c r="FC197" s="152"/>
      <c r="FD197" s="350"/>
      <c r="FE197" s="321"/>
      <c r="FF197" s="326"/>
      <c r="FG197" s="152"/>
      <c r="FH197" s="152"/>
      <c r="FI197" s="152"/>
      <c r="FJ197" s="152"/>
      <c r="FK197" s="350"/>
      <c r="FL197" s="321"/>
      <c r="FM197" s="326"/>
      <c r="FN197" s="152"/>
      <c r="FO197" s="152"/>
      <c r="FP197" s="152"/>
      <c r="FQ197" s="152"/>
      <c r="FR197" s="350"/>
      <c r="FS197" s="321"/>
      <c r="FT197" s="326"/>
      <c r="FU197" s="152"/>
      <c r="FV197" s="152"/>
      <c r="FW197" s="152"/>
      <c r="FX197" s="152"/>
      <c r="FY197" s="350"/>
      <c r="FZ197" s="321"/>
      <c r="GA197" s="326"/>
      <c r="GB197" s="152"/>
      <c r="GC197" s="152"/>
      <c r="GD197" s="152"/>
      <c r="GE197" s="152"/>
      <c r="GF197" s="350"/>
      <c r="GG197" s="321"/>
      <c r="GH197" s="326"/>
      <c r="GI197" s="152"/>
      <c r="GJ197" s="152"/>
      <c r="GK197" s="152"/>
      <c r="GL197" s="152"/>
      <c r="GM197" s="350"/>
      <c r="GN197" s="321"/>
      <c r="GO197" s="326"/>
      <c r="GP197" s="152"/>
      <c r="GQ197" s="152"/>
      <c r="GR197" s="152"/>
      <c r="GS197" s="152"/>
      <c r="GT197" s="350"/>
      <c r="GU197" s="321"/>
      <c r="GV197" s="326"/>
      <c r="GW197" s="152"/>
      <c r="GX197" s="152"/>
      <c r="GY197" s="152"/>
      <c r="GZ197" s="152"/>
      <c r="HA197" s="350"/>
      <c r="HB197" s="321"/>
      <c r="HC197" s="326"/>
      <c r="HD197" s="152"/>
      <c r="HE197" s="152"/>
      <c r="HF197" s="152"/>
      <c r="HG197" s="152"/>
      <c r="HH197" s="350"/>
      <c r="HI197" s="321"/>
      <c r="HJ197" s="326"/>
      <c r="HK197" s="152"/>
      <c r="HL197" s="152"/>
      <c r="HM197" s="152"/>
      <c r="HN197" s="152"/>
      <c r="HO197" s="350"/>
      <c r="HP197" s="321"/>
      <c r="HQ197" s="326"/>
      <c r="HR197" s="152"/>
      <c r="HS197" s="152"/>
      <c r="HT197" s="152"/>
      <c r="HU197" s="152"/>
      <c r="HV197" s="350"/>
      <c r="HW197" s="321"/>
      <c r="HX197" s="326"/>
      <c r="HY197" s="152"/>
      <c r="HZ197" s="152"/>
      <c r="IA197" s="152"/>
      <c r="IB197" s="152"/>
      <c r="IC197" s="350"/>
      <c r="ID197" s="321"/>
      <c r="IE197" s="326"/>
      <c r="IF197" s="152"/>
      <c r="IG197" s="152"/>
      <c r="IH197" s="152"/>
      <c r="II197" s="152"/>
      <c r="IJ197" s="350"/>
      <c r="IK197" s="321"/>
      <c r="IL197" s="326"/>
      <c r="IM197" s="152"/>
      <c r="IN197" s="152"/>
      <c r="IO197" s="152"/>
      <c r="IP197" s="152"/>
      <c r="IQ197" s="350"/>
      <c r="IR197" s="321"/>
      <c r="IS197" s="326"/>
      <c r="IT197" s="152"/>
      <c r="IU197" s="152"/>
      <c r="IV197" s="152"/>
      <c r="IW197" s="152"/>
      <c r="IX197" s="350"/>
      <c r="IY197" s="321"/>
      <c r="IZ197" s="326"/>
      <c r="JA197" s="152"/>
      <c r="JB197" s="152"/>
      <c r="JC197" s="152"/>
      <c r="JD197" s="152"/>
      <c r="JE197" s="350"/>
      <c r="JF197" s="321"/>
      <c r="JG197" s="326"/>
      <c r="JH197" s="152"/>
      <c r="JI197" s="152"/>
      <c r="JJ197" s="152"/>
      <c r="JK197" s="152"/>
      <c r="JL197" s="350"/>
      <c r="JM197" s="321"/>
      <c r="JN197" s="326"/>
      <c r="JO197" s="152"/>
      <c r="JP197" s="152"/>
      <c r="JQ197" s="152"/>
      <c r="JR197" s="152"/>
      <c r="JS197" s="350"/>
      <c r="JT197" s="321"/>
      <c r="JU197" s="326"/>
      <c r="JV197" s="152"/>
      <c r="JW197" s="152"/>
      <c r="JX197" s="152"/>
      <c r="JY197" s="152"/>
      <c r="JZ197" s="350"/>
      <c r="KA197" s="321"/>
      <c r="KB197" s="326"/>
      <c r="KC197" s="152"/>
      <c r="KD197" s="152"/>
      <c r="KE197" s="152"/>
      <c r="KF197" s="152"/>
      <c r="KG197" s="350"/>
      <c r="KH197" s="321"/>
      <c r="KI197" s="326"/>
      <c r="KJ197" s="152"/>
      <c r="KK197" s="152"/>
      <c r="KL197" s="152"/>
      <c r="KM197" s="152"/>
      <c r="KN197" s="350"/>
      <c r="KO197" s="321"/>
      <c r="KP197" s="326"/>
      <c r="KQ197" s="152"/>
      <c r="KR197" s="152"/>
      <c r="KS197" s="152"/>
      <c r="KT197" s="152"/>
      <c r="KU197" s="350"/>
      <c r="KV197" s="321"/>
      <c r="KW197" s="326"/>
      <c r="KX197" s="152"/>
      <c r="KY197" s="152"/>
      <c r="KZ197" s="152"/>
      <c r="LA197" s="152"/>
      <c r="LB197" s="350"/>
      <c r="LC197" s="321"/>
      <c r="LD197" s="326"/>
      <c r="LE197" s="152"/>
      <c r="LF197" s="152"/>
      <c r="LG197" s="152"/>
      <c r="LH197" s="152"/>
      <c r="LI197" s="350"/>
      <c r="LJ197" s="321"/>
      <c r="LK197" s="326"/>
      <c r="LL197" s="152"/>
      <c r="LM197" s="152"/>
      <c r="LN197" s="152"/>
      <c r="LO197" s="152"/>
      <c r="LP197" s="350"/>
      <c r="LQ197" s="321"/>
      <c r="LR197" s="326"/>
      <c r="LS197" s="152"/>
      <c r="LT197" s="152"/>
      <c r="LU197" s="152"/>
      <c r="LV197" s="152"/>
      <c r="LW197" s="350"/>
      <c r="LX197" s="321"/>
      <c r="LY197" s="326"/>
      <c r="LZ197" s="152"/>
      <c r="MA197" s="152"/>
      <c r="MB197" s="152"/>
      <c r="MC197" s="152"/>
      <c r="MD197" s="350"/>
      <c r="ME197" s="321"/>
      <c r="MF197" s="326"/>
      <c r="MG197" s="152"/>
      <c r="MH197" s="152"/>
      <c r="MI197" s="152"/>
      <c r="MJ197" s="152"/>
      <c r="MK197" s="350"/>
      <c r="ML197" s="321"/>
      <c r="MM197" s="326"/>
      <c r="MN197" s="152"/>
      <c r="MO197" s="152"/>
      <c r="MP197" s="152"/>
      <c r="MQ197" s="152"/>
      <c r="MR197" s="350"/>
      <c r="MS197" s="321"/>
      <c r="MT197" s="326"/>
      <c r="MU197" s="152"/>
      <c r="MV197" s="152"/>
      <c r="MW197" s="152"/>
      <c r="MX197" s="152"/>
      <c r="MY197" s="350"/>
      <c r="MZ197" s="321"/>
      <c r="NA197" s="326"/>
      <c r="NB197" s="152"/>
      <c r="NC197" s="152"/>
      <c r="ND197" s="152"/>
      <c r="NE197" s="152"/>
      <c r="NF197" s="350"/>
      <c r="NG197" s="321"/>
      <c r="NH197" s="326"/>
      <c r="NI197" s="152"/>
      <c r="NJ197" s="152"/>
      <c r="NK197" s="152"/>
      <c r="NL197" s="152"/>
      <c r="NM197" s="350"/>
      <c r="NN197" s="321"/>
      <c r="NO197" s="326"/>
      <c r="NP197" s="152"/>
      <c r="NQ197" s="152"/>
      <c r="NR197" s="152"/>
      <c r="NS197" s="152"/>
      <c r="NT197" s="350"/>
      <c r="NU197" s="321"/>
      <c r="NV197" s="326"/>
      <c r="NW197" s="152"/>
      <c r="NX197" s="152"/>
      <c r="NY197" s="152"/>
      <c r="NZ197" s="152"/>
      <c r="OA197" s="350"/>
      <c r="OB197" s="321"/>
      <c r="OC197" s="326"/>
      <c r="OD197" s="152"/>
      <c r="OE197" s="152"/>
      <c r="OF197" s="152"/>
      <c r="OG197" s="152"/>
      <c r="OH197" s="350"/>
      <c r="OI197" s="321"/>
      <c r="OJ197" s="326"/>
      <c r="OK197" s="152"/>
      <c r="OL197" s="152"/>
      <c r="OM197" s="152"/>
      <c r="ON197" s="152"/>
      <c r="OO197" s="350"/>
      <c r="OP197" s="321"/>
      <c r="OQ197" s="326"/>
      <c r="OR197" s="152"/>
      <c r="OS197" s="152"/>
      <c r="OT197" s="152"/>
      <c r="OU197" s="152"/>
      <c r="OV197" s="350"/>
      <c r="OW197" s="321"/>
      <c r="OX197" s="326"/>
      <c r="OY197" s="152"/>
      <c r="OZ197" s="152"/>
      <c r="PA197" s="152"/>
      <c r="PB197" s="152"/>
      <c r="PC197" s="350"/>
      <c r="PD197" s="321"/>
      <c r="PE197" s="326"/>
      <c r="PF197" s="152"/>
      <c r="PG197" s="152"/>
      <c r="PH197" s="152"/>
      <c r="PI197" s="152"/>
      <c r="PJ197" s="350"/>
      <c r="PK197" s="321"/>
      <c r="PL197" s="326"/>
      <c r="PM197" s="152"/>
      <c r="PN197" s="152"/>
      <c r="PO197" s="152"/>
      <c r="PP197" s="152"/>
      <c r="PQ197" s="350"/>
      <c r="PR197" s="321"/>
      <c r="PS197" s="326"/>
      <c r="PT197" s="152"/>
      <c r="PU197" s="152"/>
      <c r="PV197" s="152"/>
      <c r="PW197" s="152"/>
      <c r="PX197" s="350"/>
      <c r="PY197" s="321"/>
      <c r="PZ197" s="326"/>
      <c r="QA197" s="152"/>
      <c r="QB197" s="152"/>
      <c r="QC197" s="152"/>
      <c r="QD197" s="152"/>
      <c r="QE197" s="350"/>
      <c r="QF197" s="321"/>
      <c r="QG197" s="326"/>
      <c r="QH197" s="152"/>
      <c r="QI197" s="152"/>
      <c r="QJ197" s="152"/>
      <c r="QK197" s="152"/>
      <c r="QL197" s="350"/>
      <c r="QM197" s="321"/>
      <c r="QN197" s="326"/>
      <c r="QO197" s="152"/>
      <c r="QP197" s="152"/>
      <c r="QQ197" s="152"/>
      <c r="QR197" s="152"/>
      <c r="QS197" s="350"/>
      <c r="QT197" s="321"/>
      <c r="QU197" s="326"/>
      <c r="QV197" s="152"/>
      <c r="QW197" s="152"/>
      <c r="QX197" s="152"/>
      <c r="QY197" s="152"/>
      <c r="QZ197" s="350"/>
      <c r="RA197" s="321"/>
      <c r="RB197" s="326"/>
      <c r="RC197" s="152"/>
      <c r="RD197" s="152"/>
      <c r="RE197" s="152"/>
      <c r="RF197" s="152"/>
      <c r="RG197" s="350"/>
      <c r="RH197" s="321"/>
      <c r="RI197" s="326"/>
      <c r="RJ197" s="152"/>
      <c r="RK197" s="152"/>
      <c r="RL197" s="152"/>
      <c r="RM197" s="152"/>
      <c r="RN197" s="350"/>
      <c r="RO197" s="321"/>
      <c r="RP197" s="326"/>
      <c r="RQ197" s="152"/>
      <c r="RR197" s="152"/>
      <c r="RS197" s="152"/>
      <c r="RT197" s="152"/>
      <c r="RU197" s="350"/>
      <c r="RV197" s="321"/>
      <c r="RW197" s="326"/>
      <c r="RX197" s="152"/>
      <c r="RY197" s="152"/>
      <c r="RZ197" s="152"/>
      <c r="SA197" s="152"/>
      <c r="SB197" s="350"/>
      <c r="SC197" s="321"/>
      <c r="SD197" s="326"/>
      <c r="SE197" s="152"/>
      <c r="SF197" s="152"/>
      <c r="SG197" s="152"/>
      <c r="SH197" s="152"/>
      <c r="SI197" s="350"/>
      <c r="SJ197" s="321"/>
      <c r="SK197" s="326"/>
      <c r="SL197" s="152"/>
      <c r="SM197" s="152"/>
      <c r="SN197" s="152"/>
      <c r="SO197" s="152"/>
      <c r="SP197" s="350"/>
      <c r="SQ197" s="321"/>
      <c r="SR197" s="326"/>
      <c r="SS197" s="152"/>
      <c r="ST197" s="152"/>
      <c r="SU197" s="152"/>
      <c r="SV197" s="152"/>
      <c r="SW197" s="350"/>
      <c r="SX197" s="321"/>
      <c r="SY197" s="326"/>
      <c r="SZ197" s="152"/>
      <c r="TA197" s="152"/>
      <c r="TB197" s="152"/>
      <c r="TC197" s="152"/>
      <c r="TD197" s="350"/>
      <c r="TE197" s="321"/>
      <c r="TF197" s="326"/>
      <c r="TG197" s="152"/>
      <c r="TH197" s="152"/>
      <c r="TI197" s="152"/>
      <c r="TJ197" s="152"/>
      <c r="TK197" s="350"/>
      <c r="TL197" s="321"/>
      <c r="TM197" s="326"/>
      <c r="TN197" s="152"/>
      <c r="TO197" s="152"/>
      <c r="TP197" s="152"/>
      <c r="TQ197" s="152"/>
      <c r="TR197" s="350"/>
      <c r="TS197" s="321"/>
      <c r="TT197" s="326"/>
      <c r="TU197" s="152"/>
      <c r="TV197" s="152"/>
      <c r="TW197" s="152"/>
      <c r="TX197" s="152"/>
      <c r="TY197" s="350"/>
      <c r="TZ197" s="321"/>
      <c r="UA197" s="326"/>
      <c r="UB197" s="152"/>
      <c r="UC197" s="152"/>
      <c r="UD197" s="152"/>
      <c r="UE197" s="152"/>
      <c r="UF197" s="350"/>
      <c r="UG197" s="321"/>
      <c r="UH197" s="326"/>
      <c r="UI197" s="152"/>
      <c r="UJ197" s="152"/>
      <c r="UK197" s="152"/>
      <c r="UL197" s="152"/>
      <c r="UM197" s="350"/>
      <c r="UN197" s="321"/>
      <c r="UO197" s="326"/>
      <c r="UP197" s="152"/>
      <c r="UQ197" s="152"/>
      <c r="UR197" s="152"/>
      <c r="US197" s="152"/>
      <c r="UT197" s="350"/>
      <c r="UU197" s="321"/>
      <c r="UV197" s="326"/>
      <c r="UW197" s="152"/>
      <c r="UX197" s="152"/>
      <c r="UY197" s="152"/>
      <c r="UZ197" s="152"/>
      <c r="VA197" s="350"/>
      <c r="VB197" s="321"/>
      <c r="VC197" s="326"/>
      <c r="VD197" s="152"/>
      <c r="VE197" s="152"/>
      <c r="VF197" s="152"/>
      <c r="VG197" s="152"/>
      <c r="VH197" s="350"/>
      <c r="VI197" s="321"/>
      <c r="VJ197" s="326"/>
      <c r="VK197" s="152"/>
      <c r="VL197" s="152"/>
      <c r="VM197" s="152"/>
      <c r="VN197" s="152"/>
      <c r="VO197" s="350"/>
      <c r="VP197" s="321"/>
      <c r="VQ197" s="326"/>
      <c r="VR197" s="152"/>
      <c r="VS197" s="152"/>
      <c r="VT197" s="152"/>
      <c r="VU197" s="152"/>
      <c r="VV197" s="350"/>
      <c r="VW197" s="321"/>
      <c r="VX197" s="326"/>
      <c r="VY197" s="152"/>
      <c r="VZ197" s="152"/>
      <c r="WA197" s="152"/>
      <c r="WB197" s="152"/>
      <c r="WC197" s="350"/>
      <c r="WD197" s="321"/>
      <c r="WE197" s="326"/>
      <c r="WF197" s="152"/>
      <c r="WG197" s="152"/>
      <c r="WH197" s="152"/>
      <c r="WI197" s="152"/>
      <c r="WJ197" s="350"/>
      <c r="WK197" s="321"/>
      <c r="WL197" s="326"/>
      <c r="WM197" s="152"/>
      <c r="WN197" s="152"/>
      <c r="WO197" s="152"/>
      <c r="WP197" s="152"/>
      <c r="WQ197" s="350"/>
      <c r="WR197" s="321"/>
      <c r="WS197" s="326"/>
      <c r="WT197" s="152"/>
      <c r="WU197" s="152"/>
      <c r="WV197" s="152"/>
      <c r="WW197" s="152"/>
      <c r="WX197" s="350"/>
      <c r="WY197" s="321"/>
      <c r="WZ197" s="326"/>
      <c r="XA197" s="152"/>
      <c r="XB197" s="152"/>
      <c r="XC197" s="152"/>
      <c r="XD197" s="152"/>
      <c r="XE197" s="350"/>
      <c r="XF197" s="321"/>
      <c r="XG197" s="326"/>
      <c r="XH197" s="152"/>
      <c r="XI197" s="152"/>
      <c r="XJ197" s="152"/>
      <c r="XK197" s="152"/>
      <c r="XL197" s="350"/>
      <c r="XM197" s="321"/>
      <c r="XN197" s="326"/>
      <c r="XO197" s="152"/>
      <c r="XP197" s="152"/>
      <c r="XQ197" s="152"/>
      <c r="XR197" s="152"/>
      <c r="XS197" s="350"/>
      <c r="XT197" s="321"/>
      <c r="XU197" s="326"/>
      <c r="XV197" s="152"/>
      <c r="XW197" s="152"/>
      <c r="XX197" s="152"/>
      <c r="XY197" s="152"/>
      <c r="XZ197" s="350"/>
      <c r="YA197" s="321"/>
      <c r="YB197" s="326"/>
      <c r="YC197" s="152"/>
      <c r="YD197" s="152"/>
      <c r="YE197" s="152"/>
      <c r="YF197" s="152"/>
      <c r="YG197" s="350"/>
      <c r="YH197" s="321"/>
      <c r="YI197" s="326"/>
      <c r="YJ197" s="152"/>
      <c r="YK197" s="152"/>
      <c r="YL197" s="152"/>
      <c r="YM197" s="152"/>
      <c r="YN197" s="350"/>
      <c r="YO197" s="321"/>
      <c r="YP197" s="326"/>
      <c r="YQ197" s="152"/>
      <c r="YR197" s="152"/>
      <c r="YS197" s="152"/>
      <c r="YT197" s="152"/>
      <c r="YU197" s="350"/>
      <c r="YV197" s="321"/>
      <c r="YW197" s="326"/>
      <c r="YX197" s="152"/>
      <c r="YY197" s="152"/>
      <c r="YZ197" s="152"/>
      <c r="ZA197" s="152"/>
      <c r="ZB197" s="350"/>
      <c r="ZC197" s="321"/>
      <c r="ZD197" s="326"/>
      <c r="ZE197" s="152"/>
      <c r="ZF197" s="152"/>
      <c r="ZG197" s="152"/>
      <c r="ZH197" s="152"/>
      <c r="ZI197" s="350"/>
      <c r="ZJ197" s="321"/>
      <c r="ZK197" s="326"/>
      <c r="ZL197" s="152"/>
      <c r="ZM197" s="152"/>
      <c r="ZN197" s="152"/>
      <c r="ZO197" s="152"/>
      <c r="ZP197" s="350"/>
      <c r="ZQ197" s="321"/>
      <c r="ZR197" s="326"/>
      <c r="ZS197" s="152"/>
      <c r="ZT197" s="152"/>
      <c r="ZU197" s="152"/>
      <c r="ZV197" s="152"/>
      <c r="ZW197" s="350"/>
      <c r="ZX197" s="321"/>
      <c r="ZY197" s="326"/>
      <c r="ZZ197" s="152"/>
      <c r="AAA197" s="152"/>
      <c r="AAB197" s="152"/>
      <c r="AAC197" s="152"/>
      <c r="AAD197" s="350"/>
      <c r="AAE197" s="321"/>
      <c r="AAF197" s="326"/>
      <c r="AAG197" s="152"/>
      <c r="AAH197" s="152"/>
      <c r="AAI197" s="152"/>
      <c r="AAJ197" s="152"/>
      <c r="AAK197" s="350"/>
      <c r="AAL197" s="321"/>
      <c r="AAM197" s="326"/>
      <c r="AAN197" s="152"/>
      <c r="AAO197" s="152"/>
      <c r="AAP197" s="152"/>
      <c r="AAQ197" s="152"/>
      <c r="AAR197" s="350"/>
      <c r="AAS197" s="321"/>
      <c r="AAT197" s="326"/>
      <c r="AAU197" s="152"/>
      <c r="AAV197" s="152"/>
      <c r="AAW197" s="152"/>
      <c r="AAX197" s="152"/>
      <c r="AAY197" s="350"/>
      <c r="AAZ197" s="321"/>
      <c r="ABA197" s="326"/>
      <c r="ABB197" s="152"/>
      <c r="ABC197" s="152"/>
      <c r="ABD197" s="152"/>
      <c r="ABE197" s="152"/>
      <c r="ABF197" s="350"/>
      <c r="ABG197" s="321"/>
      <c r="ABH197" s="326"/>
      <c r="ABI197" s="152"/>
      <c r="ABJ197" s="152"/>
      <c r="ABK197" s="152"/>
      <c r="ABL197" s="152"/>
      <c r="ABM197" s="350"/>
      <c r="ABN197" s="321"/>
      <c r="ABO197" s="326"/>
      <c r="ABP197" s="152"/>
      <c r="ABQ197" s="152"/>
      <c r="ABR197" s="152"/>
      <c r="ABS197" s="152"/>
      <c r="ABT197" s="350"/>
      <c r="ABU197" s="321"/>
      <c r="ABV197" s="326"/>
      <c r="ABW197" s="152"/>
      <c r="ABX197" s="152"/>
      <c r="ABY197" s="152"/>
      <c r="ABZ197" s="152"/>
      <c r="ACA197" s="350"/>
      <c r="ACB197" s="321"/>
      <c r="ACC197" s="326"/>
      <c r="ACD197" s="152"/>
      <c r="ACE197" s="152"/>
      <c r="ACF197" s="152"/>
      <c r="ACG197" s="152"/>
      <c r="ACH197" s="350"/>
      <c r="ACI197" s="321"/>
      <c r="ACJ197" s="326"/>
      <c r="ACK197" s="152"/>
      <c r="ACL197" s="152"/>
      <c r="ACM197" s="152"/>
      <c r="ACN197" s="152"/>
      <c r="ACO197" s="350"/>
      <c r="ACP197" s="321"/>
      <c r="ACQ197" s="326"/>
      <c r="ACR197" s="152"/>
      <c r="ACS197" s="152"/>
      <c r="ACT197" s="152"/>
      <c r="ACU197" s="152"/>
      <c r="ACV197" s="350"/>
      <c r="ACW197" s="321"/>
      <c r="ACX197" s="326"/>
      <c r="ACY197" s="152"/>
      <c r="ACZ197" s="152"/>
      <c r="ADA197" s="152"/>
      <c r="ADB197" s="152"/>
      <c r="ADC197" s="350"/>
      <c r="ADD197" s="321"/>
      <c r="ADE197" s="326"/>
      <c r="ADF197" s="152"/>
      <c r="ADG197" s="152"/>
      <c r="ADH197" s="152"/>
      <c r="ADI197" s="152"/>
      <c r="ADJ197" s="350"/>
      <c r="ADK197" s="321"/>
      <c r="ADL197" s="326"/>
      <c r="ADM197" s="152"/>
      <c r="ADN197" s="152"/>
      <c r="ADO197" s="152"/>
      <c r="ADP197" s="152"/>
      <c r="ADQ197" s="350"/>
      <c r="ADR197" s="321"/>
      <c r="ADS197" s="326"/>
      <c r="ADT197" s="152"/>
      <c r="ADU197" s="152"/>
      <c r="ADV197" s="152"/>
      <c r="ADW197" s="152"/>
      <c r="ADX197" s="350"/>
      <c r="ADY197" s="321"/>
      <c r="ADZ197" s="326"/>
      <c r="AEA197" s="152"/>
      <c r="AEB197" s="152"/>
      <c r="AEC197" s="152"/>
      <c r="AED197" s="152"/>
      <c r="AEE197" s="350"/>
      <c r="AEF197" s="321"/>
      <c r="AEG197" s="326"/>
      <c r="AEH197" s="152"/>
      <c r="AEI197" s="152"/>
      <c r="AEJ197" s="152"/>
      <c r="AEK197" s="152"/>
      <c r="AEL197" s="350"/>
      <c r="AEM197" s="321"/>
      <c r="AEN197" s="326"/>
      <c r="AEO197" s="152"/>
      <c r="AEP197" s="152"/>
      <c r="AEQ197" s="152"/>
      <c r="AER197" s="152"/>
      <c r="AES197" s="350"/>
      <c r="AET197" s="321"/>
      <c r="AEU197" s="326"/>
      <c r="AEV197" s="152"/>
      <c r="AEW197" s="152"/>
      <c r="AEX197" s="152"/>
      <c r="AEY197" s="152"/>
      <c r="AEZ197" s="350"/>
      <c r="AFA197" s="321"/>
      <c r="AFB197" s="326"/>
      <c r="AFC197" s="152"/>
      <c r="AFD197" s="152"/>
      <c r="AFE197" s="152"/>
      <c r="AFF197" s="152"/>
      <c r="AFG197" s="350"/>
      <c r="AFH197" s="321"/>
      <c r="AFI197" s="326"/>
      <c r="AFJ197" s="152"/>
      <c r="AFK197" s="152"/>
      <c r="AFL197" s="152"/>
      <c r="AFM197" s="152"/>
      <c r="AFN197" s="350"/>
      <c r="AFO197" s="321"/>
      <c r="AFP197" s="326"/>
      <c r="AFQ197" s="152"/>
      <c r="AFR197" s="152"/>
      <c r="AFS197" s="152"/>
      <c r="AFT197" s="152"/>
      <c r="AFU197" s="350"/>
      <c r="AFV197" s="321"/>
      <c r="AFW197" s="326"/>
      <c r="AFX197" s="152"/>
      <c r="AFY197" s="152"/>
      <c r="AFZ197" s="152"/>
      <c r="AGA197" s="152"/>
      <c r="AGB197" s="350"/>
      <c r="AGC197" s="321"/>
      <c r="AGD197" s="326"/>
      <c r="AGE197" s="152"/>
      <c r="AGF197" s="152"/>
      <c r="AGG197" s="152"/>
      <c r="AGH197" s="152"/>
      <c r="AGI197" s="350"/>
      <c r="AGJ197" s="321"/>
      <c r="AGK197" s="326"/>
      <c r="AGL197" s="152"/>
      <c r="AGM197" s="152"/>
      <c r="AGN197" s="152"/>
      <c r="AGO197" s="152"/>
      <c r="AGP197" s="350"/>
      <c r="AGQ197" s="321"/>
      <c r="AGR197" s="326"/>
      <c r="AGS197" s="152"/>
      <c r="AGT197" s="152"/>
      <c r="AGU197" s="152"/>
      <c r="AGV197" s="152"/>
      <c r="AGW197" s="350"/>
      <c r="AGX197" s="321"/>
      <c r="AGY197" s="326"/>
      <c r="AGZ197" s="152"/>
      <c r="AHA197" s="152"/>
      <c r="AHB197" s="152"/>
      <c r="AHC197" s="152"/>
      <c r="AHD197" s="350"/>
      <c r="AHE197" s="321"/>
      <c r="AHF197" s="326"/>
      <c r="AHG197" s="152"/>
      <c r="AHH197" s="152"/>
      <c r="AHI197" s="152"/>
      <c r="AHJ197" s="152"/>
      <c r="AHK197" s="350"/>
      <c r="AHL197" s="321"/>
      <c r="AHM197" s="326"/>
      <c r="AHN197" s="152"/>
      <c r="AHO197" s="152"/>
      <c r="AHP197" s="152"/>
      <c r="AHQ197" s="152"/>
      <c r="AHR197" s="350"/>
      <c r="AHS197" s="321"/>
      <c r="AHT197" s="326"/>
      <c r="AHU197" s="152"/>
      <c r="AHV197" s="152"/>
      <c r="AHW197" s="152"/>
      <c r="AHX197" s="152"/>
      <c r="AHY197" s="350"/>
      <c r="AHZ197" s="321"/>
      <c r="AIA197" s="326"/>
      <c r="AIB197" s="152"/>
      <c r="AIC197" s="152"/>
      <c r="AID197" s="152"/>
      <c r="AIE197" s="152"/>
      <c r="AIF197" s="350"/>
      <c r="AIG197" s="321"/>
      <c r="AIH197" s="326"/>
      <c r="AII197" s="152"/>
      <c r="AIJ197" s="152"/>
      <c r="AIK197" s="152"/>
      <c r="AIL197" s="152"/>
      <c r="AIM197" s="350"/>
      <c r="AIN197" s="321"/>
      <c r="AIO197" s="326"/>
      <c r="AIP197" s="152"/>
      <c r="AIQ197" s="152"/>
      <c r="AIR197" s="152"/>
      <c r="AIS197" s="152"/>
      <c r="AIT197" s="350"/>
      <c r="AIU197" s="321"/>
      <c r="AIV197" s="326"/>
      <c r="AIW197" s="152"/>
      <c r="AIX197" s="152"/>
      <c r="AIY197" s="152"/>
      <c r="AIZ197" s="152"/>
      <c r="AJA197" s="350"/>
      <c r="AJB197" s="321"/>
      <c r="AJC197" s="326"/>
      <c r="AJD197" s="152"/>
      <c r="AJE197" s="152"/>
      <c r="AJF197" s="152"/>
      <c r="AJG197" s="152"/>
      <c r="AJH197" s="350"/>
      <c r="AJI197" s="321"/>
      <c r="AJJ197" s="326"/>
      <c r="AJK197" s="152"/>
      <c r="AJL197" s="152"/>
      <c r="AJM197" s="152"/>
      <c r="AJN197" s="152"/>
      <c r="AJO197" s="350"/>
      <c r="AJP197" s="321"/>
      <c r="AJQ197" s="326"/>
      <c r="AJR197" s="152"/>
      <c r="AJS197" s="152"/>
      <c r="AJT197" s="152"/>
      <c r="AJU197" s="152"/>
      <c r="AJV197" s="350"/>
      <c r="AJW197" s="321"/>
      <c r="AJX197" s="326"/>
      <c r="AJY197" s="152"/>
      <c r="AJZ197" s="152"/>
      <c r="AKA197" s="152"/>
      <c r="AKB197" s="152"/>
      <c r="AKC197" s="350"/>
      <c r="AKD197" s="321"/>
      <c r="AKE197" s="326"/>
      <c r="AKF197" s="152"/>
      <c r="AKG197" s="152"/>
      <c r="AKH197" s="152"/>
      <c r="AKI197" s="152"/>
      <c r="AKJ197" s="350"/>
      <c r="AKK197" s="321"/>
      <c r="AKL197" s="326"/>
      <c r="AKM197" s="152"/>
      <c r="AKN197" s="152"/>
      <c r="AKO197" s="152"/>
      <c r="AKP197" s="152"/>
      <c r="AKQ197" s="350"/>
      <c r="AKR197" s="321"/>
      <c r="AKS197" s="326"/>
      <c r="AKT197" s="152"/>
      <c r="AKU197" s="152"/>
      <c r="AKV197" s="152"/>
      <c r="AKW197" s="152"/>
      <c r="AKX197" s="350"/>
      <c r="AKY197" s="321"/>
      <c r="AKZ197" s="326"/>
      <c r="ALA197" s="152"/>
      <c r="ALB197" s="152"/>
      <c r="ALC197" s="152"/>
      <c r="ALD197" s="152"/>
      <c r="ALE197" s="350"/>
      <c r="ALF197" s="321"/>
      <c r="ALG197" s="326"/>
      <c r="ALH197" s="152"/>
      <c r="ALI197" s="152"/>
      <c r="ALJ197" s="152"/>
      <c r="ALK197" s="152"/>
      <c r="ALL197" s="350"/>
      <c r="ALM197" s="321"/>
      <c r="ALN197" s="326"/>
      <c r="ALO197" s="152"/>
      <c r="ALP197" s="152"/>
      <c r="ALQ197" s="152"/>
      <c r="ALR197" s="152"/>
      <c r="ALS197" s="350"/>
      <c r="ALT197" s="321"/>
      <c r="ALU197" s="326"/>
      <c r="ALV197" s="152"/>
      <c r="ALW197" s="152"/>
      <c r="ALX197" s="152"/>
      <c r="ALY197" s="152"/>
      <c r="ALZ197" s="350"/>
      <c r="AMA197" s="321"/>
      <c r="AMB197" s="326"/>
      <c r="AMC197" s="152"/>
      <c r="AMD197" s="152"/>
      <c r="AME197" s="152"/>
      <c r="AMF197" s="152"/>
      <c r="AMG197" s="350"/>
      <c r="AMH197" s="321"/>
      <c r="AMI197" s="326"/>
      <c r="AMJ197" s="152"/>
      <c r="AMK197" s="152"/>
      <c r="AML197" s="152"/>
      <c r="AMM197" s="152"/>
      <c r="AMN197" s="350"/>
      <c r="AMO197" s="321"/>
      <c r="AMP197" s="326"/>
      <c r="AMQ197" s="152"/>
      <c r="AMR197" s="152"/>
      <c r="AMS197" s="152"/>
      <c r="AMT197" s="152"/>
      <c r="AMU197" s="350"/>
      <c r="AMV197" s="321"/>
      <c r="AMW197" s="326"/>
      <c r="AMX197" s="152"/>
      <c r="AMY197" s="152"/>
      <c r="AMZ197" s="152"/>
      <c r="ANA197" s="152"/>
      <c r="ANB197" s="350"/>
      <c r="ANC197" s="321"/>
      <c r="AND197" s="326"/>
      <c r="ANE197" s="152"/>
      <c r="ANF197" s="152"/>
      <c r="ANG197" s="152"/>
      <c r="ANH197" s="152"/>
      <c r="ANI197" s="350"/>
      <c r="ANJ197" s="321"/>
      <c r="ANK197" s="326"/>
      <c r="ANL197" s="152"/>
      <c r="ANM197" s="152"/>
      <c r="ANN197" s="152"/>
      <c r="ANO197" s="152"/>
      <c r="ANP197" s="350"/>
      <c r="ANQ197" s="321"/>
      <c r="ANR197" s="326"/>
      <c r="ANS197" s="152"/>
      <c r="ANT197" s="152"/>
      <c r="ANU197" s="152"/>
      <c r="ANV197" s="152"/>
      <c r="ANW197" s="350"/>
      <c r="ANX197" s="321"/>
      <c r="ANY197" s="326"/>
      <c r="ANZ197" s="152"/>
      <c r="AOA197" s="152"/>
      <c r="AOB197" s="152"/>
      <c r="AOC197" s="152"/>
      <c r="AOD197" s="350"/>
      <c r="AOE197" s="321"/>
      <c r="AOF197" s="326"/>
      <c r="AOG197" s="152"/>
      <c r="AOH197" s="152"/>
      <c r="AOI197" s="152"/>
      <c r="AOJ197" s="152"/>
      <c r="AOK197" s="350"/>
      <c r="AOL197" s="321"/>
      <c r="AOM197" s="326"/>
      <c r="AON197" s="152"/>
      <c r="AOO197" s="152"/>
      <c r="AOP197" s="152"/>
      <c r="AOQ197" s="152"/>
      <c r="AOR197" s="350"/>
      <c r="AOS197" s="321"/>
      <c r="AOT197" s="326"/>
      <c r="AOU197" s="152"/>
      <c r="AOV197" s="152"/>
      <c r="AOW197" s="152"/>
      <c r="AOX197" s="152"/>
      <c r="AOY197" s="350"/>
      <c r="AOZ197" s="321"/>
      <c r="APA197" s="326"/>
      <c r="APB197" s="152"/>
      <c r="APC197" s="152"/>
      <c r="APD197" s="152"/>
      <c r="APE197" s="152"/>
      <c r="APF197" s="350"/>
      <c r="APG197" s="321"/>
      <c r="APH197" s="326"/>
      <c r="API197" s="152"/>
      <c r="APJ197" s="152"/>
      <c r="APK197" s="152"/>
      <c r="APL197" s="152"/>
      <c r="APM197" s="350"/>
      <c r="APN197" s="321"/>
      <c r="APO197" s="326"/>
      <c r="APP197" s="152"/>
      <c r="APQ197" s="152"/>
      <c r="APR197" s="152"/>
      <c r="APS197" s="152"/>
      <c r="APT197" s="350"/>
      <c r="APU197" s="321"/>
      <c r="APV197" s="326"/>
      <c r="APW197" s="152"/>
      <c r="APX197" s="152"/>
      <c r="APY197" s="152"/>
      <c r="APZ197" s="152"/>
      <c r="AQA197" s="350"/>
      <c r="AQB197" s="321"/>
      <c r="AQC197" s="326"/>
      <c r="AQD197" s="152"/>
      <c r="AQE197" s="152"/>
      <c r="AQF197" s="152"/>
      <c r="AQG197" s="152"/>
      <c r="AQH197" s="350"/>
      <c r="AQI197" s="321"/>
      <c r="AQJ197" s="326"/>
      <c r="AQK197" s="152"/>
      <c r="AQL197" s="152"/>
      <c r="AQM197" s="152"/>
      <c r="AQN197" s="152"/>
      <c r="AQO197" s="350"/>
      <c r="AQP197" s="321"/>
      <c r="AQQ197" s="326"/>
      <c r="AQR197" s="152"/>
      <c r="AQS197" s="152"/>
      <c r="AQT197" s="152"/>
      <c r="AQU197" s="152"/>
      <c r="AQV197" s="350"/>
      <c r="AQW197" s="321"/>
      <c r="AQX197" s="326"/>
      <c r="AQY197" s="152"/>
      <c r="AQZ197" s="152"/>
      <c r="ARA197" s="152"/>
      <c r="ARB197" s="152"/>
      <c r="ARC197" s="350"/>
      <c r="ARD197" s="321"/>
      <c r="ARE197" s="326"/>
      <c r="ARF197" s="152"/>
      <c r="ARG197" s="152"/>
      <c r="ARH197" s="152"/>
      <c r="ARI197" s="152"/>
      <c r="ARJ197" s="350"/>
      <c r="ARK197" s="321"/>
      <c r="ARL197" s="326"/>
      <c r="ARM197" s="152"/>
      <c r="ARN197" s="152"/>
      <c r="ARO197" s="152"/>
      <c r="ARP197" s="152"/>
      <c r="ARQ197" s="350"/>
      <c r="ARR197" s="321"/>
      <c r="ARS197" s="326"/>
      <c r="ART197" s="152"/>
      <c r="ARU197" s="152"/>
      <c r="ARV197" s="152"/>
      <c r="ARW197" s="152"/>
      <c r="ARX197" s="350"/>
      <c r="ARY197" s="321"/>
      <c r="ARZ197" s="326"/>
      <c r="ASA197" s="152"/>
      <c r="ASB197" s="152"/>
      <c r="ASC197" s="152"/>
      <c r="ASD197" s="152"/>
      <c r="ASE197" s="350"/>
      <c r="ASF197" s="321"/>
      <c r="ASG197" s="326"/>
      <c r="ASH197" s="152"/>
      <c r="ASI197" s="152"/>
      <c r="ASJ197" s="152"/>
      <c r="ASK197" s="152"/>
      <c r="ASL197" s="350"/>
      <c r="ASM197" s="321"/>
      <c r="ASN197" s="326"/>
      <c r="ASO197" s="152"/>
      <c r="ASP197" s="152"/>
      <c r="ASQ197" s="152"/>
      <c r="ASR197" s="152"/>
      <c r="ASS197" s="350"/>
      <c r="AST197" s="321"/>
      <c r="ASU197" s="326"/>
      <c r="ASV197" s="152"/>
      <c r="ASW197" s="152"/>
      <c r="ASX197" s="152"/>
      <c r="ASY197" s="152"/>
      <c r="ASZ197" s="350"/>
      <c r="ATA197" s="321"/>
      <c r="ATB197" s="326"/>
      <c r="ATC197" s="152"/>
      <c r="ATD197" s="152"/>
      <c r="ATE197" s="152"/>
      <c r="ATF197" s="152"/>
      <c r="ATG197" s="350"/>
      <c r="ATH197" s="321"/>
      <c r="ATI197" s="326"/>
      <c r="ATJ197" s="152"/>
      <c r="ATK197" s="152"/>
      <c r="ATL197" s="152"/>
      <c r="ATM197" s="152"/>
      <c r="ATN197" s="350"/>
      <c r="ATO197" s="321"/>
      <c r="ATP197" s="326"/>
      <c r="ATQ197" s="152"/>
      <c r="ATR197" s="152"/>
      <c r="ATS197" s="152"/>
      <c r="ATT197" s="152"/>
      <c r="ATU197" s="350"/>
      <c r="ATV197" s="321"/>
      <c r="ATW197" s="326"/>
      <c r="ATX197" s="152"/>
      <c r="ATY197" s="152"/>
      <c r="ATZ197" s="152"/>
      <c r="AUA197" s="152"/>
      <c r="AUB197" s="350"/>
      <c r="AUC197" s="321"/>
      <c r="AUD197" s="326"/>
      <c r="AUE197" s="152"/>
      <c r="AUF197" s="152"/>
      <c r="AUG197" s="152"/>
      <c r="AUH197" s="152"/>
      <c r="AUI197" s="350"/>
      <c r="AUJ197" s="321"/>
      <c r="AUK197" s="326"/>
      <c r="AUL197" s="152"/>
      <c r="AUM197" s="152"/>
      <c r="AUN197" s="152"/>
      <c r="AUO197" s="152"/>
      <c r="AUP197" s="350"/>
      <c r="AUQ197" s="321"/>
      <c r="AUR197" s="326"/>
      <c r="AUS197" s="152"/>
      <c r="AUT197" s="152"/>
      <c r="AUU197" s="152"/>
      <c r="AUV197" s="152"/>
      <c r="AUW197" s="350"/>
      <c r="AUX197" s="321"/>
      <c r="AUY197" s="326"/>
      <c r="AUZ197" s="152"/>
      <c r="AVA197" s="152"/>
      <c r="AVB197" s="152"/>
      <c r="AVC197" s="152"/>
      <c r="AVD197" s="350"/>
      <c r="AVE197" s="321"/>
      <c r="AVF197" s="326"/>
      <c r="AVG197" s="152"/>
      <c r="AVH197" s="152"/>
      <c r="AVI197" s="152"/>
      <c r="AVJ197" s="152"/>
      <c r="AVK197" s="350"/>
      <c r="AVL197" s="321"/>
      <c r="AVM197" s="326"/>
      <c r="AVN197" s="152"/>
      <c r="AVO197" s="152"/>
      <c r="AVP197" s="152"/>
      <c r="AVQ197" s="152"/>
      <c r="AVR197" s="350"/>
      <c r="AVS197" s="321"/>
      <c r="AVT197" s="326"/>
      <c r="AVU197" s="152"/>
      <c r="AVV197" s="152"/>
      <c r="AVW197" s="152"/>
      <c r="AVX197" s="152"/>
      <c r="AVY197" s="350"/>
      <c r="AVZ197" s="321"/>
      <c r="AWA197" s="326"/>
      <c r="AWB197" s="152"/>
      <c r="AWC197" s="152"/>
      <c r="AWD197" s="152"/>
      <c r="AWE197" s="152"/>
      <c r="AWF197" s="350"/>
      <c r="AWG197" s="321"/>
      <c r="AWH197" s="326"/>
      <c r="AWI197" s="152"/>
      <c r="AWJ197" s="152"/>
      <c r="AWK197" s="152"/>
      <c r="AWL197" s="152"/>
      <c r="AWM197" s="350"/>
      <c r="AWN197" s="321"/>
      <c r="AWO197" s="326"/>
      <c r="AWP197" s="152"/>
      <c r="AWQ197" s="152"/>
      <c r="AWR197" s="152"/>
      <c r="AWS197" s="152"/>
      <c r="AWT197" s="350"/>
      <c r="AWU197" s="321"/>
      <c r="AWV197" s="326"/>
      <c r="AWW197" s="152"/>
      <c r="AWX197" s="152"/>
      <c r="AWY197" s="152"/>
      <c r="AWZ197" s="152"/>
      <c r="AXA197" s="350"/>
      <c r="AXB197" s="321"/>
      <c r="AXC197" s="326"/>
      <c r="AXD197" s="152"/>
      <c r="AXE197" s="152"/>
      <c r="AXF197" s="152"/>
      <c r="AXG197" s="152"/>
      <c r="AXH197" s="350"/>
      <c r="AXI197" s="321"/>
      <c r="AXJ197" s="326"/>
      <c r="AXK197" s="152"/>
      <c r="AXL197" s="152"/>
      <c r="AXM197" s="152"/>
      <c r="AXN197" s="152"/>
      <c r="AXO197" s="350"/>
      <c r="AXP197" s="321"/>
      <c r="AXQ197" s="326"/>
      <c r="AXR197" s="152"/>
      <c r="AXS197" s="152"/>
      <c r="AXT197" s="152"/>
      <c r="AXU197" s="152"/>
      <c r="AXV197" s="350"/>
      <c r="AXW197" s="321"/>
      <c r="AXX197" s="326"/>
      <c r="AXY197" s="152"/>
      <c r="AXZ197" s="152"/>
      <c r="AYA197" s="152"/>
      <c r="AYB197" s="152"/>
      <c r="AYC197" s="350"/>
      <c r="AYD197" s="321"/>
      <c r="AYE197" s="326"/>
      <c r="AYF197" s="152"/>
      <c r="AYG197" s="152"/>
      <c r="AYH197" s="152"/>
      <c r="AYI197" s="152"/>
      <c r="AYJ197" s="350"/>
      <c r="AYK197" s="321"/>
      <c r="AYL197" s="326"/>
      <c r="AYM197" s="152"/>
      <c r="AYN197" s="152"/>
      <c r="AYO197" s="152"/>
      <c r="AYP197" s="152"/>
      <c r="AYQ197" s="350"/>
      <c r="AYR197" s="321"/>
      <c r="AYS197" s="326"/>
      <c r="AYT197" s="152"/>
      <c r="AYU197" s="152"/>
      <c r="AYV197" s="152"/>
      <c r="AYW197" s="152"/>
      <c r="AYX197" s="350"/>
      <c r="AYY197" s="321"/>
      <c r="AYZ197" s="326"/>
      <c r="AZA197" s="152"/>
      <c r="AZB197" s="152"/>
      <c r="AZC197" s="152"/>
      <c r="AZD197" s="152"/>
      <c r="AZE197" s="350"/>
      <c r="AZF197" s="321"/>
      <c r="AZG197" s="326"/>
      <c r="AZH197" s="152"/>
      <c r="AZI197" s="152"/>
      <c r="AZJ197" s="152"/>
      <c r="AZK197" s="152"/>
      <c r="AZL197" s="350"/>
      <c r="AZM197" s="321"/>
      <c r="AZN197" s="326"/>
      <c r="AZO197" s="152"/>
      <c r="AZP197" s="152"/>
      <c r="AZQ197" s="152"/>
      <c r="AZR197" s="152"/>
      <c r="AZS197" s="350"/>
      <c r="AZT197" s="321"/>
      <c r="AZU197" s="326"/>
      <c r="AZV197" s="152"/>
      <c r="AZW197" s="152"/>
      <c r="AZX197" s="152"/>
      <c r="AZY197" s="152"/>
      <c r="AZZ197" s="350"/>
      <c r="BAA197" s="321"/>
      <c r="BAB197" s="326"/>
      <c r="BAC197" s="152"/>
      <c r="BAD197" s="152"/>
      <c r="BAE197" s="152"/>
      <c r="BAF197" s="152"/>
      <c r="BAG197" s="350"/>
      <c r="BAH197" s="321"/>
      <c r="BAI197" s="326"/>
      <c r="BAJ197" s="152"/>
      <c r="BAK197" s="152"/>
      <c r="BAL197" s="152"/>
      <c r="BAM197" s="152"/>
      <c r="BAN197" s="350"/>
      <c r="BAO197" s="321"/>
      <c r="BAP197" s="326"/>
      <c r="BAQ197" s="152"/>
      <c r="BAR197" s="152"/>
      <c r="BAS197" s="152"/>
      <c r="BAT197" s="152"/>
      <c r="BAU197" s="350"/>
      <c r="BAV197" s="321"/>
      <c r="BAW197" s="326"/>
      <c r="BAX197" s="152"/>
      <c r="BAY197" s="152"/>
      <c r="BAZ197" s="152"/>
      <c r="BBA197" s="152"/>
      <c r="BBB197" s="350"/>
      <c r="BBC197" s="321"/>
      <c r="BBD197" s="326"/>
      <c r="BBE197" s="152"/>
      <c r="BBF197" s="152"/>
      <c r="BBG197" s="152"/>
      <c r="BBH197" s="152"/>
      <c r="BBI197" s="350"/>
      <c r="BBJ197" s="321"/>
      <c r="BBK197" s="326"/>
      <c r="BBL197" s="152"/>
      <c r="BBM197" s="152"/>
      <c r="BBN197" s="152"/>
      <c r="BBO197" s="152"/>
      <c r="BBP197" s="350"/>
      <c r="BBQ197" s="321"/>
      <c r="BBR197" s="326"/>
      <c r="BBS197" s="152"/>
      <c r="BBT197" s="152"/>
      <c r="BBU197" s="152"/>
      <c r="BBV197" s="152"/>
      <c r="BBW197" s="350"/>
      <c r="BBX197" s="321"/>
      <c r="BBY197" s="326"/>
      <c r="BBZ197" s="152"/>
      <c r="BCA197" s="152"/>
      <c r="BCB197" s="152"/>
      <c r="BCC197" s="152"/>
      <c r="BCD197" s="350"/>
      <c r="BCE197" s="321"/>
      <c r="BCF197" s="326"/>
      <c r="BCG197" s="152"/>
      <c r="BCH197" s="152"/>
      <c r="BCI197" s="152"/>
      <c r="BCJ197" s="152"/>
      <c r="BCK197" s="350"/>
      <c r="BCL197" s="321"/>
      <c r="BCM197" s="326"/>
      <c r="BCN197" s="152"/>
      <c r="BCO197" s="152"/>
      <c r="BCP197" s="152"/>
      <c r="BCQ197" s="152"/>
      <c r="BCR197" s="350"/>
      <c r="BCS197" s="321"/>
      <c r="BCT197" s="326"/>
      <c r="BCU197" s="152"/>
      <c r="BCV197" s="152"/>
      <c r="BCW197" s="152"/>
      <c r="BCX197" s="152"/>
      <c r="BCY197" s="350"/>
      <c r="BCZ197" s="321"/>
      <c r="BDA197" s="326"/>
      <c r="BDB197" s="152"/>
      <c r="BDC197" s="152"/>
      <c r="BDD197" s="152"/>
      <c r="BDE197" s="152"/>
      <c r="BDF197" s="350"/>
      <c r="BDG197" s="321"/>
      <c r="BDH197" s="326"/>
      <c r="BDI197" s="152"/>
      <c r="BDJ197" s="152"/>
      <c r="BDK197" s="152"/>
      <c r="BDL197" s="152"/>
      <c r="BDM197" s="350"/>
      <c r="BDN197" s="321"/>
      <c r="BDO197" s="326"/>
      <c r="BDP197" s="152"/>
      <c r="BDQ197" s="152"/>
      <c r="BDR197" s="152"/>
      <c r="BDS197" s="152"/>
      <c r="BDT197" s="350"/>
      <c r="BDU197" s="321"/>
      <c r="BDV197" s="326"/>
      <c r="BDW197" s="152"/>
      <c r="BDX197" s="152"/>
      <c r="BDY197" s="152"/>
      <c r="BDZ197" s="152"/>
      <c r="BEA197" s="350"/>
      <c r="BEB197" s="321"/>
      <c r="BEC197" s="326"/>
      <c r="BED197" s="152"/>
      <c r="BEE197" s="152"/>
      <c r="BEF197" s="152"/>
      <c r="BEG197" s="152"/>
      <c r="BEH197" s="350"/>
      <c r="BEI197" s="321"/>
      <c r="BEJ197" s="326"/>
      <c r="BEK197" s="152"/>
      <c r="BEL197" s="152"/>
      <c r="BEM197" s="152"/>
      <c r="BEN197" s="152"/>
      <c r="BEO197" s="350"/>
      <c r="BEP197" s="321"/>
      <c r="BEQ197" s="326"/>
      <c r="BER197" s="152"/>
      <c r="BES197" s="152"/>
      <c r="BET197" s="152"/>
      <c r="BEU197" s="152"/>
      <c r="BEV197" s="350"/>
      <c r="BEW197" s="321"/>
      <c r="BEX197" s="326"/>
      <c r="BEY197" s="152"/>
      <c r="BEZ197" s="152"/>
      <c r="BFA197" s="152"/>
      <c r="BFB197" s="152"/>
      <c r="BFC197" s="350"/>
      <c r="BFD197" s="321"/>
      <c r="BFE197" s="326"/>
      <c r="BFF197" s="152"/>
      <c r="BFG197" s="152"/>
      <c r="BFH197" s="152"/>
      <c r="BFI197" s="152"/>
      <c r="BFJ197" s="350"/>
      <c r="BFK197" s="321"/>
      <c r="BFL197" s="326"/>
      <c r="BFM197" s="152"/>
      <c r="BFN197" s="152"/>
      <c r="BFO197" s="152"/>
      <c r="BFP197" s="152"/>
      <c r="BFQ197" s="350"/>
      <c r="BFR197" s="321"/>
      <c r="BFS197" s="326"/>
      <c r="BFT197" s="152"/>
      <c r="BFU197" s="152"/>
      <c r="BFV197" s="152"/>
      <c r="BFW197" s="152"/>
      <c r="BFX197" s="350"/>
      <c r="BFY197" s="321"/>
      <c r="BFZ197" s="326"/>
      <c r="BGA197" s="152"/>
      <c r="BGB197" s="152"/>
      <c r="BGC197" s="152"/>
      <c r="BGD197" s="152"/>
      <c r="BGE197" s="350"/>
      <c r="BGF197" s="321"/>
      <c r="BGG197" s="326"/>
      <c r="BGH197" s="152"/>
      <c r="BGI197" s="152"/>
      <c r="BGJ197" s="152"/>
      <c r="BGK197" s="152"/>
      <c r="BGL197" s="350"/>
      <c r="BGM197" s="321"/>
      <c r="BGN197" s="326"/>
      <c r="BGO197" s="152"/>
      <c r="BGP197" s="152"/>
      <c r="BGQ197" s="152"/>
      <c r="BGR197" s="152"/>
      <c r="BGS197" s="350"/>
      <c r="BGT197" s="321"/>
      <c r="BGU197" s="326"/>
      <c r="BGV197" s="152"/>
      <c r="BGW197" s="152"/>
      <c r="BGX197" s="152"/>
      <c r="BGY197" s="152"/>
      <c r="BGZ197" s="350"/>
      <c r="BHA197" s="321"/>
      <c r="BHB197" s="326"/>
      <c r="BHC197" s="152"/>
      <c r="BHD197" s="152"/>
      <c r="BHE197" s="152"/>
      <c r="BHF197" s="152"/>
      <c r="BHG197" s="350"/>
      <c r="BHH197" s="321"/>
      <c r="BHI197" s="326"/>
      <c r="BHJ197" s="152"/>
      <c r="BHK197" s="152"/>
      <c r="BHL197" s="152"/>
      <c r="BHM197" s="152"/>
      <c r="BHN197" s="350"/>
      <c r="BHO197" s="321"/>
      <c r="BHP197" s="326"/>
      <c r="BHQ197" s="152"/>
      <c r="BHR197" s="152"/>
      <c r="BHS197" s="152"/>
      <c r="BHT197" s="152"/>
      <c r="BHU197" s="350"/>
      <c r="BHV197" s="321"/>
      <c r="BHW197" s="326"/>
      <c r="BHX197" s="152"/>
      <c r="BHY197" s="152"/>
      <c r="BHZ197" s="152"/>
      <c r="BIA197" s="152"/>
      <c r="BIB197" s="350"/>
      <c r="BIC197" s="321"/>
      <c r="BID197" s="326"/>
      <c r="BIE197" s="152"/>
      <c r="BIF197" s="152"/>
      <c r="BIG197" s="152"/>
      <c r="BIH197" s="152"/>
      <c r="BII197" s="350"/>
      <c r="BIJ197" s="321"/>
      <c r="BIK197" s="326"/>
      <c r="BIL197" s="152"/>
      <c r="BIM197" s="152"/>
      <c r="BIN197" s="152"/>
      <c r="BIO197" s="152"/>
      <c r="BIP197" s="350"/>
      <c r="BIQ197" s="321"/>
      <c r="BIR197" s="326"/>
      <c r="BIS197" s="152"/>
      <c r="BIT197" s="152"/>
      <c r="BIU197" s="152"/>
      <c r="BIV197" s="152"/>
      <c r="BIW197" s="350"/>
      <c r="BIX197" s="321"/>
      <c r="BIY197" s="326"/>
      <c r="BIZ197" s="152"/>
      <c r="BJA197" s="152"/>
      <c r="BJB197" s="152"/>
      <c r="BJC197" s="152"/>
      <c r="BJD197" s="350"/>
      <c r="BJE197" s="321"/>
      <c r="BJF197" s="326"/>
      <c r="BJG197" s="152"/>
      <c r="BJH197" s="152"/>
      <c r="BJI197" s="152"/>
      <c r="BJJ197" s="152"/>
      <c r="BJK197" s="350"/>
      <c r="BJL197" s="321"/>
      <c r="BJM197" s="326"/>
      <c r="BJN197" s="152"/>
      <c r="BJO197" s="152"/>
      <c r="BJP197" s="152"/>
      <c r="BJQ197" s="152"/>
      <c r="BJR197" s="350"/>
      <c r="BJS197" s="321"/>
      <c r="BJT197" s="326"/>
      <c r="BJU197" s="152"/>
      <c r="BJV197" s="152"/>
      <c r="BJW197" s="152"/>
      <c r="BJX197" s="152"/>
      <c r="BJY197" s="350"/>
      <c r="BJZ197" s="321"/>
      <c r="BKA197" s="326"/>
      <c r="BKB197" s="152"/>
      <c r="BKC197" s="152"/>
      <c r="BKD197" s="152"/>
      <c r="BKE197" s="152"/>
      <c r="BKF197" s="350"/>
      <c r="BKG197" s="321"/>
      <c r="BKH197" s="326"/>
      <c r="BKI197" s="152"/>
      <c r="BKJ197" s="152"/>
      <c r="BKK197" s="152"/>
      <c r="BKL197" s="152"/>
      <c r="BKM197" s="350"/>
      <c r="BKN197" s="321"/>
      <c r="BKO197" s="326"/>
      <c r="BKP197" s="152"/>
      <c r="BKQ197" s="152"/>
      <c r="BKR197" s="152"/>
      <c r="BKS197" s="152"/>
      <c r="BKT197" s="350"/>
      <c r="BKU197" s="321"/>
      <c r="BKV197" s="326"/>
      <c r="BKW197" s="152"/>
      <c r="BKX197" s="152"/>
      <c r="BKY197" s="152"/>
      <c r="BKZ197" s="152"/>
      <c r="BLA197" s="350"/>
      <c r="BLB197" s="321"/>
      <c r="BLC197" s="326"/>
      <c r="BLD197" s="152"/>
      <c r="BLE197" s="152"/>
      <c r="BLF197" s="152"/>
      <c r="BLG197" s="152"/>
      <c r="BLH197" s="350"/>
      <c r="BLI197" s="321"/>
      <c r="BLJ197" s="326"/>
      <c r="BLK197" s="152"/>
      <c r="BLL197" s="152"/>
      <c r="BLM197" s="152"/>
      <c r="BLN197" s="152"/>
      <c r="BLO197" s="350"/>
      <c r="BLP197" s="321"/>
      <c r="BLQ197" s="326"/>
      <c r="BLR197" s="152"/>
      <c r="BLS197" s="152"/>
      <c r="BLT197" s="152"/>
      <c r="BLU197" s="152"/>
      <c r="BLV197" s="350"/>
      <c r="BLW197" s="321"/>
      <c r="BLX197" s="326"/>
      <c r="BLY197" s="152"/>
      <c r="BLZ197" s="152"/>
      <c r="BMA197" s="152"/>
      <c r="BMB197" s="152"/>
      <c r="BMC197" s="350"/>
      <c r="BMD197" s="321"/>
      <c r="BME197" s="326"/>
      <c r="BMF197" s="152"/>
      <c r="BMG197" s="152"/>
      <c r="BMH197" s="152"/>
      <c r="BMI197" s="152"/>
      <c r="BMJ197" s="350"/>
      <c r="BMK197" s="321"/>
      <c r="BML197" s="326"/>
      <c r="BMM197" s="152"/>
      <c r="BMN197" s="152"/>
      <c r="BMO197" s="152"/>
      <c r="BMP197" s="152"/>
      <c r="BMQ197" s="350"/>
      <c r="BMR197" s="321"/>
      <c r="BMS197" s="326"/>
      <c r="BMT197" s="152"/>
      <c r="BMU197" s="152"/>
      <c r="BMV197" s="152"/>
      <c r="BMW197" s="152"/>
      <c r="BMX197" s="350"/>
      <c r="BMY197" s="321"/>
      <c r="BMZ197" s="326"/>
      <c r="BNA197" s="152"/>
      <c r="BNB197" s="152"/>
      <c r="BNC197" s="152"/>
      <c r="BND197" s="152"/>
      <c r="BNE197" s="350"/>
      <c r="BNF197" s="321"/>
      <c r="BNG197" s="326"/>
      <c r="BNH197" s="152"/>
      <c r="BNI197" s="152"/>
      <c r="BNJ197" s="152"/>
      <c r="BNK197" s="152"/>
      <c r="BNL197" s="350"/>
      <c r="BNM197" s="321"/>
      <c r="BNN197" s="326"/>
      <c r="BNO197" s="152"/>
      <c r="BNP197" s="152"/>
      <c r="BNQ197" s="152"/>
      <c r="BNR197" s="152"/>
      <c r="BNS197" s="350"/>
      <c r="BNT197" s="321"/>
      <c r="BNU197" s="326"/>
      <c r="BNV197" s="152"/>
      <c r="BNW197" s="152"/>
      <c r="BNX197" s="152"/>
      <c r="BNY197" s="152"/>
      <c r="BNZ197" s="350"/>
      <c r="BOA197" s="321"/>
      <c r="BOB197" s="326"/>
      <c r="BOC197" s="152"/>
      <c r="BOD197" s="152"/>
      <c r="BOE197" s="152"/>
      <c r="BOF197" s="152"/>
      <c r="BOG197" s="350"/>
      <c r="BOH197" s="321"/>
      <c r="BOI197" s="326"/>
      <c r="BOJ197" s="152"/>
      <c r="BOK197" s="152"/>
      <c r="BOL197" s="152"/>
      <c r="BOM197" s="152"/>
      <c r="BON197" s="350"/>
      <c r="BOO197" s="321"/>
      <c r="BOP197" s="326"/>
      <c r="BOQ197" s="152"/>
      <c r="BOR197" s="152"/>
      <c r="BOS197" s="152"/>
      <c r="BOT197" s="152"/>
      <c r="BOU197" s="350"/>
      <c r="BOV197" s="321"/>
      <c r="BOW197" s="326"/>
      <c r="BOX197" s="152"/>
      <c r="BOY197" s="152"/>
      <c r="BOZ197" s="152"/>
      <c r="BPA197" s="152"/>
      <c r="BPB197" s="350"/>
      <c r="BPC197" s="321"/>
      <c r="BPD197" s="326"/>
      <c r="BPE197" s="152"/>
      <c r="BPF197" s="152"/>
      <c r="BPG197" s="152"/>
      <c r="BPH197" s="152"/>
      <c r="BPI197" s="350"/>
      <c r="BPJ197" s="321"/>
      <c r="BPK197" s="326"/>
      <c r="BPL197" s="152"/>
      <c r="BPM197" s="152"/>
      <c r="BPN197" s="152"/>
      <c r="BPO197" s="152"/>
      <c r="BPP197" s="350"/>
      <c r="BPQ197" s="321"/>
      <c r="BPR197" s="326"/>
      <c r="BPS197" s="152"/>
      <c r="BPT197" s="152"/>
      <c r="BPU197" s="152"/>
      <c r="BPV197" s="152"/>
      <c r="BPW197" s="350"/>
      <c r="BPX197" s="321"/>
      <c r="BPY197" s="326"/>
      <c r="BPZ197" s="152"/>
      <c r="BQA197" s="152"/>
      <c r="BQB197" s="152"/>
      <c r="BQC197" s="152"/>
      <c r="BQD197" s="350"/>
      <c r="BQE197" s="321"/>
      <c r="BQF197" s="326"/>
      <c r="BQG197" s="152"/>
      <c r="BQH197" s="152"/>
      <c r="BQI197" s="152"/>
      <c r="BQJ197" s="152"/>
      <c r="BQK197" s="350"/>
      <c r="BQL197" s="321"/>
      <c r="BQM197" s="326"/>
      <c r="BQN197" s="152"/>
      <c r="BQO197" s="152"/>
      <c r="BQP197" s="152"/>
      <c r="BQQ197" s="152"/>
      <c r="BQR197" s="350"/>
      <c r="BQS197" s="321"/>
      <c r="BQT197" s="326"/>
      <c r="BQU197" s="152"/>
      <c r="BQV197" s="152"/>
      <c r="BQW197" s="152"/>
      <c r="BQX197" s="152"/>
      <c r="BQY197" s="350"/>
      <c r="BQZ197" s="321"/>
      <c r="BRA197" s="326"/>
      <c r="BRB197" s="152"/>
      <c r="BRC197" s="152"/>
      <c r="BRD197" s="152"/>
      <c r="BRE197" s="152"/>
      <c r="BRF197" s="350"/>
      <c r="BRG197" s="321"/>
      <c r="BRH197" s="326"/>
      <c r="BRI197" s="152"/>
      <c r="BRJ197" s="152"/>
      <c r="BRK197" s="152"/>
      <c r="BRL197" s="152"/>
      <c r="BRM197" s="350"/>
      <c r="BRN197" s="321"/>
      <c r="BRO197" s="326"/>
      <c r="BRP197" s="152"/>
      <c r="BRQ197" s="152"/>
      <c r="BRR197" s="152"/>
      <c r="BRS197" s="152"/>
      <c r="BRT197" s="350"/>
      <c r="BRU197" s="321"/>
      <c r="BRV197" s="326"/>
      <c r="BRW197" s="152"/>
      <c r="BRX197" s="152"/>
      <c r="BRY197" s="152"/>
      <c r="BRZ197" s="152"/>
      <c r="BSA197" s="350"/>
      <c r="BSB197" s="321"/>
      <c r="BSC197" s="326"/>
      <c r="BSD197" s="152"/>
      <c r="BSE197" s="152"/>
      <c r="BSF197" s="152"/>
      <c r="BSG197" s="152"/>
      <c r="BSH197" s="350"/>
      <c r="BSI197" s="321"/>
      <c r="BSJ197" s="326"/>
      <c r="BSK197" s="152"/>
      <c r="BSL197" s="152"/>
      <c r="BSM197" s="152"/>
      <c r="BSN197" s="152"/>
      <c r="BSO197" s="350"/>
      <c r="BSP197" s="321"/>
      <c r="BSQ197" s="326"/>
      <c r="BSR197" s="152"/>
      <c r="BSS197" s="152"/>
      <c r="BST197" s="152"/>
      <c r="BSU197" s="152"/>
      <c r="BSV197" s="350"/>
      <c r="BSW197" s="321"/>
      <c r="BSX197" s="326"/>
      <c r="BSY197" s="152"/>
      <c r="BSZ197" s="152"/>
      <c r="BTA197" s="152"/>
      <c r="BTB197" s="152"/>
      <c r="BTC197" s="350"/>
      <c r="BTD197" s="321"/>
      <c r="BTE197" s="326"/>
      <c r="BTF197" s="152"/>
      <c r="BTG197" s="152"/>
      <c r="BTH197" s="152"/>
      <c r="BTI197" s="152"/>
      <c r="BTJ197" s="350"/>
      <c r="BTK197" s="321"/>
      <c r="BTL197" s="326"/>
      <c r="BTM197" s="152"/>
      <c r="BTN197" s="152"/>
      <c r="BTO197" s="152"/>
      <c r="BTP197" s="152"/>
      <c r="BTQ197" s="350"/>
      <c r="BTR197" s="321"/>
      <c r="BTS197" s="326"/>
      <c r="BTT197" s="152"/>
      <c r="BTU197" s="152"/>
      <c r="BTV197" s="152"/>
      <c r="BTW197" s="152"/>
      <c r="BTX197" s="350"/>
      <c r="BTY197" s="321"/>
      <c r="BTZ197" s="326"/>
      <c r="BUA197" s="152"/>
      <c r="BUB197" s="152"/>
      <c r="BUC197" s="152"/>
      <c r="BUD197" s="152"/>
      <c r="BUE197" s="350"/>
      <c r="BUF197" s="321"/>
      <c r="BUG197" s="326"/>
      <c r="BUH197" s="152"/>
      <c r="BUI197" s="152"/>
      <c r="BUJ197" s="152"/>
      <c r="BUK197" s="152"/>
      <c r="BUL197" s="350"/>
      <c r="BUM197" s="321"/>
      <c r="BUN197" s="326"/>
      <c r="BUO197" s="152"/>
      <c r="BUP197" s="152"/>
      <c r="BUQ197" s="152"/>
      <c r="BUR197" s="152"/>
      <c r="BUS197" s="350"/>
      <c r="BUT197" s="321"/>
      <c r="BUU197" s="326"/>
      <c r="BUV197" s="152"/>
      <c r="BUW197" s="152"/>
      <c r="BUX197" s="152"/>
      <c r="BUY197" s="152"/>
      <c r="BUZ197" s="350"/>
      <c r="BVA197" s="321"/>
      <c r="BVB197" s="326"/>
      <c r="BVC197" s="152"/>
      <c r="BVD197" s="152"/>
      <c r="BVE197" s="152"/>
      <c r="BVF197" s="152"/>
      <c r="BVG197" s="350"/>
      <c r="BVH197" s="321"/>
      <c r="BVI197" s="326"/>
      <c r="BVJ197" s="152"/>
      <c r="BVK197" s="152"/>
      <c r="BVL197" s="152"/>
      <c r="BVM197" s="152"/>
      <c r="BVN197" s="350"/>
      <c r="BVO197" s="321"/>
      <c r="BVP197" s="326"/>
      <c r="BVQ197" s="152"/>
      <c r="BVR197" s="152"/>
      <c r="BVS197" s="152"/>
      <c r="BVT197" s="152"/>
      <c r="BVU197" s="350"/>
      <c r="BVV197" s="321"/>
      <c r="BVW197" s="326"/>
      <c r="BVX197" s="152"/>
      <c r="BVY197" s="152"/>
      <c r="BVZ197" s="152"/>
      <c r="BWA197" s="152"/>
      <c r="BWB197" s="350"/>
      <c r="BWC197" s="321"/>
      <c r="BWD197" s="326"/>
      <c r="BWE197" s="152"/>
      <c r="BWF197" s="152"/>
      <c r="BWG197" s="152"/>
      <c r="BWH197" s="152"/>
      <c r="BWI197" s="350"/>
      <c r="BWJ197" s="321"/>
      <c r="BWK197" s="326"/>
      <c r="BWL197" s="152"/>
      <c r="BWM197" s="152"/>
      <c r="BWN197" s="152"/>
      <c r="BWO197" s="152"/>
      <c r="BWP197" s="350"/>
      <c r="BWQ197" s="321"/>
      <c r="BWR197" s="326"/>
      <c r="BWS197" s="152"/>
      <c r="BWT197" s="152"/>
      <c r="BWU197" s="152"/>
      <c r="BWV197" s="152"/>
      <c r="BWW197" s="350"/>
      <c r="BWX197" s="321"/>
      <c r="BWY197" s="326"/>
      <c r="BWZ197" s="152"/>
      <c r="BXA197" s="152"/>
      <c r="BXB197" s="152"/>
      <c r="BXC197" s="152"/>
      <c r="BXD197" s="350"/>
      <c r="BXE197" s="321"/>
      <c r="BXF197" s="326"/>
      <c r="BXG197" s="152"/>
      <c r="BXH197" s="152"/>
      <c r="BXI197" s="152"/>
      <c r="BXJ197" s="152"/>
      <c r="BXK197" s="350"/>
      <c r="BXL197" s="321"/>
      <c r="BXM197" s="326"/>
      <c r="BXN197" s="152"/>
      <c r="BXO197" s="152"/>
      <c r="BXP197" s="152"/>
      <c r="BXQ197" s="152"/>
      <c r="BXR197" s="350"/>
      <c r="BXS197" s="321"/>
      <c r="BXT197" s="326"/>
      <c r="BXU197" s="152"/>
      <c r="BXV197" s="152"/>
      <c r="BXW197" s="152"/>
      <c r="BXX197" s="152"/>
      <c r="BXY197" s="350"/>
      <c r="BXZ197" s="321"/>
      <c r="BYA197" s="326"/>
      <c r="BYB197" s="152"/>
      <c r="BYC197" s="152"/>
      <c r="BYD197" s="152"/>
      <c r="BYE197" s="152"/>
      <c r="BYF197" s="350"/>
      <c r="BYG197" s="321"/>
      <c r="BYH197" s="326"/>
      <c r="BYI197" s="152"/>
      <c r="BYJ197" s="152"/>
      <c r="BYK197" s="152"/>
      <c r="BYL197" s="152"/>
      <c r="BYM197" s="350"/>
      <c r="BYN197" s="321"/>
      <c r="BYO197" s="326"/>
      <c r="BYP197" s="152"/>
      <c r="BYQ197" s="152"/>
      <c r="BYR197" s="152"/>
      <c r="BYS197" s="152"/>
      <c r="BYT197" s="350"/>
      <c r="BYU197" s="321"/>
      <c r="BYV197" s="326"/>
      <c r="BYW197" s="152"/>
      <c r="BYX197" s="152"/>
      <c r="BYY197" s="152"/>
      <c r="BYZ197" s="152"/>
      <c r="BZA197" s="350"/>
      <c r="BZB197" s="321"/>
      <c r="BZC197" s="326"/>
      <c r="BZD197" s="152"/>
      <c r="BZE197" s="152"/>
      <c r="BZF197" s="152"/>
      <c r="BZG197" s="152"/>
      <c r="BZH197" s="350"/>
      <c r="BZI197" s="321"/>
      <c r="BZJ197" s="326"/>
      <c r="BZK197" s="152"/>
      <c r="BZL197" s="152"/>
      <c r="BZM197" s="152"/>
      <c r="BZN197" s="152"/>
      <c r="BZO197" s="350"/>
      <c r="BZP197" s="321"/>
      <c r="BZQ197" s="326"/>
      <c r="BZR197" s="152"/>
      <c r="BZS197" s="152"/>
      <c r="BZT197" s="152"/>
      <c r="BZU197" s="152"/>
      <c r="BZV197" s="350"/>
      <c r="BZW197" s="321"/>
      <c r="BZX197" s="326"/>
      <c r="BZY197" s="152"/>
      <c r="BZZ197" s="152"/>
      <c r="CAA197" s="152"/>
      <c r="CAB197" s="152"/>
      <c r="CAC197" s="350"/>
      <c r="CAD197" s="321"/>
      <c r="CAE197" s="326"/>
      <c r="CAF197" s="152"/>
      <c r="CAG197" s="152"/>
      <c r="CAH197" s="152"/>
      <c r="CAI197" s="152"/>
      <c r="CAJ197" s="350"/>
      <c r="CAK197" s="321"/>
      <c r="CAL197" s="326"/>
      <c r="CAM197" s="152"/>
      <c r="CAN197" s="152"/>
      <c r="CAO197" s="152"/>
      <c r="CAP197" s="152"/>
      <c r="CAQ197" s="350"/>
      <c r="CAR197" s="321"/>
      <c r="CAS197" s="326"/>
      <c r="CAT197" s="152"/>
      <c r="CAU197" s="152"/>
      <c r="CAV197" s="152"/>
      <c r="CAW197" s="152"/>
      <c r="CAX197" s="350"/>
      <c r="CAY197" s="321"/>
      <c r="CAZ197" s="326"/>
      <c r="CBA197" s="152"/>
      <c r="CBB197" s="152"/>
      <c r="CBC197" s="152"/>
      <c r="CBD197" s="152"/>
      <c r="CBE197" s="350"/>
      <c r="CBF197" s="321"/>
      <c r="CBG197" s="326"/>
      <c r="CBH197" s="152"/>
      <c r="CBI197" s="152"/>
      <c r="CBJ197" s="152"/>
      <c r="CBK197" s="152"/>
      <c r="CBL197" s="350"/>
      <c r="CBM197" s="321"/>
      <c r="CBN197" s="326"/>
      <c r="CBO197" s="152"/>
      <c r="CBP197" s="152"/>
      <c r="CBQ197" s="152"/>
      <c r="CBR197" s="152"/>
      <c r="CBS197" s="350"/>
      <c r="CBT197" s="321"/>
      <c r="CBU197" s="326"/>
      <c r="CBV197" s="152"/>
      <c r="CBW197" s="152"/>
      <c r="CBX197" s="152"/>
      <c r="CBY197" s="152"/>
      <c r="CBZ197" s="350"/>
      <c r="CCA197" s="321"/>
      <c r="CCB197" s="326"/>
      <c r="CCC197" s="152"/>
      <c r="CCD197" s="152"/>
      <c r="CCE197" s="152"/>
      <c r="CCF197" s="152"/>
      <c r="CCG197" s="350"/>
      <c r="CCH197" s="321"/>
      <c r="CCI197" s="326"/>
      <c r="CCJ197" s="152"/>
      <c r="CCK197" s="152"/>
      <c r="CCL197" s="152"/>
      <c r="CCM197" s="152"/>
      <c r="CCN197" s="350"/>
      <c r="CCO197" s="321"/>
      <c r="CCP197" s="326"/>
      <c r="CCQ197" s="152"/>
      <c r="CCR197" s="152"/>
      <c r="CCS197" s="152"/>
      <c r="CCT197" s="152"/>
      <c r="CCU197" s="350"/>
      <c r="CCV197" s="321"/>
      <c r="CCW197" s="326"/>
      <c r="CCX197" s="152"/>
      <c r="CCY197" s="152"/>
      <c r="CCZ197" s="152"/>
      <c r="CDA197" s="152"/>
      <c r="CDB197" s="350"/>
      <c r="CDC197" s="321"/>
      <c r="CDD197" s="326"/>
      <c r="CDE197" s="152"/>
      <c r="CDF197" s="152"/>
      <c r="CDG197" s="152"/>
      <c r="CDH197" s="152"/>
      <c r="CDI197" s="350"/>
      <c r="CDJ197" s="321"/>
      <c r="CDK197" s="326"/>
      <c r="CDL197" s="152"/>
      <c r="CDM197" s="152"/>
      <c r="CDN197" s="152"/>
      <c r="CDO197" s="152"/>
      <c r="CDP197" s="350"/>
      <c r="CDQ197" s="321"/>
      <c r="CDR197" s="326"/>
      <c r="CDS197" s="152"/>
      <c r="CDT197" s="152"/>
      <c r="CDU197" s="152"/>
      <c r="CDV197" s="152"/>
      <c r="CDW197" s="350"/>
      <c r="CDX197" s="321"/>
      <c r="CDY197" s="326"/>
      <c r="CDZ197" s="152"/>
      <c r="CEA197" s="152"/>
      <c r="CEB197" s="152"/>
      <c r="CEC197" s="152"/>
      <c r="CED197" s="350"/>
      <c r="CEE197" s="321"/>
      <c r="CEF197" s="326"/>
      <c r="CEG197" s="152"/>
      <c r="CEH197" s="152"/>
      <c r="CEI197" s="152"/>
      <c r="CEJ197" s="152"/>
      <c r="CEK197" s="350"/>
      <c r="CEL197" s="321"/>
      <c r="CEM197" s="326"/>
      <c r="CEN197" s="152"/>
      <c r="CEO197" s="152"/>
      <c r="CEP197" s="152"/>
      <c r="CEQ197" s="152"/>
      <c r="CER197" s="350"/>
      <c r="CES197" s="321"/>
      <c r="CET197" s="326"/>
      <c r="CEU197" s="152"/>
      <c r="CEV197" s="152"/>
      <c r="CEW197" s="152"/>
      <c r="CEX197" s="152"/>
      <c r="CEY197" s="350"/>
      <c r="CEZ197" s="321"/>
      <c r="CFA197" s="326"/>
      <c r="CFB197" s="152"/>
      <c r="CFC197" s="152"/>
      <c r="CFD197" s="152"/>
      <c r="CFE197" s="152"/>
      <c r="CFF197" s="350"/>
      <c r="CFG197" s="321"/>
      <c r="CFH197" s="326"/>
      <c r="CFI197" s="152"/>
      <c r="CFJ197" s="152"/>
      <c r="CFK197" s="152"/>
      <c r="CFL197" s="152"/>
      <c r="CFM197" s="350"/>
      <c r="CFN197" s="321"/>
      <c r="CFO197" s="326"/>
      <c r="CFP197" s="152"/>
      <c r="CFQ197" s="152"/>
      <c r="CFR197" s="152"/>
      <c r="CFS197" s="152"/>
      <c r="CFT197" s="350"/>
      <c r="CFU197" s="321"/>
      <c r="CFV197" s="326"/>
      <c r="CFW197" s="152"/>
      <c r="CFX197" s="152"/>
      <c r="CFY197" s="152"/>
      <c r="CFZ197" s="152"/>
      <c r="CGA197" s="350"/>
      <c r="CGB197" s="321"/>
      <c r="CGC197" s="326"/>
      <c r="CGD197" s="152"/>
      <c r="CGE197" s="152"/>
      <c r="CGF197" s="152"/>
      <c r="CGG197" s="152"/>
      <c r="CGH197" s="350"/>
      <c r="CGI197" s="321"/>
      <c r="CGJ197" s="326"/>
      <c r="CGK197" s="152"/>
      <c r="CGL197" s="152"/>
      <c r="CGM197" s="152"/>
      <c r="CGN197" s="152"/>
      <c r="CGO197" s="350"/>
      <c r="CGP197" s="321"/>
      <c r="CGQ197" s="326"/>
      <c r="CGR197" s="152"/>
      <c r="CGS197" s="152"/>
      <c r="CGT197" s="152"/>
      <c r="CGU197" s="152"/>
      <c r="CGV197" s="350"/>
      <c r="CGW197" s="321"/>
      <c r="CGX197" s="326"/>
      <c r="CGY197" s="152"/>
      <c r="CGZ197" s="152"/>
      <c r="CHA197" s="152"/>
      <c r="CHB197" s="152"/>
      <c r="CHC197" s="350"/>
      <c r="CHD197" s="321"/>
      <c r="CHE197" s="326"/>
      <c r="CHF197" s="152"/>
      <c r="CHG197" s="152"/>
      <c r="CHH197" s="152"/>
      <c r="CHI197" s="152"/>
      <c r="CHJ197" s="350"/>
      <c r="CHK197" s="321"/>
      <c r="CHL197" s="326"/>
      <c r="CHM197" s="152"/>
      <c r="CHN197" s="152"/>
      <c r="CHO197" s="152"/>
      <c r="CHP197" s="152"/>
      <c r="CHQ197" s="350"/>
      <c r="CHR197" s="321"/>
      <c r="CHS197" s="326"/>
      <c r="CHT197" s="152"/>
      <c r="CHU197" s="152"/>
      <c r="CHV197" s="152"/>
      <c r="CHW197" s="152"/>
      <c r="CHX197" s="350"/>
      <c r="CHY197" s="321"/>
      <c r="CHZ197" s="326"/>
      <c r="CIA197" s="152"/>
      <c r="CIB197" s="152"/>
      <c r="CIC197" s="152"/>
      <c r="CID197" s="152"/>
      <c r="CIE197" s="350"/>
      <c r="CIF197" s="321"/>
      <c r="CIG197" s="326"/>
      <c r="CIH197" s="152"/>
      <c r="CII197" s="152"/>
      <c r="CIJ197" s="152"/>
      <c r="CIK197" s="152"/>
      <c r="CIL197" s="350"/>
      <c r="CIM197" s="321"/>
      <c r="CIN197" s="326"/>
      <c r="CIO197" s="152"/>
      <c r="CIP197" s="152"/>
      <c r="CIQ197" s="152"/>
      <c r="CIR197" s="152"/>
      <c r="CIS197" s="350"/>
      <c r="CIT197" s="321"/>
      <c r="CIU197" s="326"/>
      <c r="CIV197" s="152"/>
      <c r="CIW197" s="152"/>
      <c r="CIX197" s="152"/>
      <c r="CIY197" s="152"/>
      <c r="CIZ197" s="350"/>
      <c r="CJA197" s="321"/>
      <c r="CJB197" s="326"/>
      <c r="CJC197" s="152"/>
      <c r="CJD197" s="152"/>
      <c r="CJE197" s="152"/>
      <c r="CJF197" s="152"/>
      <c r="CJG197" s="350"/>
      <c r="CJH197" s="321"/>
      <c r="CJI197" s="326"/>
      <c r="CJJ197" s="152"/>
      <c r="CJK197" s="152"/>
      <c r="CJL197" s="152"/>
      <c r="CJM197" s="152"/>
      <c r="CJN197" s="350"/>
      <c r="CJO197" s="321"/>
      <c r="CJP197" s="326"/>
      <c r="CJQ197" s="152"/>
      <c r="CJR197" s="152"/>
      <c r="CJS197" s="152"/>
      <c r="CJT197" s="152"/>
      <c r="CJU197" s="350"/>
      <c r="CJV197" s="321"/>
      <c r="CJW197" s="326"/>
      <c r="CJX197" s="152"/>
      <c r="CJY197" s="152"/>
      <c r="CJZ197" s="152"/>
      <c r="CKA197" s="152"/>
      <c r="CKB197" s="350"/>
      <c r="CKC197" s="321"/>
      <c r="CKD197" s="326"/>
      <c r="CKE197" s="152"/>
      <c r="CKF197" s="152"/>
      <c r="CKG197" s="152"/>
      <c r="CKH197" s="152"/>
      <c r="CKI197" s="350"/>
      <c r="CKJ197" s="321"/>
      <c r="CKK197" s="326"/>
      <c r="CKL197" s="152"/>
      <c r="CKM197" s="152"/>
      <c r="CKN197" s="152"/>
      <c r="CKO197" s="152"/>
      <c r="CKP197" s="350"/>
      <c r="CKQ197" s="321"/>
      <c r="CKR197" s="326"/>
      <c r="CKS197" s="152"/>
      <c r="CKT197" s="152"/>
      <c r="CKU197" s="152"/>
      <c r="CKV197" s="152"/>
      <c r="CKW197" s="350"/>
      <c r="CKX197" s="321"/>
      <c r="CKY197" s="326"/>
      <c r="CKZ197" s="152"/>
      <c r="CLA197" s="152"/>
      <c r="CLB197" s="152"/>
      <c r="CLC197" s="152"/>
      <c r="CLD197" s="350"/>
      <c r="CLE197" s="321"/>
      <c r="CLF197" s="326"/>
      <c r="CLG197" s="152"/>
      <c r="CLH197" s="152"/>
      <c r="CLI197" s="152"/>
      <c r="CLJ197" s="152"/>
      <c r="CLK197" s="350"/>
      <c r="CLL197" s="321"/>
      <c r="CLM197" s="326"/>
      <c r="CLN197" s="152"/>
      <c r="CLO197" s="152"/>
      <c r="CLP197" s="152"/>
      <c r="CLQ197" s="152"/>
      <c r="CLR197" s="350"/>
      <c r="CLS197" s="321"/>
      <c r="CLT197" s="326"/>
      <c r="CLU197" s="152"/>
      <c r="CLV197" s="152"/>
      <c r="CLW197" s="152"/>
      <c r="CLX197" s="152"/>
      <c r="CLY197" s="350"/>
      <c r="CLZ197" s="321"/>
      <c r="CMA197" s="326"/>
      <c r="CMB197" s="152"/>
      <c r="CMC197" s="152"/>
      <c r="CMD197" s="152"/>
      <c r="CME197" s="152"/>
      <c r="CMF197" s="350"/>
      <c r="CMG197" s="321"/>
      <c r="CMH197" s="326"/>
      <c r="CMI197" s="152"/>
      <c r="CMJ197" s="152"/>
      <c r="CMK197" s="152"/>
      <c r="CML197" s="152"/>
      <c r="CMM197" s="350"/>
      <c r="CMN197" s="321"/>
      <c r="CMO197" s="326"/>
      <c r="CMP197" s="152"/>
      <c r="CMQ197" s="152"/>
      <c r="CMR197" s="152"/>
      <c r="CMS197" s="152"/>
      <c r="CMT197" s="350"/>
      <c r="CMU197" s="321"/>
      <c r="CMV197" s="326"/>
      <c r="CMW197" s="152"/>
      <c r="CMX197" s="152"/>
      <c r="CMY197" s="152"/>
      <c r="CMZ197" s="152"/>
      <c r="CNA197" s="350"/>
      <c r="CNB197" s="321"/>
      <c r="CNC197" s="326"/>
      <c r="CND197" s="152"/>
      <c r="CNE197" s="152"/>
      <c r="CNF197" s="152"/>
      <c r="CNG197" s="152"/>
      <c r="CNH197" s="350"/>
      <c r="CNI197" s="321"/>
      <c r="CNJ197" s="326"/>
      <c r="CNK197" s="152"/>
      <c r="CNL197" s="152"/>
      <c r="CNM197" s="152"/>
      <c r="CNN197" s="152"/>
      <c r="CNO197" s="350"/>
      <c r="CNP197" s="321"/>
      <c r="CNQ197" s="326"/>
      <c r="CNR197" s="152"/>
      <c r="CNS197" s="152"/>
      <c r="CNT197" s="152"/>
      <c r="CNU197" s="152"/>
      <c r="CNV197" s="350"/>
      <c r="CNW197" s="321"/>
      <c r="CNX197" s="326"/>
      <c r="CNY197" s="152"/>
      <c r="CNZ197" s="152"/>
      <c r="COA197" s="152"/>
      <c r="COB197" s="152"/>
      <c r="COC197" s="350"/>
      <c r="COD197" s="321"/>
      <c r="COE197" s="326"/>
      <c r="COF197" s="152"/>
      <c r="COG197" s="152"/>
      <c r="COH197" s="152"/>
      <c r="COI197" s="152"/>
      <c r="COJ197" s="350"/>
      <c r="COK197" s="321"/>
      <c r="COL197" s="326"/>
      <c r="COM197" s="152"/>
      <c r="CON197" s="152"/>
      <c r="COO197" s="152"/>
      <c r="COP197" s="152"/>
      <c r="COQ197" s="350"/>
      <c r="COR197" s="321"/>
      <c r="COS197" s="326"/>
      <c r="COT197" s="152"/>
      <c r="COU197" s="152"/>
      <c r="COV197" s="152"/>
      <c r="COW197" s="152"/>
      <c r="COX197" s="350"/>
      <c r="COY197" s="321"/>
      <c r="COZ197" s="326"/>
      <c r="CPA197" s="152"/>
      <c r="CPB197" s="152"/>
      <c r="CPC197" s="152"/>
      <c r="CPD197" s="152"/>
      <c r="CPE197" s="350"/>
      <c r="CPF197" s="321"/>
      <c r="CPG197" s="326"/>
      <c r="CPH197" s="152"/>
      <c r="CPI197" s="152"/>
      <c r="CPJ197" s="152"/>
      <c r="CPK197" s="152"/>
      <c r="CPL197" s="350"/>
      <c r="CPM197" s="321"/>
      <c r="CPN197" s="326"/>
      <c r="CPO197" s="152"/>
      <c r="CPP197" s="152"/>
      <c r="CPQ197" s="152"/>
      <c r="CPR197" s="152"/>
      <c r="CPS197" s="350"/>
      <c r="CPT197" s="321"/>
      <c r="CPU197" s="326"/>
      <c r="CPV197" s="152"/>
      <c r="CPW197" s="152"/>
      <c r="CPX197" s="152"/>
      <c r="CPY197" s="152"/>
      <c r="CPZ197" s="350"/>
      <c r="CQA197" s="321"/>
      <c r="CQB197" s="326"/>
      <c r="CQC197" s="152"/>
      <c r="CQD197" s="152"/>
      <c r="CQE197" s="152"/>
      <c r="CQF197" s="152"/>
      <c r="CQG197" s="350"/>
      <c r="CQH197" s="321"/>
      <c r="CQI197" s="326"/>
      <c r="CQJ197" s="152"/>
      <c r="CQK197" s="152"/>
      <c r="CQL197" s="152"/>
      <c r="CQM197" s="152"/>
      <c r="CQN197" s="350"/>
      <c r="CQO197" s="321"/>
      <c r="CQP197" s="326"/>
      <c r="CQQ197" s="152"/>
      <c r="CQR197" s="152"/>
      <c r="CQS197" s="152"/>
      <c r="CQT197" s="152"/>
      <c r="CQU197" s="350"/>
      <c r="CQV197" s="321"/>
      <c r="CQW197" s="326"/>
      <c r="CQX197" s="152"/>
      <c r="CQY197" s="152"/>
      <c r="CQZ197" s="152"/>
      <c r="CRA197" s="152"/>
      <c r="CRB197" s="350"/>
      <c r="CRC197" s="321"/>
      <c r="CRD197" s="326"/>
      <c r="CRE197" s="152"/>
      <c r="CRF197" s="152"/>
      <c r="CRG197" s="152"/>
      <c r="CRH197" s="152"/>
      <c r="CRI197" s="350"/>
      <c r="CRJ197" s="321"/>
      <c r="CRK197" s="326"/>
      <c r="CRL197" s="152"/>
      <c r="CRM197" s="152"/>
      <c r="CRN197" s="152"/>
      <c r="CRO197" s="152"/>
      <c r="CRP197" s="350"/>
      <c r="CRQ197" s="321"/>
      <c r="CRR197" s="326"/>
      <c r="CRS197" s="152"/>
      <c r="CRT197" s="152"/>
      <c r="CRU197" s="152"/>
      <c r="CRV197" s="152"/>
      <c r="CRW197" s="350"/>
      <c r="CRX197" s="321"/>
      <c r="CRY197" s="326"/>
      <c r="CRZ197" s="152"/>
      <c r="CSA197" s="152"/>
      <c r="CSB197" s="152"/>
      <c r="CSC197" s="152"/>
      <c r="CSD197" s="350"/>
      <c r="CSE197" s="321"/>
      <c r="CSF197" s="326"/>
      <c r="CSG197" s="152"/>
      <c r="CSH197" s="152"/>
      <c r="CSI197" s="152"/>
      <c r="CSJ197" s="152"/>
      <c r="CSK197" s="350"/>
      <c r="CSL197" s="321"/>
      <c r="CSM197" s="326"/>
      <c r="CSN197" s="152"/>
      <c r="CSO197" s="152"/>
      <c r="CSP197" s="152"/>
      <c r="CSQ197" s="152"/>
      <c r="CSR197" s="350"/>
      <c r="CSS197" s="321"/>
      <c r="CST197" s="326"/>
      <c r="CSU197" s="152"/>
      <c r="CSV197" s="152"/>
      <c r="CSW197" s="152"/>
      <c r="CSX197" s="152"/>
      <c r="CSY197" s="350"/>
      <c r="CSZ197" s="321"/>
      <c r="CTA197" s="326"/>
      <c r="CTB197" s="152"/>
      <c r="CTC197" s="152"/>
      <c r="CTD197" s="152"/>
      <c r="CTE197" s="152"/>
      <c r="CTF197" s="350"/>
      <c r="CTG197" s="321"/>
      <c r="CTH197" s="326"/>
      <c r="CTI197" s="152"/>
      <c r="CTJ197" s="152"/>
      <c r="CTK197" s="152"/>
      <c r="CTL197" s="152"/>
      <c r="CTM197" s="350"/>
      <c r="CTN197" s="321"/>
      <c r="CTO197" s="326"/>
      <c r="CTP197" s="152"/>
      <c r="CTQ197" s="152"/>
      <c r="CTR197" s="152"/>
      <c r="CTS197" s="152"/>
      <c r="CTT197" s="350"/>
      <c r="CTU197" s="321"/>
      <c r="CTV197" s="326"/>
      <c r="CTW197" s="152"/>
      <c r="CTX197" s="152"/>
      <c r="CTY197" s="152"/>
      <c r="CTZ197" s="152"/>
      <c r="CUA197" s="350"/>
      <c r="CUB197" s="321"/>
      <c r="CUC197" s="326"/>
      <c r="CUD197" s="152"/>
      <c r="CUE197" s="152"/>
      <c r="CUF197" s="152"/>
      <c r="CUG197" s="152"/>
      <c r="CUH197" s="350"/>
      <c r="CUI197" s="321"/>
      <c r="CUJ197" s="326"/>
      <c r="CUK197" s="152"/>
      <c r="CUL197" s="152"/>
      <c r="CUM197" s="152"/>
      <c r="CUN197" s="152"/>
      <c r="CUO197" s="350"/>
      <c r="CUP197" s="321"/>
      <c r="CUQ197" s="326"/>
      <c r="CUR197" s="152"/>
      <c r="CUS197" s="152"/>
      <c r="CUT197" s="152"/>
      <c r="CUU197" s="152"/>
      <c r="CUV197" s="350"/>
      <c r="CUW197" s="321"/>
      <c r="CUX197" s="326"/>
      <c r="CUY197" s="152"/>
      <c r="CUZ197" s="152"/>
      <c r="CVA197" s="152"/>
      <c r="CVB197" s="152"/>
      <c r="CVC197" s="350"/>
      <c r="CVD197" s="321"/>
      <c r="CVE197" s="326"/>
      <c r="CVF197" s="152"/>
      <c r="CVG197" s="152"/>
      <c r="CVH197" s="152"/>
      <c r="CVI197" s="152"/>
      <c r="CVJ197" s="350"/>
      <c r="CVK197" s="321"/>
      <c r="CVL197" s="326"/>
      <c r="CVM197" s="152"/>
      <c r="CVN197" s="152"/>
      <c r="CVO197" s="152"/>
      <c r="CVP197" s="152"/>
      <c r="CVQ197" s="350"/>
      <c r="CVR197" s="321"/>
      <c r="CVS197" s="326"/>
      <c r="CVT197" s="152"/>
      <c r="CVU197" s="152"/>
      <c r="CVV197" s="152"/>
      <c r="CVW197" s="152"/>
      <c r="CVX197" s="350"/>
      <c r="CVY197" s="321"/>
      <c r="CVZ197" s="326"/>
      <c r="CWA197" s="152"/>
      <c r="CWB197" s="152"/>
      <c r="CWC197" s="152"/>
      <c r="CWD197" s="152"/>
      <c r="CWE197" s="350"/>
      <c r="CWF197" s="321"/>
      <c r="CWG197" s="326"/>
      <c r="CWH197" s="152"/>
      <c r="CWI197" s="152"/>
      <c r="CWJ197" s="152"/>
      <c r="CWK197" s="152"/>
      <c r="CWL197" s="350"/>
      <c r="CWM197" s="321"/>
      <c r="CWN197" s="326"/>
      <c r="CWO197" s="152"/>
      <c r="CWP197" s="152"/>
      <c r="CWQ197" s="152"/>
      <c r="CWR197" s="152"/>
      <c r="CWS197" s="350"/>
      <c r="CWT197" s="321"/>
      <c r="CWU197" s="326"/>
      <c r="CWV197" s="152"/>
      <c r="CWW197" s="152"/>
      <c r="CWX197" s="152"/>
      <c r="CWY197" s="152"/>
      <c r="CWZ197" s="350"/>
      <c r="CXA197" s="321"/>
      <c r="CXB197" s="326"/>
      <c r="CXC197" s="152"/>
      <c r="CXD197" s="152"/>
      <c r="CXE197" s="152"/>
      <c r="CXF197" s="152"/>
      <c r="CXG197" s="350"/>
      <c r="CXH197" s="321"/>
      <c r="CXI197" s="326"/>
      <c r="CXJ197" s="152"/>
      <c r="CXK197" s="152"/>
      <c r="CXL197" s="152"/>
      <c r="CXM197" s="152"/>
      <c r="CXN197" s="350"/>
      <c r="CXO197" s="321"/>
      <c r="CXP197" s="326"/>
      <c r="CXQ197" s="152"/>
      <c r="CXR197" s="152"/>
      <c r="CXS197" s="152"/>
      <c r="CXT197" s="152"/>
      <c r="CXU197" s="350"/>
      <c r="CXV197" s="321"/>
      <c r="CXW197" s="326"/>
      <c r="CXX197" s="152"/>
      <c r="CXY197" s="152"/>
      <c r="CXZ197" s="152"/>
      <c r="CYA197" s="152"/>
      <c r="CYB197" s="350"/>
      <c r="CYC197" s="321"/>
      <c r="CYD197" s="326"/>
      <c r="CYE197" s="152"/>
      <c r="CYF197" s="152"/>
      <c r="CYG197" s="152"/>
      <c r="CYH197" s="152"/>
      <c r="CYI197" s="350"/>
      <c r="CYJ197" s="321"/>
      <c r="CYK197" s="326"/>
      <c r="CYL197" s="152"/>
      <c r="CYM197" s="152"/>
      <c r="CYN197" s="152"/>
      <c r="CYO197" s="152"/>
      <c r="CYP197" s="350"/>
      <c r="CYQ197" s="321"/>
      <c r="CYR197" s="326"/>
      <c r="CYS197" s="152"/>
      <c r="CYT197" s="152"/>
      <c r="CYU197" s="152"/>
      <c r="CYV197" s="152"/>
      <c r="CYW197" s="350"/>
      <c r="CYX197" s="321"/>
      <c r="CYY197" s="326"/>
      <c r="CYZ197" s="152"/>
      <c r="CZA197" s="152"/>
      <c r="CZB197" s="152"/>
      <c r="CZC197" s="152"/>
      <c r="CZD197" s="350"/>
      <c r="CZE197" s="321"/>
      <c r="CZF197" s="326"/>
      <c r="CZG197" s="152"/>
      <c r="CZH197" s="152"/>
      <c r="CZI197" s="152"/>
      <c r="CZJ197" s="152"/>
      <c r="CZK197" s="350"/>
      <c r="CZL197" s="321"/>
      <c r="CZM197" s="326"/>
      <c r="CZN197" s="152"/>
      <c r="CZO197" s="152"/>
      <c r="CZP197" s="152"/>
      <c r="CZQ197" s="152"/>
      <c r="CZR197" s="350"/>
      <c r="CZS197" s="321"/>
      <c r="CZT197" s="326"/>
      <c r="CZU197" s="152"/>
      <c r="CZV197" s="152"/>
      <c r="CZW197" s="152"/>
      <c r="CZX197" s="152"/>
      <c r="CZY197" s="350"/>
      <c r="CZZ197" s="321"/>
      <c r="DAA197" s="326"/>
      <c r="DAB197" s="152"/>
      <c r="DAC197" s="152"/>
      <c r="DAD197" s="152"/>
      <c r="DAE197" s="152"/>
      <c r="DAF197" s="350"/>
      <c r="DAG197" s="321"/>
      <c r="DAH197" s="326"/>
      <c r="DAI197" s="152"/>
      <c r="DAJ197" s="152"/>
      <c r="DAK197" s="152"/>
      <c r="DAL197" s="152"/>
      <c r="DAM197" s="350"/>
      <c r="DAN197" s="321"/>
      <c r="DAO197" s="326"/>
      <c r="DAP197" s="152"/>
      <c r="DAQ197" s="152"/>
      <c r="DAR197" s="152"/>
      <c r="DAS197" s="152"/>
      <c r="DAT197" s="350"/>
      <c r="DAU197" s="321"/>
      <c r="DAV197" s="326"/>
      <c r="DAW197" s="152"/>
      <c r="DAX197" s="152"/>
      <c r="DAY197" s="152"/>
      <c r="DAZ197" s="152"/>
      <c r="DBA197" s="350"/>
      <c r="DBB197" s="321"/>
      <c r="DBC197" s="326"/>
      <c r="DBD197" s="152"/>
      <c r="DBE197" s="152"/>
      <c r="DBF197" s="152"/>
      <c r="DBG197" s="152"/>
      <c r="DBH197" s="350"/>
      <c r="DBI197" s="321"/>
      <c r="DBJ197" s="326"/>
      <c r="DBK197" s="152"/>
      <c r="DBL197" s="152"/>
      <c r="DBM197" s="152"/>
      <c r="DBN197" s="152"/>
      <c r="DBO197" s="350"/>
      <c r="DBP197" s="321"/>
      <c r="DBQ197" s="326"/>
      <c r="DBR197" s="152"/>
      <c r="DBS197" s="152"/>
      <c r="DBT197" s="152"/>
      <c r="DBU197" s="152"/>
      <c r="DBV197" s="350"/>
      <c r="DBW197" s="321"/>
      <c r="DBX197" s="326"/>
      <c r="DBY197" s="152"/>
      <c r="DBZ197" s="152"/>
      <c r="DCA197" s="152"/>
      <c r="DCB197" s="152"/>
      <c r="DCC197" s="350"/>
      <c r="DCD197" s="321"/>
      <c r="DCE197" s="326"/>
      <c r="DCF197" s="152"/>
      <c r="DCG197" s="152"/>
      <c r="DCH197" s="152"/>
      <c r="DCI197" s="152"/>
      <c r="DCJ197" s="350"/>
      <c r="DCK197" s="321"/>
      <c r="DCL197" s="326"/>
      <c r="DCM197" s="152"/>
      <c r="DCN197" s="152"/>
      <c r="DCO197" s="152"/>
      <c r="DCP197" s="152"/>
      <c r="DCQ197" s="350"/>
      <c r="DCR197" s="321"/>
      <c r="DCS197" s="326"/>
      <c r="DCT197" s="152"/>
      <c r="DCU197" s="152"/>
      <c r="DCV197" s="152"/>
      <c r="DCW197" s="152"/>
      <c r="DCX197" s="350"/>
      <c r="DCY197" s="321"/>
      <c r="DCZ197" s="326"/>
      <c r="DDA197" s="152"/>
      <c r="DDB197" s="152"/>
      <c r="DDC197" s="152"/>
      <c r="DDD197" s="152"/>
      <c r="DDE197" s="350"/>
      <c r="DDF197" s="321"/>
      <c r="DDG197" s="326"/>
      <c r="DDH197" s="152"/>
      <c r="DDI197" s="152"/>
      <c r="DDJ197" s="152"/>
      <c r="DDK197" s="152"/>
      <c r="DDL197" s="350"/>
      <c r="DDM197" s="321"/>
      <c r="DDN197" s="326"/>
      <c r="DDO197" s="152"/>
      <c r="DDP197" s="152"/>
      <c r="DDQ197" s="152"/>
      <c r="DDR197" s="152"/>
      <c r="DDS197" s="350"/>
      <c r="DDT197" s="321"/>
      <c r="DDU197" s="326"/>
      <c r="DDV197" s="152"/>
      <c r="DDW197" s="152"/>
      <c r="DDX197" s="152"/>
      <c r="DDY197" s="152"/>
      <c r="DDZ197" s="350"/>
      <c r="DEA197" s="321"/>
      <c r="DEB197" s="326"/>
      <c r="DEC197" s="152"/>
      <c r="DED197" s="152"/>
      <c r="DEE197" s="152"/>
      <c r="DEF197" s="152"/>
      <c r="DEG197" s="350"/>
      <c r="DEH197" s="321"/>
      <c r="DEI197" s="326"/>
      <c r="DEJ197" s="152"/>
      <c r="DEK197" s="152"/>
      <c r="DEL197" s="152"/>
      <c r="DEM197" s="152"/>
      <c r="DEN197" s="350"/>
      <c r="DEO197" s="321"/>
      <c r="DEP197" s="326"/>
      <c r="DEQ197" s="152"/>
      <c r="DER197" s="152"/>
      <c r="DES197" s="152"/>
      <c r="DET197" s="152"/>
      <c r="DEU197" s="350"/>
      <c r="DEV197" s="321"/>
      <c r="DEW197" s="326"/>
      <c r="DEX197" s="152"/>
      <c r="DEY197" s="152"/>
      <c r="DEZ197" s="152"/>
      <c r="DFA197" s="152"/>
      <c r="DFB197" s="350"/>
      <c r="DFC197" s="321"/>
      <c r="DFD197" s="326"/>
      <c r="DFE197" s="152"/>
      <c r="DFF197" s="152"/>
      <c r="DFG197" s="152"/>
      <c r="DFH197" s="152"/>
      <c r="DFI197" s="350"/>
      <c r="DFJ197" s="321"/>
      <c r="DFK197" s="326"/>
      <c r="DFL197" s="152"/>
      <c r="DFM197" s="152"/>
      <c r="DFN197" s="152"/>
      <c r="DFO197" s="152"/>
      <c r="DFP197" s="350"/>
      <c r="DFQ197" s="321"/>
      <c r="DFR197" s="326"/>
      <c r="DFS197" s="152"/>
      <c r="DFT197" s="152"/>
      <c r="DFU197" s="152"/>
      <c r="DFV197" s="152"/>
      <c r="DFW197" s="350"/>
      <c r="DFX197" s="321"/>
      <c r="DFY197" s="326"/>
      <c r="DFZ197" s="152"/>
      <c r="DGA197" s="152"/>
      <c r="DGB197" s="152"/>
      <c r="DGC197" s="152"/>
      <c r="DGD197" s="350"/>
      <c r="DGE197" s="321"/>
      <c r="DGF197" s="326"/>
      <c r="DGG197" s="152"/>
      <c r="DGH197" s="152"/>
      <c r="DGI197" s="152"/>
      <c r="DGJ197" s="152"/>
      <c r="DGK197" s="350"/>
      <c r="DGL197" s="321"/>
      <c r="DGM197" s="326"/>
      <c r="DGN197" s="152"/>
      <c r="DGO197" s="152"/>
      <c r="DGP197" s="152"/>
      <c r="DGQ197" s="152"/>
      <c r="DGR197" s="350"/>
      <c r="DGS197" s="321"/>
      <c r="DGT197" s="326"/>
      <c r="DGU197" s="152"/>
      <c r="DGV197" s="152"/>
      <c r="DGW197" s="152"/>
      <c r="DGX197" s="152"/>
      <c r="DGY197" s="350"/>
      <c r="DGZ197" s="321"/>
      <c r="DHA197" s="326"/>
      <c r="DHB197" s="152"/>
      <c r="DHC197" s="152"/>
      <c r="DHD197" s="152"/>
      <c r="DHE197" s="152"/>
      <c r="DHF197" s="350"/>
      <c r="DHG197" s="321"/>
      <c r="DHH197" s="326"/>
      <c r="DHI197" s="152"/>
      <c r="DHJ197" s="152"/>
      <c r="DHK197" s="152"/>
      <c r="DHL197" s="152"/>
      <c r="DHM197" s="350"/>
      <c r="DHN197" s="321"/>
      <c r="DHO197" s="326"/>
      <c r="DHP197" s="152"/>
      <c r="DHQ197" s="152"/>
      <c r="DHR197" s="152"/>
      <c r="DHS197" s="152"/>
      <c r="DHT197" s="350"/>
      <c r="DHU197" s="321"/>
      <c r="DHV197" s="326"/>
      <c r="DHW197" s="152"/>
      <c r="DHX197" s="152"/>
      <c r="DHY197" s="152"/>
      <c r="DHZ197" s="152"/>
      <c r="DIA197" s="350"/>
      <c r="DIB197" s="321"/>
      <c r="DIC197" s="326"/>
      <c r="DID197" s="152"/>
      <c r="DIE197" s="152"/>
      <c r="DIF197" s="152"/>
      <c r="DIG197" s="152"/>
      <c r="DIH197" s="350"/>
      <c r="DII197" s="321"/>
      <c r="DIJ197" s="326"/>
      <c r="DIK197" s="152"/>
      <c r="DIL197" s="152"/>
      <c r="DIM197" s="152"/>
      <c r="DIN197" s="152"/>
      <c r="DIO197" s="350"/>
      <c r="DIP197" s="321"/>
      <c r="DIQ197" s="326"/>
      <c r="DIR197" s="152"/>
      <c r="DIS197" s="152"/>
      <c r="DIT197" s="152"/>
      <c r="DIU197" s="152"/>
      <c r="DIV197" s="350"/>
      <c r="DIW197" s="321"/>
      <c r="DIX197" s="326"/>
      <c r="DIY197" s="152"/>
      <c r="DIZ197" s="152"/>
      <c r="DJA197" s="152"/>
      <c r="DJB197" s="152"/>
      <c r="DJC197" s="350"/>
      <c r="DJD197" s="321"/>
      <c r="DJE197" s="326"/>
      <c r="DJF197" s="152"/>
      <c r="DJG197" s="152"/>
      <c r="DJH197" s="152"/>
      <c r="DJI197" s="152"/>
      <c r="DJJ197" s="350"/>
      <c r="DJK197" s="321"/>
      <c r="DJL197" s="326"/>
      <c r="DJM197" s="152"/>
      <c r="DJN197" s="152"/>
      <c r="DJO197" s="152"/>
      <c r="DJP197" s="152"/>
      <c r="DJQ197" s="350"/>
      <c r="DJR197" s="321"/>
      <c r="DJS197" s="326"/>
      <c r="DJT197" s="152"/>
      <c r="DJU197" s="152"/>
      <c r="DJV197" s="152"/>
      <c r="DJW197" s="152"/>
      <c r="DJX197" s="350"/>
      <c r="DJY197" s="321"/>
      <c r="DJZ197" s="326"/>
      <c r="DKA197" s="152"/>
      <c r="DKB197" s="152"/>
      <c r="DKC197" s="152"/>
      <c r="DKD197" s="152"/>
      <c r="DKE197" s="350"/>
      <c r="DKF197" s="321"/>
      <c r="DKG197" s="326"/>
      <c r="DKH197" s="152"/>
      <c r="DKI197" s="152"/>
      <c r="DKJ197" s="152"/>
      <c r="DKK197" s="152"/>
      <c r="DKL197" s="350"/>
      <c r="DKM197" s="321"/>
      <c r="DKN197" s="326"/>
      <c r="DKO197" s="152"/>
      <c r="DKP197" s="152"/>
      <c r="DKQ197" s="152"/>
      <c r="DKR197" s="152"/>
      <c r="DKS197" s="350"/>
      <c r="DKT197" s="321"/>
      <c r="DKU197" s="326"/>
      <c r="DKV197" s="152"/>
      <c r="DKW197" s="152"/>
      <c r="DKX197" s="152"/>
      <c r="DKY197" s="152"/>
      <c r="DKZ197" s="350"/>
      <c r="DLA197" s="321"/>
      <c r="DLB197" s="326"/>
      <c r="DLC197" s="152"/>
      <c r="DLD197" s="152"/>
      <c r="DLE197" s="152"/>
      <c r="DLF197" s="152"/>
      <c r="DLG197" s="350"/>
      <c r="DLH197" s="321"/>
      <c r="DLI197" s="326"/>
      <c r="DLJ197" s="152"/>
      <c r="DLK197" s="152"/>
      <c r="DLL197" s="152"/>
      <c r="DLM197" s="152"/>
      <c r="DLN197" s="350"/>
      <c r="DLO197" s="321"/>
      <c r="DLP197" s="326"/>
      <c r="DLQ197" s="152"/>
      <c r="DLR197" s="152"/>
      <c r="DLS197" s="152"/>
      <c r="DLT197" s="152"/>
      <c r="DLU197" s="350"/>
      <c r="DLV197" s="321"/>
      <c r="DLW197" s="326"/>
      <c r="DLX197" s="152"/>
      <c r="DLY197" s="152"/>
      <c r="DLZ197" s="152"/>
      <c r="DMA197" s="152"/>
      <c r="DMB197" s="350"/>
      <c r="DMC197" s="321"/>
      <c r="DMD197" s="326"/>
      <c r="DME197" s="152"/>
      <c r="DMF197" s="152"/>
      <c r="DMG197" s="152"/>
      <c r="DMH197" s="152"/>
      <c r="DMI197" s="350"/>
      <c r="DMJ197" s="321"/>
      <c r="DMK197" s="326"/>
      <c r="DML197" s="152"/>
      <c r="DMM197" s="152"/>
      <c r="DMN197" s="152"/>
      <c r="DMO197" s="152"/>
      <c r="DMP197" s="350"/>
      <c r="DMQ197" s="321"/>
      <c r="DMR197" s="326"/>
      <c r="DMS197" s="152"/>
      <c r="DMT197" s="152"/>
      <c r="DMU197" s="152"/>
      <c r="DMV197" s="152"/>
      <c r="DMW197" s="350"/>
      <c r="DMX197" s="321"/>
      <c r="DMY197" s="326"/>
      <c r="DMZ197" s="152"/>
      <c r="DNA197" s="152"/>
      <c r="DNB197" s="152"/>
      <c r="DNC197" s="152"/>
      <c r="DND197" s="350"/>
      <c r="DNE197" s="321"/>
      <c r="DNF197" s="326"/>
      <c r="DNG197" s="152"/>
      <c r="DNH197" s="152"/>
      <c r="DNI197" s="152"/>
      <c r="DNJ197" s="152"/>
      <c r="DNK197" s="350"/>
      <c r="DNL197" s="321"/>
      <c r="DNM197" s="326"/>
      <c r="DNN197" s="152"/>
      <c r="DNO197" s="152"/>
      <c r="DNP197" s="152"/>
      <c r="DNQ197" s="152"/>
      <c r="DNR197" s="350"/>
      <c r="DNS197" s="321"/>
      <c r="DNT197" s="326"/>
      <c r="DNU197" s="152"/>
      <c r="DNV197" s="152"/>
      <c r="DNW197" s="152"/>
      <c r="DNX197" s="152"/>
      <c r="DNY197" s="350"/>
      <c r="DNZ197" s="321"/>
      <c r="DOA197" s="326"/>
      <c r="DOB197" s="152"/>
      <c r="DOC197" s="152"/>
      <c r="DOD197" s="152"/>
      <c r="DOE197" s="152"/>
      <c r="DOF197" s="350"/>
      <c r="DOG197" s="321"/>
      <c r="DOH197" s="326"/>
      <c r="DOI197" s="152"/>
      <c r="DOJ197" s="152"/>
      <c r="DOK197" s="152"/>
      <c r="DOL197" s="152"/>
      <c r="DOM197" s="350"/>
      <c r="DON197" s="321"/>
      <c r="DOO197" s="326"/>
      <c r="DOP197" s="152"/>
      <c r="DOQ197" s="152"/>
      <c r="DOR197" s="152"/>
      <c r="DOS197" s="152"/>
      <c r="DOT197" s="350"/>
      <c r="DOU197" s="321"/>
      <c r="DOV197" s="326"/>
      <c r="DOW197" s="152"/>
      <c r="DOX197" s="152"/>
      <c r="DOY197" s="152"/>
      <c r="DOZ197" s="152"/>
      <c r="DPA197" s="350"/>
      <c r="DPB197" s="321"/>
      <c r="DPC197" s="326"/>
      <c r="DPD197" s="152"/>
      <c r="DPE197" s="152"/>
      <c r="DPF197" s="152"/>
      <c r="DPG197" s="152"/>
      <c r="DPH197" s="350"/>
      <c r="DPI197" s="321"/>
      <c r="DPJ197" s="326"/>
      <c r="DPK197" s="152"/>
      <c r="DPL197" s="152"/>
      <c r="DPM197" s="152"/>
      <c r="DPN197" s="152"/>
      <c r="DPO197" s="350"/>
      <c r="DPP197" s="321"/>
      <c r="DPQ197" s="326"/>
      <c r="DPR197" s="152"/>
      <c r="DPS197" s="152"/>
      <c r="DPT197" s="152"/>
      <c r="DPU197" s="152"/>
      <c r="DPV197" s="350"/>
      <c r="DPW197" s="321"/>
      <c r="DPX197" s="326"/>
      <c r="DPY197" s="152"/>
      <c r="DPZ197" s="152"/>
      <c r="DQA197" s="152"/>
      <c r="DQB197" s="152"/>
      <c r="DQC197" s="350"/>
      <c r="DQD197" s="321"/>
      <c r="DQE197" s="326"/>
      <c r="DQF197" s="152"/>
      <c r="DQG197" s="152"/>
      <c r="DQH197" s="152"/>
      <c r="DQI197" s="152"/>
      <c r="DQJ197" s="350"/>
      <c r="DQK197" s="321"/>
      <c r="DQL197" s="326"/>
      <c r="DQM197" s="152"/>
      <c r="DQN197" s="152"/>
      <c r="DQO197" s="152"/>
      <c r="DQP197" s="152"/>
      <c r="DQQ197" s="350"/>
      <c r="DQR197" s="321"/>
      <c r="DQS197" s="326"/>
      <c r="DQT197" s="152"/>
      <c r="DQU197" s="152"/>
      <c r="DQV197" s="152"/>
      <c r="DQW197" s="152"/>
      <c r="DQX197" s="350"/>
      <c r="DQY197" s="321"/>
      <c r="DQZ197" s="326"/>
      <c r="DRA197" s="152"/>
      <c r="DRB197" s="152"/>
      <c r="DRC197" s="152"/>
      <c r="DRD197" s="152"/>
      <c r="DRE197" s="350"/>
      <c r="DRF197" s="321"/>
      <c r="DRG197" s="326"/>
      <c r="DRH197" s="152"/>
      <c r="DRI197" s="152"/>
      <c r="DRJ197" s="152"/>
      <c r="DRK197" s="152"/>
      <c r="DRL197" s="350"/>
      <c r="DRM197" s="321"/>
      <c r="DRN197" s="326"/>
      <c r="DRO197" s="152"/>
      <c r="DRP197" s="152"/>
      <c r="DRQ197" s="152"/>
      <c r="DRR197" s="152"/>
      <c r="DRS197" s="350"/>
      <c r="DRT197" s="321"/>
      <c r="DRU197" s="326"/>
      <c r="DRV197" s="152"/>
      <c r="DRW197" s="152"/>
      <c r="DRX197" s="152"/>
      <c r="DRY197" s="152"/>
      <c r="DRZ197" s="350"/>
      <c r="DSA197" s="321"/>
      <c r="DSB197" s="326"/>
      <c r="DSC197" s="152"/>
      <c r="DSD197" s="152"/>
      <c r="DSE197" s="152"/>
      <c r="DSF197" s="152"/>
      <c r="DSG197" s="350"/>
      <c r="DSH197" s="321"/>
      <c r="DSI197" s="326"/>
      <c r="DSJ197" s="152"/>
      <c r="DSK197" s="152"/>
      <c r="DSL197" s="152"/>
      <c r="DSM197" s="152"/>
      <c r="DSN197" s="350"/>
      <c r="DSO197" s="321"/>
      <c r="DSP197" s="326"/>
      <c r="DSQ197" s="152"/>
      <c r="DSR197" s="152"/>
      <c r="DSS197" s="152"/>
      <c r="DST197" s="152"/>
      <c r="DSU197" s="350"/>
      <c r="DSV197" s="321"/>
      <c r="DSW197" s="326"/>
      <c r="DSX197" s="152"/>
      <c r="DSY197" s="152"/>
      <c r="DSZ197" s="152"/>
      <c r="DTA197" s="152"/>
      <c r="DTB197" s="350"/>
      <c r="DTC197" s="321"/>
      <c r="DTD197" s="326"/>
      <c r="DTE197" s="152"/>
      <c r="DTF197" s="152"/>
      <c r="DTG197" s="152"/>
      <c r="DTH197" s="152"/>
      <c r="DTI197" s="350"/>
      <c r="DTJ197" s="321"/>
      <c r="DTK197" s="326"/>
      <c r="DTL197" s="152"/>
      <c r="DTM197" s="152"/>
      <c r="DTN197" s="152"/>
      <c r="DTO197" s="152"/>
      <c r="DTP197" s="350"/>
      <c r="DTQ197" s="321"/>
      <c r="DTR197" s="326"/>
      <c r="DTS197" s="152"/>
      <c r="DTT197" s="152"/>
      <c r="DTU197" s="152"/>
      <c r="DTV197" s="152"/>
      <c r="DTW197" s="350"/>
      <c r="DTX197" s="321"/>
      <c r="DTY197" s="326"/>
      <c r="DTZ197" s="152"/>
      <c r="DUA197" s="152"/>
      <c r="DUB197" s="152"/>
      <c r="DUC197" s="152"/>
      <c r="DUD197" s="350"/>
      <c r="DUE197" s="321"/>
      <c r="DUF197" s="326"/>
      <c r="DUG197" s="152"/>
      <c r="DUH197" s="152"/>
      <c r="DUI197" s="152"/>
      <c r="DUJ197" s="152"/>
      <c r="DUK197" s="350"/>
      <c r="DUL197" s="321"/>
      <c r="DUM197" s="326"/>
      <c r="DUN197" s="152"/>
      <c r="DUO197" s="152"/>
      <c r="DUP197" s="152"/>
      <c r="DUQ197" s="152"/>
      <c r="DUR197" s="350"/>
      <c r="DUS197" s="321"/>
      <c r="DUT197" s="326"/>
      <c r="DUU197" s="152"/>
      <c r="DUV197" s="152"/>
      <c r="DUW197" s="152"/>
      <c r="DUX197" s="152"/>
      <c r="DUY197" s="350"/>
      <c r="DUZ197" s="321"/>
      <c r="DVA197" s="326"/>
      <c r="DVB197" s="152"/>
      <c r="DVC197" s="152"/>
      <c r="DVD197" s="152"/>
      <c r="DVE197" s="152"/>
      <c r="DVF197" s="350"/>
      <c r="DVG197" s="321"/>
      <c r="DVH197" s="326"/>
      <c r="DVI197" s="152"/>
      <c r="DVJ197" s="152"/>
      <c r="DVK197" s="152"/>
      <c r="DVL197" s="152"/>
      <c r="DVM197" s="350"/>
      <c r="DVN197" s="321"/>
      <c r="DVO197" s="326"/>
      <c r="DVP197" s="152"/>
      <c r="DVQ197" s="152"/>
      <c r="DVR197" s="152"/>
      <c r="DVS197" s="152"/>
      <c r="DVT197" s="350"/>
      <c r="DVU197" s="321"/>
      <c r="DVV197" s="326"/>
      <c r="DVW197" s="152"/>
      <c r="DVX197" s="152"/>
      <c r="DVY197" s="152"/>
      <c r="DVZ197" s="152"/>
      <c r="DWA197" s="350"/>
      <c r="DWB197" s="321"/>
      <c r="DWC197" s="326"/>
      <c r="DWD197" s="152"/>
      <c r="DWE197" s="152"/>
      <c r="DWF197" s="152"/>
      <c r="DWG197" s="152"/>
      <c r="DWH197" s="350"/>
      <c r="DWI197" s="321"/>
      <c r="DWJ197" s="326"/>
      <c r="DWK197" s="152"/>
      <c r="DWL197" s="152"/>
      <c r="DWM197" s="152"/>
      <c r="DWN197" s="152"/>
      <c r="DWO197" s="350"/>
      <c r="DWP197" s="321"/>
      <c r="DWQ197" s="326"/>
      <c r="DWR197" s="152"/>
      <c r="DWS197" s="152"/>
      <c r="DWT197" s="152"/>
      <c r="DWU197" s="152"/>
      <c r="DWV197" s="350"/>
      <c r="DWW197" s="321"/>
      <c r="DWX197" s="326"/>
      <c r="DWY197" s="152"/>
      <c r="DWZ197" s="152"/>
      <c r="DXA197" s="152"/>
      <c r="DXB197" s="152"/>
      <c r="DXC197" s="350"/>
      <c r="DXD197" s="321"/>
      <c r="DXE197" s="326"/>
      <c r="DXF197" s="152"/>
      <c r="DXG197" s="152"/>
      <c r="DXH197" s="152"/>
      <c r="DXI197" s="152"/>
      <c r="DXJ197" s="350"/>
      <c r="DXK197" s="321"/>
      <c r="DXL197" s="326"/>
      <c r="DXM197" s="152"/>
      <c r="DXN197" s="152"/>
      <c r="DXO197" s="152"/>
      <c r="DXP197" s="152"/>
      <c r="DXQ197" s="350"/>
      <c r="DXR197" s="321"/>
      <c r="DXS197" s="326"/>
      <c r="DXT197" s="152"/>
      <c r="DXU197" s="152"/>
      <c r="DXV197" s="152"/>
      <c r="DXW197" s="152"/>
      <c r="DXX197" s="350"/>
      <c r="DXY197" s="321"/>
      <c r="DXZ197" s="326"/>
      <c r="DYA197" s="152"/>
      <c r="DYB197" s="152"/>
      <c r="DYC197" s="152"/>
      <c r="DYD197" s="152"/>
      <c r="DYE197" s="350"/>
      <c r="DYF197" s="321"/>
      <c r="DYG197" s="326"/>
      <c r="DYH197" s="152"/>
      <c r="DYI197" s="152"/>
      <c r="DYJ197" s="152"/>
      <c r="DYK197" s="152"/>
      <c r="DYL197" s="350"/>
      <c r="DYM197" s="321"/>
      <c r="DYN197" s="326"/>
      <c r="DYO197" s="152"/>
      <c r="DYP197" s="152"/>
      <c r="DYQ197" s="152"/>
      <c r="DYR197" s="152"/>
      <c r="DYS197" s="350"/>
      <c r="DYT197" s="321"/>
      <c r="DYU197" s="326"/>
      <c r="DYV197" s="152"/>
      <c r="DYW197" s="152"/>
      <c r="DYX197" s="152"/>
      <c r="DYY197" s="152"/>
      <c r="DYZ197" s="350"/>
      <c r="DZA197" s="321"/>
      <c r="DZB197" s="326"/>
      <c r="DZC197" s="152"/>
      <c r="DZD197" s="152"/>
      <c r="DZE197" s="152"/>
      <c r="DZF197" s="152"/>
      <c r="DZG197" s="350"/>
      <c r="DZH197" s="321"/>
      <c r="DZI197" s="326"/>
      <c r="DZJ197" s="152"/>
      <c r="DZK197" s="152"/>
      <c r="DZL197" s="152"/>
      <c r="DZM197" s="152"/>
      <c r="DZN197" s="350"/>
      <c r="DZO197" s="321"/>
      <c r="DZP197" s="326"/>
      <c r="DZQ197" s="152"/>
      <c r="DZR197" s="152"/>
      <c r="DZS197" s="152"/>
      <c r="DZT197" s="152"/>
      <c r="DZU197" s="350"/>
      <c r="DZV197" s="321"/>
      <c r="DZW197" s="326"/>
      <c r="DZX197" s="152"/>
      <c r="DZY197" s="152"/>
      <c r="DZZ197" s="152"/>
      <c r="EAA197" s="152"/>
      <c r="EAB197" s="350"/>
      <c r="EAC197" s="321"/>
      <c r="EAD197" s="326"/>
      <c r="EAE197" s="152"/>
      <c r="EAF197" s="152"/>
      <c r="EAG197" s="152"/>
      <c r="EAH197" s="152"/>
      <c r="EAI197" s="350"/>
      <c r="EAJ197" s="321"/>
      <c r="EAK197" s="326"/>
      <c r="EAL197" s="152"/>
      <c r="EAM197" s="152"/>
      <c r="EAN197" s="152"/>
      <c r="EAO197" s="152"/>
      <c r="EAP197" s="350"/>
      <c r="EAQ197" s="321"/>
      <c r="EAR197" s="326"/>
      <c r="EAS197" s="152"/>
      <c r="EAT197" s="152"/>
      <c r="EAU197" s="152"/>
      <c r="EAV197" s="152"/>
      <c r="EAW197" s="350"/>
      <c r="EAX197" s="321"/>
      <c r="EAY197" s="326"/>
      <c r="EAZ197" s="152"/>
      <c r="EBA197" s="152"/>
      <c r="EBB197" s="152"/>
      <c r="EBC197" s="152"/>
      <c r="EBD197" s="350"/>
      <c r="EBE197" s="321"/>
      <c r="EBF197" s="326"/>
      <c r="EBG197" s="152"/>
      <c r="EBH197" s="152"/>
      <c r="EBI197" s="152"/>
      <c r="EBJ197" s="152"/>
      <c r="EBK197" s="350"/>
      <c r="EBL197" s="321"/>
      <c r="EBM197" s="326"/>
      <c r="EBN197" s="152"/>
      <c r="EBO197" s="152"/>
      <c r="EBP197" s="152"/>
      <c r="EBQ197" s="152"/>
      <c r="EBR197" s="350"/>
      <c r="EBS197" s="321"/>
      <c r="EBT197" s="326"/>
      <c r="EBU197" s="152"/>
      <c r="EBV197" s="152"/>
      <c r="EBW197" s="152"/>
      <c r="EBX197" s="152"/>
      <c r="EBY197" s="350"/>
      <c r="EBZ197" s="321"/>
      <c r="ECA197" s="326"/>
      <c r="ECB197" s="152"/>
      <c r="ECC197" s="152"/>
      <c r="ECD197" s="152"/>
      <c r="ECE197" s="152"/>
      <c r="ECF197" s="350"/>
      <c r="ECG197" s="321"/>
      <c r="ECH197" s="326"/>
      <c r="ECI197" s="152"/>
      <c r="ECJ197" s="152"/>
      <c r="ECK197" s="152"/>
      <c r="ECL197" s="152"/>
      <c r="ECM197" s="350"/>
      <c r="ECN197" s="321"/>
      <c r="ECO197" s="326"/>
      <c r="ECP197" s="152"/>
      <c r="ECQ197" s="152"/>
      <c r="ECR197" s="152"/>
      <c r="ECS197" s="152"/>
      <c r="ECT197" s="350"/>
      <c r="ECU197" s="321"/>
      <c r="ECV197" s="326"/>
      <c r="ECW197" s="152"/>
      <c r="ECX197" s="152"/>
      <c r="ECY197" s="152"/>
      <c r="ECZ197" s="152"/>
      <c r="EDA197" s="350"/>
      <c r="EDB197" s="321"/>
      <c r="EDC197" s="326"/>
      <c r="EDD197" s="152"/>
      <c r="EDE197" s="152"/>
      <c r="EDF197" s="152"/>
      <c r="EDG197" s="152"/>
      <c r="EDH197" s="350"/>
      <c r="EDI197" s="321"/>
      <c r="EDJ197" s="326"/>
      <c r="EDK197" s="152"/>
      <c r="EDL197" s="152"/>
      <c r="EDM197" s="152"/>
      <c r="EDN197" s="152"/>
      <c r="EDO197" s="350"/>
      <c r="EDP197" s="321"/>
      <c r="EDQ197" s="326"/>
      <c r="EDR197" s="152"/>
      <c r="EDS197" s="152"/>
      <c r="EDT197" s="152"/>
      <c r="EDU197" s="152"/>
      <c r="EDV197" s="350"/>
      <c r="EDW197" s="321"/>
      <c r="EDX197" s="326"/>
      <c r="EDY197" s="152"/>
      <c r="EDZ197" s="152"/>
      <c r="EEA197" s="152"/>
      <c r="EEB197" s="152"/>
      <c r="EEC197" s="350"/>
      <c r="EED197" s="321"/>
      <c r="EEE197" s="326"/>
      <c r="EEF197" s="152"/>
      <c r="EEG197" s="152"/>
      <c r="EEH197" s="152"/>
      <c r="EEI197" s="152"/>
      <c r="EEJ197" s="350"/>
      <c r="EEK197" s="321"/>
      <c r="EEL197" s="326"/>
      <c r="EEM197" s="152"/>
      <c r="EEN197" s="152"/>
      <c r="EEO197" s="152"/>
      <c r="EEP197" s="152"/>
      <c r="EEQ197" s="350"/>
      <c r="EER197" s="321"/>
      <c r="EES197" s="326"/>
      <c r="EET197" s="152"/>
      <c r="EEU197" s="152"/>
      <c r="EEV197" s="152"/>
      <c r="EEW197" s="152"/>
      <c r="EEX197" s="350"/>
      <c r="EEY197" s="321"/>
      <c r="EEZ197" s="326"/>
      <c r="EFA197" s="152"/>
      <c r="EFB197" s="152"/>
      <c r="EFC197" s="152"/>
      <c r="EFD197" s="152"/>
      <c r="EFE197" s="350"/>
      <c r="EFF197" s="321"/>
      <c r="EFG197" s="326"/>
      <c r="EFH197" s="152"/>
      <c r="EFI197" s="152"/>
      <c r="EFJ197" s="152"/>
      <c r="EFK197" s="152"/>
      <c r="EFL197" s="350"/>
      <c r="EFM197" s="321"/>
      <c r="EFN197" s="326"/>
      <c r="EFO197" s="152"/>
      <c r="EFP197" s="152"/>
      <c r="EFQ197" s="152"/>
      <c r="EFR197" s="152"/>
      <c r="EFS197" s="350"/>
      <c r="EFT197" s="321"/>
      <c r="EFU197" s="326"/>
      <c r="EFV197" s="152"/>
      <c r="EFW197" s="152"/>
      <c r="EFX197" s="152"/>
      <c r="EFY197" s="152"/>
      <c r="EFZ197" s="350"/>
      <c r="EGA197" s="321"/>
      <c r="EGB197" s="326"/>
      <c r="EGC197" s="152"/>
      <c r="EGD197" s="152"/>
      <c r="EGE197" s="152"/>
      <c r="EGF197" s="152"/>
      <c r="EGG197" s="350"/>
      <c r="EGH197" s="321"/>
      <c r="EGI197" s="326"/>
      <c r="EGJ197" s="152"/>
      <c r="EGK197" s="152"/>
      <c r="EGL197" s="152"/>
      <c r="EGM197" s="152"/>
      <c r="EGN197" s="350"/>
      <c r="EGO197" s="321"/>
      <c r="EGP197" s="326"/>
      <c r="EGQ197" s="152"/>
      <c r="EGR197" s="152"/>
      <c r="EGS197" s="152"/>
      <c r="EGT197" s="152"/>
      <c r="EGU197" s="350"/>
      <c r="EGV197" s="321"/>
      <c r="EGW197" s="326"/>
      <c r="EGX197" s="152"/>
      <c r="EGY197" s="152"/>
      <c r="EGZ197" s="152"/>
      <c r="EHA197" s="152"/>
      <c r="EHB197" s="350"/>
      <c r="EHC197" s="321"/>
      <c r="EHD197" s="326"/>
      <c r="EHE197" s="152"/>
      <c r="EHF197" s="152"/>
      <c r="EHG197" s="152"/>
      <c r="EHH197" s="152"/>
      <c r="EHI197" s="350"/>
      <c r="EHJ197" s="321"/>
      <c r="EHK197" s="326"/>
      <c r="EHL197" s="152"/>
      <c r="EHM197" s="152"/>
      <c r="EHN197" s="152"/>
      <c r="EHO197" s="152"/>
      <c r="EHP197" s="350"/>
      <c r="EHQ197" s="321"/>
      <c r="EHR197" s="326"/>
      <c r="EHS197" s="152"/>
      <c r="EHT197" s="152"/>
      <c r="EHU197" s="152"/>
      <c r="EHV197" s="152"/>
      <c r="EHW197" s="350"/>
      <c r="EHX197" s="321"/>
      <c r="EHY197" s="326"/>
      <c r="EHZ197" s="152"/>
      <c r="EIA197" s="152"/>
      <c r="EIB197" s="152"/>
      <c r="EIC197" s="152"/>
      <c r="EID197" s="350"/>
      <c r="EIE197" s="321"/>
      <c r="EIF197" s="326"/>
      <c r="EIG197" s="152"/>
      <c r="EIH197" s="152"/>
      <c r="EII197" s="152"/>
      <c r="EIJ197" s="152"/>
      <c r="EIK197" s="350"/>
      <c r="EIL197" s="321"/>
      <c r="EIM197" s="326"/>
      <c r="EIN197" s="152"/>
      <c r="EIO197" s="152"/>
      <c r="EIP197" s="152"/>
      <c r="EIQ197" s="152"/>
      <c r="EIR197" s="350"/>
      <c r="EIS197" s="321"/>
      <c r="EIT197" s="326"/>
      <c r="EIU197" s="152"/>
      <c r="EIV197" s="152"/>
      <c r="EIW197" s="152"/>
      <c r="EIX197" s="152"/>
      <c r="EIY197" s="350"/>
      <c r="EIZ197" s="321"/>
      <c r="EJA197" s="326"/>
      <c r="EJB197" s="152"/>
      <c r="EJC197" s="152"/>
      <c r="EJD197" s="152"/>
      <c r="EJE197" s="152"/>
      <c r="EJF197" s="350"/>
      <c r="EJG197" s="321"/>
      <c r="EJH197" s="326"/>
      <c r="EJI197" s="152"/>
      <c r="EJJ197" s="152"/>
      <c r="EJK197" s="152"/>
      <c r="EJL197" s="152"/>
      <c r="EJM197" s="350"/>
      <c r="EJN197" s="321"/>
      <c r="EJO197" s="326"/>
      <c r="EJP197" s="152"/>
      <c r="EJQ197" s="152"/>
      <c r="EJR197" s="152"/>
      <c r="EJS197" s="152"/>
      <c r="EJT197" s="350"/>
      <c r="EJU197" s="321"/>
      <c r="EJV197" s="326"/>
      <c r="EJW197" s="152"/>
      <c r="EJX197" s="152"/>
      <c r="EJY197" s="152"/>
      <c r="EJZ197" s="152"/>
      <c r="EKA197" s="350"/>
      <c r="EKB197" s="321"/>
      <c r="EKC197" s="326"/>
      <c r="EKD197" s="152"/>
      <c r="EKE197" s="152"/>
      <c r="EKF197" s="152"/>
      <c r="EKG197" s="152"/>
      <c r="EKH197" s="350"/>
      <c r="EKI197" s="321"/>
      <c r="EKJ197" s="326"/>
      <c r="EKK197" s="152"/>
      <c r="EKL197" s="152"/>
      <c r="EKM197" s="152"/>
      <c r="EKN197" s="152"/>
      <c r="EKO197" s="350"/>
      <c r="EKP197" s="321"/>
      <c r="EKQ197" s="326"/>
      <c r="EKR197" s="152"/>
      <c r="EKS197" s="152"/>
      <c r="EKT197" s="152"/>
      <c r="EKU197" s="152"/>
      <c r="EKV197" s="350"/>
      <c r="EKW197" s="321"/>
      <c r="EKX197" s="326"/>
      <c r="EKY197" s="152"/>
      <c r="EKZ197" s="152"/>
      <c r="ELA197" s="152"/>
      <c r="ELB197" s="152"/>
      <c r="ELC197" s="350"/>
      <c r="ELD197" s="321"/>
      <c r="ELE197" s="326"/>
      <c r="ELF197" s="152"/>
      <c r="ELG197" s="152"/>
      <c r="ELH197" s="152"/>
      <c r="ELI197" s="152"/>
      <c r="ELJ197" s="350"/>
      <c r="ELK197" s="321"/>
      <c r="ELL197" s="326"/>
      <c r="ELM197" s="152"/>
      <c r="ELN197" s="152"/>
      <c r="ELO197" s="152"/>
      <c r="ELP197" s="152"/>
      <c r="ELQ197" s="350"/>
      <c r="ELR197" s="321"/>
      <c r="ELS197" s="326"/>
      <c r="ELT197" s="152"/>
      <c r="ELU197" s="152"/>
      <c r="ELV197" s="152"/>
      <c r="ELW197" s="152"/>
      <c r="ELX197" s="350"/>
      <c r="ELY197" s="321"/>
      <c r="ELZ197" s="326"/>
      <c r="EMA197" s="152"/>
      <c r="EMB197" s="152"/>
      <c r="EMC197" s="152"/>
      <c r="EMD197" s="152"/>
      <c r="EME197" s="350"/>
      <c r="EMF197" s="321"/>
      <c r="EMG197" s="326"/>
      <c r="EMH197" s="152"/>
      <c r="EMI197" s="152"/>
      <c r="EMJ197" s="152"/>
      <c r="EMK197" s="152"/>
      <c r="EML197" s="350"/>
      <c r="EMM197" s="321"/>
      <c r="EMN197" s="326"/>
      <c r="EMO197" s="152"/>
      <c r="EMP197" s="152"/>
      <c r="EMQ197" s="152"/>
      <c r="EMR197" s="152"/>
      <c r="EMS197" s="350"/>
      <c r="EMT197" s="321"/>
      <c r="EMU197" s="326"/>
      <c r="EMV197" s="152"/>
      <c r="EMW197" s="152"/>
      <c r="EMX197" s="152"/>
      <c r="EMY197" s="152"/>
      <c r="EMZ197" s="350"/>
      <c r="ENA197" s="321"/>
      <c r="ENB197" s="326"/>
      <c r="ENC197" s="152"/>
      <c r="END197" s="152"/>
      <c r="ENE197" s="152"/>
      <c r="ENF197" s="152"/>
      <c r="ENG197" s="350"/>
      <c r="ENH197" s="321"/>
      <c r="ENI197" s="326"/>
      <c r="ENJ197" s="152"/>
      <c r="ENK197" s="152"/>
      <c r="ENL197" s="152"/>
      <c r="ENM197" s="152"/>
      <c r="ENN197" s="350"/>
      <c r="ENO197" s="321"/>
      <c r="ENP197" s="326"/>
      <c r="ENQ197" s="152"/>
      <c r="ENR197" s="152"/>
      <c r="ENS197" s="152"/>
      <c r="ENT197" s="152"/>
      <c r="ENU197" s="350"/>
      <c r="ENV197" s="321"/>
      <c r="ENW197" s="326"/>
      <c r="ENX197" s="152"/>
      <c r="ENY197" s="152"/>
      <c r="ENZ197" s="152"/>
      <c r="EOA197" s="152"/>
      <c r="EOB197" s="350"/>
      <c r="EOC197" s="321"/>
      <c r="EOD197" s="326"/>
      <c r="EOE197" s="152"/>
      <c r="EOF197" s="152"/>
      <c r="EOG197" s="152"/>
      <c r="EOH197" s="152"/>
      <c r="EOI197" s="350"/>
      <c r="EOJ197" s="321"/>
      <c r="EOK197" s="326"/>
      <c r="EOL197" s="152"/>
      <c r="EOM197" s="152"/>
      <c r="EON197" s="152"/>
      <c r="EOO197" s="152"/>
      <c r="EOP197" s="350"/>
      <c r="EOQ197" s="321"/>
      <c r="EOR197" s="326"/>
      <c r="EOS197" s="152"/>
      <c r="EOT197" s="152"/>
      <c r="EOU197" s="152"/>
      <c r="EOV197" s="152"/>
      <c r="EOW197" s="350"/>
      <c r="EOX197" s="321"/>
      <c r="EOY197" s="326"/>
      <c r="EOZ197" s="152"/>
      <c r="EPA197" s="152"/>
      <c r="EPB197" s="152"/>
      <c r="EPC197" s="152"/>
      <c r="EPD197" s="350"/>
      <c r="EPE197" s="321"/>
      <c r="EPF197" s="326"/>
      <c r="EPG197" s="152"/>
      <c r="EPH197" s="152"/>
      <c r="EPI197" s="152"/>
      <c r="EPJ197" s="152"/>
      <c r="EPK197" s="350"/>
      <c r="EPL197" s="321"/>
      <c r="EPM197" s="326"/>
      <c r="EPN197" s="152"/>
      <c r="EPO197" s="152"/>
      <c r="EPP197" s="152"/>
      <c r="EPQ197" s="152"/>
      <c r="EPR197" s="350"/>
      <c r="EPS197" s="321"/>
      <c r="EPT197" s="326"/>
      <c r="EPU197" s="152"/>
      <c r="EPV197" s="152"/>
      <c r="EPW197" s="152"/>
      <c r="EPX197" s="152"/>
      <c r="EPY197" s="350"/>
      <c r="EPZ197" s="321"/>
      <c r="EQA197" s="326"/>
      <c r="EQB197" s="152"/>
      <c r="EQC197" s="152"/>
      <c r="EQD197" s="152"/>
      <c r="EQE197" s="152"/>
      <c r="EQF197" s="350"/>
      <c r="EQG197" s="321"/>
      <c r="EQH197" s="326"/>
      <c r="EQI197" s="152"/>
      <c r="EQJ197" s="152"/>
      <c r="EQK197" s="152"/>
      <c r="EQL197" s="152"/>
      <c r="EQM197" s="350"/>
      <c r="EQN197" s="321"/>
      <c r="EQO197" s="326"/>
      <c r="EQP197" s="152"/>
      <c r="EQQ197" s="152"/>
      <c r="EQR197" s="152"/>
      <c r="EQS197" s="152"/>
      <c r="EQT197" s="350"/>
      <c r="EQU197" s="321"/>
      <c r="EQV197" s="326"/>
      <c r="EQW197" s="152"/>
      <c r="EQX197" s="152"/>
      <c r="EQY197" s="152"/>
      <c r="EQZ197" s="152"/>
      <c r="ERA197" s="350"/>
      <c r="ERB197" s="321"/>
      <c r="ERC197" s="326"/>
      <c r="ERD197" s="152"/>
      <c r="ERE197" s="152"/>
      <c r="ERF197" s="152"/>
      <c r="ERG197" s="152"/>
      <c r="ERH197" s="350"/>
      <c r="ERI197" s="321"/>
      <c r="ERJ197" s="326"/>
      <c r="ERK197" s="152"/>
      <c r="ERL197" s="152"/>
      <c r="ERM197" s="152"/>
      <c r="ERN197" s="152"/>
      <c r="ERO197" s="350"/>
      <c r="ERP197" s="321"/>
      <c r="ERQ197" s="326"/>
      <c r="ERR197" s="152"/>
      <c r="ERS197" s="152"/>
      <c r="ERT197" s="152"/>
      <c r="ERU197" s="152"/>
      <c r="ERV197" s="350"/>
      <c r="ERW197" s="321"/>
      <c r="ERX197" s="326"/>
      <c r="ERY197" s="152"/>
      <c r="ERZ197" s="152"/>
      <c r="ESA197" s="152"/>
      <c r="ESB197" s="152"/>
      <c r="ESC197" s="350"/>
      <c r="ESD197" s="321"/>
      <c r="ESE197" s="326"/>
      <c r="ESF197" s="152"/>
      <c r="ESG197" s="152"/>
      <c r="ESH197" s="152"/>
      <c r="ESI197" s="152"/>
      <c r="ESJ197" s="350"/>
      <c r="ESK197" s="321"/>
      <c r="ESL197" s="326"/>
      <c r="ESM197" s="152"/>
      <c r="ESN197" s="152"/>
      <c r="ESO197" s="152"/>
      <c r="ESP197" s="152"/>
      <c r="ESQ197" s="350"/>
      <c r="ESR197" s="321"/>
      <c r="ESS197" s="326"/>
      <c r="EST197" s="152"/>
      <c r="ESU197" s="152"/>
      <c r="ESV197" s="152"/>
      <c r="ESW197" s="152"/>
      <c r="ESX197" s="350"/>
      <c r="ESY197" s="321"/>
      <c r="ESZ197" s="326"/>
      <c r="ETA197" s="152"/>
      <c r="ETB197" s="152"/>
      <c r="ETC197" s="152"/>
      <c r="ETD197" s="152"/>
      <c r="ETE197" s="350"/>
      <c r="ETF197" s="321"/>
      <c r="ETG197" s="326"/>
      <c r="ETH197" s="152"/>
      <c r="ETI197" s="152"/>
      <c r="ETJ197" s="152"/>
      <c r="ETK197" s="152"/>
      <c r="ETL197" s="350"/>
      <c r="ETM197" s="321"/>
      <c r="ETN197" s="326"/>
      <c r="ETO197" s="152"/>
      <c r="ETP197" s="152"/>
      <c r="ETQ197" s="152"/>
      <c r="ETR197" s="152"/>
      <c r="ETS197" s="350"/>
      <c r="ETT197" s="321"/>
      <c r="ETU197" s="326"/>
      <c r="ETV197" s="152"/>
      <c r="ETW197" s="152"/>
      <c r="ETX197" s="152"/>
      <c r="ETY197" s="152"/>
      <c r="ETZ197" s="350"/>
      <c r="EUA197" s="321"/>
      <c r="EUB197" s="326"/>
      <c r="EUC197" s="152"/>
      <c r="EUD197" s="152"/>
      <c r="EUE197" s="152"/>
      <c r="EUF197" s="152"/>
      <c r="EUG197" s="350"/>
      <c r="EUH197" s="321"/>
      <c r="EUI197" s="326"/>
      <c r="EUJ197" s="152"/>
      <c r="EUK197" s="152"/>
      <c r="EUL197" s="152"/>
      <c r="EUM197" s="152"/>
      <c r="EUN197" s="350"/>
      <c r="EUO197" s="321"/>
      <c r="EUP197" s="326"/>
      <c r="EUQ197" s="152"/>
      <c r="EUR197" s="152"/>
      <c r="EUS197" s="152"/>
      <c r="EUT197" s="152"/>
      <c r="EUU197" s="350"/>
      <c r="EUV197" s="321"/>
      <c r="EUW197" s="326"/>
      <c r="EUX197" s="152"/>
      <c r="EUY197" s="152"/>
      <c r="EUZ197" s="152"/>
      <c r="EVA197" s="152"/>
      <c r="EVB197" s="350"/>
      <c r="EVC197" s="321"/>
      <c r="EVD197" s="326"/>
      <c r="EVE197" s="152"/>
      <c r="EVF197" s="152"/>
      <c r="EVG197" s="152"/>
      <c r="EVH197" s="152"/>
      <c r="EVI197" s="350"/>
      <c r="EVJ197" s="321"/>
      <c r="EVK197" s="326"/>
      <c r="EVL197" s="152"/>
      <c r="EVM197" s="152"/>
      <c r="EVN197" s="152"/>
      <c r="EVO197" s="152"/>
      <c r="EVP197" s="350"/>
      <c r="EVQ197" s="321"/>
      <c r="EVR197" s="326"/>
      <c r="EVS197" s="152"/>
      <c r="EVT197" s="152"/>
      <c r="EVU197" s="152"/>
      <c r="EVV197" s="152"/>
      <c r="EVW197" s="350"/>
      <c r="EVX197" s="321"/>
      <c r="EVY197" s="326"/>
      <c r="EVZ197" s="152"/>
      <c r="EWA197" s="152"/>
      <c r="EWB197" s="152"/>
      <c r="EWC197" s="152"/>
      <c r="EWD197" s="350"/>
      <c r="EWE197" s="321"/>
      <c r="EWF197" s="326"/>
      <c r="EWG197" s="152"/>
      <c r="EWH197" s="152"/>
      <c r="EWI197" s="152"/>
      <c r="EWJ197" s="152"/>
      <c r="EWK197" s="350"/>
      <c r="EWL197" s="321"/>
      <c r="EWM197" s="326"/>
      <c r="EWN197" s="152"/>
      <c r="EWO197" s="152"/>
      <c r="EWP197" s="152"/>
      <c r="EWQ197" s="152"/>
      <c r="EWR197" s="350"/>
      <c r="EWS197" s="321"/>
      <c r="EWT197" s="326"/>
      <c r="EWU197" s="152"/>
      <c r="EWV197" s="152"/>
      <c r="EWW197" s="152"/>
      <c r="EWX197" s="152"/>
      <c r="EWY197" s="350"/>
      <c r="EWZ197" s="321"/>
      <c r="EXA197" s="326"/>
      <c r="EXB197" s="152"/>
      <c r="EXC197" s="152"/>
      <c r="EXD197" s="152"/>
      <c r="EXE197" s="152"/>
      <c r="EXF197" s="350"/>
      <c r="EXG197" s="321"/>
      <c r="EXH197" s="326"/>
      <c r="EXI197" s="152"/>
      <c r="EXJ197" s="152"/>
      <c r="EXK197" s="152"/>
      <c r="EXL197" s="152"/>
      <c r="EXM197" s="350"/>
      <c r="EXN197" s="321"/>
      <c r="EXO197" s="326"/>
      <c r="EXP197" s="152"/>
      <c r="EXQ197" s="152"/>
      <c r="EXR197" s="152"/>
      <c r="EXS197" s="152"/>
      <c r="EXT197" s="350"/>
      <c r="EXU197" s="321"/>
      <c r="EXV197" s="326"/>
      <c r="EXW197" s="152"/>
      <c r="EXX197" s="152"/>
      <c r="EXY197" s="152"/>
      <c r="EXZ197" s="152"/>
      <c r="EYA197" s="350"/>
      <c r="EYB197" s="321"/>
      <c r="EYC197" s="326"/>
      <c r="EYD197" s="152"/>
      <c r="EYE197" s="152"/>
      <c r="EYF197" s="152"/>
      <c r="EYG197" s="152"/>
      <c r="EYH197" s="350"/>
      <c r="EYI197" s="321"/>
      <c r="EYJ197" s="326"/>
      <c r="EYK197" s="152"/>
      <c r="EYL197" s="152"/>
      <c r="EYM197" s="152"/>
      <c r="EYN197" s="152"/>
      <c r="EYO197" s="350"/>
      <c r="EYP197" s="321"/>
      <c r="EYQ197" s="326"/>
      <c r="EYR197" s="152"/>
      <c r="EYS197" s="152"/>
      <c r="EYT197" s="152"/>
      <c r="EYU197" s="152"/>
      <c r="EYV197" s="350"/>
      <c r="EYW197" s="321"/>
      <c r="EYX197" s="326"/>
      <c r="EYY197" s="152"/>
      <c r="EYZ197" s="152"/>
      <c r="EZA197" s="152"/>
      <c r="EZB197" s="152"/>
      <c r="EZC197" s="350"/>
      <c r="EZD197" s="321"/>
      <c r="EZE197" s="326"/>
      <c r="EZF197" s="152"/>
      <c r="EZG197" s="152"/>
      <c r="EZH197" s="152"/>
      <c r="EZI197" s="152"/>
      <c r="EZJ197" s="350"/>
      <c r="EZK197" s="321"/>
      <c r="EZL197" s="326"/>
      <c r="EZM197" s="152"/>
      <c r="EZN197" s="152"/>
      <c r="EZO197" s="152"/>
      <c r="EZP197" s="152"/>
      <c r="EZQ197" s="350"/>
      <c r="EZR197" s="321"/>
      <c r="EZS197" s="326"/>
      <c r="EZT197" s="152"/>
      <c r="EZU197" s="152"/>
      <c r="EZV197" s="152"/>
      <c r="EZW197" s="152"/>
      <c r="EZX197" s="350"/>
      <c r="EZY197" s="321"/>
      <c r="EZZ197" s="326"/>
      <c r="FAA197" s="152"/>
      <c r="FAB197" s="152"/>
      <c r="FAC197" s="152"/>
      <c r="FAD197" s="152"/>
      <c r="FAE197" s="350"/>
      <c r="FAF197" s="321"/>
      <c r="FAG197" s="326"/>
      <c r="FAH197" s="152"/>
      <c r="FAI197" s="152"/>
      <c r="FAJ197" s="152"/>
      <c r="FAK197" s="152"/>
      <c r="FAL197" s="350"/>
      <c r="FAM197" s="321"/>
      <c r="FAN197" s="326"/>
      <c r="FAO197" s="152"/>
      <c r="FAP197" s="152"/>
      <c r="FAQ197" s="152"/>
      <c r="FAR197" s="152"/>
      <c r="FAS197" s="350"/>
      <c r="FAT197" s="321"/>
      <c r="FAU197" s="326"/>
      <c r="FAV197" s="152"/>
      <c r="FAW197" s="152"/>
      <c r="FAX197" s="152"/>
      <c r="FAY197" s="152"/>
      <c r="FAZ197" s="350"/>
      <c r="FBA197" s="321"/>
      <c r="FBB197" s="326"/>
      <c r="FBC197" s="152"/>
      <c r="FBD197" s="152"/>
      <c r="FBE197" s="152"/>
      <c r="FBF197" s="152"/>
      <c r="FBG197" s="350"/>
      <c r="FBH197" s="321"/>
      <c r="FBI197" s="326"/>
      <c r="FBJ197" s="152"/>
      <c r="FBK197" s="152"/>
      <c r="FBL197" s="152"/>
      <c r="FBM197" s="152"/>
      <c r="FBN197" s="350"/>
      <c r="FBO197" s="321"/>
      <c r="FBP197" s="326"/>
      <c r="FBQ197" s="152"/>
      <c r="FBR197" s="152"/>
      <c r="FBS197" s="152"/>
      <c r="FBT197" s="152"/>
      <c r="FBU197" s="350"/>
      <c r="FBV197" s="321"/>
      <c r="FBW197" s="326"/>
      <c r="FBX197" s="152"/>
      <c r="FBY197" s="152"/>
      <c r="FBZ197" s="152"/>
      <c r="FCA197" s="152"/>
      <c r="FCB197" s="350"/>
      <c r="FCC197" s="321"/>
      <c r="FCD197" s="326"/>
      <c r="FCE197" s="152"/>
      <c r="FCF197" s="152"/>
      <c r="FCG197" s="152"/>
      <c r="FCH197" s="152"/>
      <c r="FCI197" s="350"/>
      <c r="FCJ197" s="321"/>
      <c r="FCK197" s="326"/>
      <c r="FCL197" s="152"/>
      <c r="FCM197" s="152"/>
      <c r="FCN197" s="152"/>
      <c r="FCO197" s="152"/>
      <c r="FCP197" s="350"/>
      <c r="FCQ197" s="321"/>
      <c r="FCR197" s="326"/>
      <c r="FCS197" s="152"/>
      <c r="FCT197" s="152"/>
      <c r="FCU197" s="152"/>
      <c r="FCV197" s="152"/>
      <c r="FCW197" s="350"/>
      <c r="FCX197" s="321"/>
      <c r="FCY197" s="326"/>
      <c r="FCZ197" s="152"/>
      <c r="FDA197" s="152"/>
      <c r="FDB197" s="152"/>
      <c r="FDC197" s="152"/>
      <c r="FDD197" s="350"/>
      <c r="FDE197" s="321"/>
      <c r="FDF197" s="326"/>
      <c r="FDG197" s="152"/>
      <c r="FDH197" s="152"/>
      <c r="FDI197" s="152"/>
      <c r="FDJ197" s="152"/>
      <c r="FDK197" s="350"/>
      <c r="FDL197" s="321"/>
      <c r="FDM197" s="326"/>
      <c r="FDN197" s="152"/>
      <c r="FDO197" s="152"/>
      <c r="FDP197" s="152"/>
      <c r="FDQ197" s="152"/>
      <c r="FDR197" s="350"/>
      <c r="FDS197" s="321"/>
      <c r="FDT197" s="326"/>
      <c r="FDU197" s="152"/>
      <c r="FDV197" s="152"/>
      <c r="FDW197" s="152"/>
      <c r="FDX197" s="152"/>
      <c r="FDY197" s="350"/>
      <c r="FDZ197" s="321"/>
      <c r="FEA197" s="326"/>
      <c r="FEB197" s="152"/>
      <c r="FEC197" s="152"/>
      <c r="FED197" s="152"/>
      <c r="FEE197" s="152"/>
      <c r="FEF197" s="350"/>
      <c r="FEG197" s="321"/>
      <c r="FEH197" s="326"/>
      <c r="FEI197" s="152"/>
      <c r="FEJ197" s="152"/>
      <c r="FEK197" s="152"/>
      <c r="FEL197" s="152"/>
      <c r="FEM197" s="350"/>
      <c r="FEN197" s="321"/>
      <c r="FEO197" s="326"/>
      <c r="FEP197" s="152"/>
      <c r="FEQ197" s="152"/>
      <c r="FER197" s="152"/>
      <c r="FES197" s="152"/>
      <c r="FET197" s="350"/>
      <c r="FEU197" s="321"/>
      <c r="FEV197" s="326"/>
      <c r="FEW197" s="152"/>
      <c r="FEX197" s="152"/>
      <c r="FEY197" s="152"/>
      <c r="FEZ197" s="152"/>
      <c r="FFA197" s="350"/>
      <c r="FFB197" s="321"/>
      <c r="FFC197" s="326"/>
      <c r="FFD197" s="152"/>
      <c r="FFE197" s="152"/>
      <c r="FFF197" s="152"/>
      <c r="FFG197" s="152"/>
      <c r="FFH197" s="350"/>
      <c r="FFI197" s="321"/>
      <c r="FFJ197" s="326"/>
      <c r="FFK197" s="152"/>
      <c r="FFL197" s="152"/>
      <c r="FFM197" s="152"/>
      <c r="FFN197" s="152"/>
      <c r="FFO197" s="350"/>
      <c r="FFP197" s="321"/>
      <c r="FFQ197" s="326"/>
      <c r="FFR197" s="152"/>
      <c r="FFS197" s="152"/>
      <c r="FFT197" s="152"/>
      <c r="FFU197" s="152"/>
      <c r="FFV197" s="350"/>
      <c r="FFW197" s="321"/>
      <c r="FFX197" s="326"/>
      <c r="FFY197" s="152"/>
      <c r="FFZ197" s="152"/>
      <c r="FGA197" s="152"/>
      <c r="FGB197" s="152"/>
      <c r="FGC197" s="350"/>
      <c r="FGD197" s="321"/>
      <c r="FGE197" s="326"/>
      <c r="FGF197" s="152"/>
      <c r="FGG197" s="152"/>
      <c r="FGH197" s="152"/>
      <c r="FGI197" s="152"/>
      <c r="FGJ197" s="350"/>
      <c r="FGK197" s="321"/>
      <c r="FGL197" s="326"/>
      <c r="FGM197" s="152"/>
      <c r="FGN197" s="152"/>
      <c r="FGO197" s="152"/>
      <c r="FGP197" s="152"/>
      <c r="FGQ197" s="350"/>
      <c r="FGR197" s="321"/>
      <c r="FGS197" s="326"/>
      <c r="FGT197" s="152"/>
      <c r="FGU197" s="152"/>
      <c r="FGV197" s="152"/>
      <c r="FGW197" s="152"/>
      <c r="FGX197" s="350"/>
      <c r="FGY197" s="321"/>
      <c r="FGZ197" s="326"/>
      <c r="FHA197" s="152"/>
      <c r="FHB197" s="152"/>
      <c r="FHC197" s="152"/>
      <c r="FHD197" s="152"/>
      <c r="FHE197" s="350"/>
      <c r="FHF197" s="321"/>
      <c r="FHG197" s="326"/>
      <c r="FHH197" s="152"/>
      <c r="FHI197" s="152"/>
      <c r="FHJ197" s="152"/>
      <c r="FHK197" s="152"/>
      <c r="FHL197" s="350"/>
      <c r="FHM197" s="321"/>
      <c r="FHN197" s="326"/>
      <c r="FHO197" s="152"/>
      <c r="FHP197" s="152"/>
      <c r="FHQ197" s="152"/>
      <c r="FHR197" s="152"/>
      <c r="FHS197" s="350"/>
      <c r="FHT197" s="321"/>
      <c r="FHU197" s="326"/>
      <c r="FHV197" s="152"/>
      <c r="FHW197" s="152"/>
      <c r="FHX197" s="152"/>
      <c r="FHY197" s="152"/>
      <c r="FHZ197" s="350"/>
      <c r="FIA197" s="321"/>
      <c r="FIB197" s="326"/>
      <c r="FIC197" s="152"/>
      <c r="FID197" s="152"/>
      <c r="FIE197" s="152"/>
      <c r="FIF197" s="152"/>
      <c r="FIG197" s="350"/>
      <c r="FIH197" s="321"/>
      <c r="FII197" s="326"/>
      <c r="FIJ197" s="152"/>
      <c r="FIK197" s="152"/>
      <c r="FIL197" s="152"/>
      <c r="FIM197" s="152"/>
      <c r="FIN197" s="350"/>
      <c r="FIO197" s="321"/>
      <c r="FIP197" s="326"/>
      <c r="FIQ197" s="152"/>
      <c r="FIR197" s="152"/>
      <c r="FIS197" s="152"/>
      <c r="FIT197" s="152"/>
      <c r="FIU197" s="350"/>
      <c r="FIV197" s="321"/>
      <c r="FIW197" s="326"/>
      <c r="FIX197" s="152"/>
      <c r="FIY197" s="152"/>
      <c r="FIZ197" s="152"/>
      <c r="FJA197" s="152"/>
      <c r="FJB197" s="350"/>
      <c r="FJC197" s="321"/>
      <c r="FJD197" s="326"/>
      <c r="FJE197" s="152"/>
      <c r="FJF197" s="152"/>
      <c r="FJG197" s="152"/>
      <c r="FJH197" s="152"/>
      <c r="FJI197" s="350"/>
      <c r="FJJ197" s="321"/>
      <c r="FJK197" s="326"/>
      <c r="FJL197" s="152"/>
      <c r="FJM197" s="152"/>
      <c r="FJN197" s="152"/>
      <c r="FJO197" s="152"/>
      <c r="FJP197" s="350"/>
      <c r="FJQ197" s="321"/>
      <c r="FJR197" s="326"/>
      <c r="FJS197" s="152"/>
      <c r="FJT197" s="152"/>
      <c r="FJU197" s="152"/>
      <c r="FJV197" s="152"/>
      <c r="FJW197" s="350"/>
      <c r="FJX197" s="321"/>
      <c r="FJY197" s="326"/>
      <c r="FJZ197" s="152"/>
      <c r="FKA197" s="152"/>
      <c r="FKB197" s="152"/>
      <c r="FKC197" s="152"/>
      <c r="FKD197" s="350"/>
      <c r="FKE197" s="321"/>
      <c r="FKF197" s="326"/>
      <c r="FKG197" s="152"/>
      <c r="FKH197" s="152"/>
      <c r="FKI197" s="152"/>
      <c r="FKJ197" s="152"/>
      <c r="FKK197" s="350"/>
      <c r="FKL197" s="321"/>
      <c r="FKM197" s="326"/>
      <c r="FKN197" s="152"/>
      <c r="FKO197" s="152"/>
      <c r="FKP197" s="152"/>
      <c r="FKQ197" s="152"/>
      <c r="FKR197" s="350"/>
      <c r="FKS197" s="321"/>
      <c r="FKT197" s="326"/>
      <c r="FKU197" s="152"/>
      <c r="FKV197" s="152"/>
      <c r="FKW197" s="152"/>
      <c r="FKX197" s="152"/>
      <c r="FKY197" s="350"/>
      <c r="FKZ197" s="321"/>
      <c r="FLA197" s="326"/>
      <c r="FLB197" s="152"/>
      <c r="FLC197" s="152"/>
      <c r="FLD197" s="152"/>
      <c r="FLE197" s="152"/>
      <c r="FLF197" s="350"/>
      <c r="FLG197" s="321"/>
      <c r="FLH197" s="326"/>
      <c r="FLI197" s="152"/>
      <c r="FLJ197" s="152"/>
      <c r="FLK197" s="152"/>
      <c r="FLL197" s="152"/>
      <c r="FLM197" s="350"/>
      <c r="FLN197" s="321"/>
      <c r="FLO197" s="326"/>
      <c r="FLP197" s="152"/>
      <c r="FLQ197" s="152"/>
      <c r="FLR197" s="152"/>
      <c r="FLS197" s="152"/>
      <c r="FLT197" s="350"/>
      <c r="FLU197" s="321"/>
      <c r="FLV197" s="326"/>
      <c r="FLW197" s="152"/>
      <c r="FLX197" s="152"/>
      <c r="FLY197" s="152"/>
      <c r="FLZ197" s="152"/>
      <c r="FMA197" s="350"/>
      <c r="FMB197" s="321"/>
      <c r="FMC197" s="326"/>
      <c r="FMD197" s="152"/>
      <c r="FME197" s="152"/>
      <c r="FMF197" s="152"/>
      <c r="FMG197" s="152"/>
      <c r="FMH197" s="350"/>
      <c r="FMI197" s="321"/>
      <c r="FMJ197" s="326"/>
      <c r="FMK197" s="152"/>
      <c r="FML197" s="152"/>
      <c r="FMM197" s="152"/>
      <c r="FMN197" s="152"/>
      <c r="FMO197" s="350"/>
      <c r="FMP197" s="321"/>
      <c r="FMQ197" s="326"/>
      <c r="FMR197" s="152"/>
      <c r="FMS197" s="152"/>
      <c r="FMT197" s="152"/>
      <c r="FMU197" s="152"/>
      <c r="FMV197" s="350"/>
      <c r="FMW197" s="321"/>
      <c r="FMX197" s="326"/>
      <c r="FMY197" s="152"/>
      <c r="FMZ197" s="152"/>
      <c r="FNA197" s="152"/>
      <c r="FNB197" s="152"/>
      <c r="FNC197" s="350"/>
      <c r="FND197" s="321"/>
      <c r="FNE197" s="326"/>
      <c r="FNF197" s="152"/>
      <c r="FNG197" s="152"/>
      <c r="FNH197" s="152"/>
      <c r="FNI197" s="152"/>
      <c r="FNJ197" s="350"/>
      <c r="FNK197" s="321"/>
      <c r="FNL197" s="326"/>
      <c r="FNM197" s="152"/>
      <c r="FNN197" s="152"/>
      <c r="FNO197" s="152"/>
      <c r="FNP197" s="152"/>
      <c r="FNQ197" s="350"/>
      <c r="FNR197" s="321"/>
      <c r="FNS197" s="326"/>
      <c r="FNT197" s="152"/>
      <c r="FNU197" s="152"/>
      <c r="FNV197" s="152"/>
      <c r="FNW197" s="152"/>
      <c r="FNX197" s="350"/>
      <c r="FNY197" s="321"/>
      <c r="FNZ197" s="326"/>
      <c r="FOA197" s="152"/>
      <c r="FOB197" s="152"/>
      <c r="FOC197" s="152"/>
      <c r="FOD197" s="152"/>
      <c r="FOE197" s="350"/>
      <c r="FOF197" s="321"/>
      <c r="FOG197" s="326"/>
      <c r="FOH197" s="152"/>
      <c r="FOI197" s="152"/>
      <c r="FOJ197" s="152"/>
      <c r="FOK197" s="152"/>
      <c r="FOL197" s="350"/>
      <c r="FOM197" s="321"/>
      <c r="FON197" s="326"/>
      <c r="FOO197" s="152"/>
      <c r="FOP197" s="152"/>
      <c r="FOQ197" s="152"/>
      <c r="FOR197" s="152"/>
      <c r="FOS197" s="350"/>
      <c r="FOT197" s="321"/>
      <c r="FOU197" s="326"/>
      <c r="FOV197" s="152"/>
      <c r="FOW197" s="152"/>
      <c r="FOX197" s="152"/>
      <c r="FOY197" s="152"/>
      <c r="FOZ197" s="350"/>
      <c r="FPA197" s="321"/>
      <c r="FPB197" s="326"/>
      <c r="FPC197" s="152"/>
      <c r="FPD197" s="152"/>
      <c r="FPE197" s="152"/>
      <c r="FPF197" s="152"/>
      <c r="FPG197" s="350"/>
      <c r="FPH197" s="321"/>
      <c r="FPI197" s="326"/>
      <c r="FPJ197" s="152"/>
      <c r="FPK197" s="152"/>
      <c r="FPL197" s="152"/>
      <c r="FPM197" s="152"/>
      <c r="FPN197" s="350"/>
      <c r="FPO197" s="321"/>
      <c r="FPP197" s="326"/>
      <c r="FPQ197" s="152"/>
      <c r="FPR197" s="152"/>
      <c r="FPS197" s="152"/>
      <c r="FPT197" s="152"/>
      <c r="FPU197" s="350"/>
      <c r="FPV197" s="321"/>
      <c r="FPW197" s="326"/>
      <c r="FPX197" s="152"/>
      <c r="FPY197" s="152"/>
      <c r="FPZ197" s="152"/>
      <c r="FQA197" s="152"/>
      <c r="FQB197" s="350"/>
      <c r="FQC197" s="321"/>
      <c r="FQD197" s="326"/>
      <c r="FQE197" s="152"/>
      <c r="FQF197" s="152"/>
      <c r="FQG197" s="152"/>
      <c r="FQH197" s="152"/>
      <c r="FQI197" s="350"/>
      <c r="FQJ197" s="321"/>
      <c r="FQK197" s="326"/>
      <c r="FQL197" s="152"/>
      <c r="FQM197" s="152"/>
      <c r="FQN197" s="152"/>
      <c r="FQO197" s="152"/>
      <c r="FQP197" s="350"/>
      <c r="FQQ197" s="321"/>
      <c r="FQR197" s="326"/>
      <c r="FQS197" s="152"/>
      <c r="FQT197" s="152"/>
      <c r="FQU197" s="152"/>
      <c r="FQV197" s="152"/>
      <c r="FQW197" s="350"/>
      <c r="FQX197" s="321"/>
      <c r="FQY197" s="326"/>
      <c r="FQZ197" s="152"/>
      <c r="FRA197" s="152"/>
      <c r="FRB197" s="152"/>
      <c r="FRC197" s="152"/>
      <c r="FRD197" s="350"/>
      <c r="FRE197" s="321"/>
      <c r="FRF197" s="326"/>
      <c r="FRG197" s="152"/>
      <c r="FRH197" s="152"/>
      <c r="FRI197" s="152"/>
      <c r="FRJ197" s="152"/>
      <c r="FRK197" s="350"/>
      <c r="FRL197" s="321"/>
      <c r="FRM197" s="326"/>
      <c r="FRN197" s="152"/>
      <c r="FRO197" s="152"/>
      <c r="FRP197" s="152"/>
      <c r="FRQ197" s="152"/>
      <c r="FRR197" s="350"/>
      <c r="FRS197" s="321"/>
      <c r="FRT197" s="326"/>
      <c r="FRU197" s="152"/>
      <c r="FRV197" s="152"/>
      <c r="FRW197" s="152"/>
      <c r="FRX197" s="152"/>
      <c r="FRY197" s="350"/>
      <c r="FRZ197" s="321"/>
      <c r="FSA197" s="326"/>
      <c r="FSB197" s="152"/>
      <c r="FSC197" s="152"/>
      <c r="FSD197" s="152"/>
      <c r="FSE197" s="152"/>
      <c r="FSF197" s="350"/>
      <c r="FSG197" s="321"/>
      <c r="FSH197" s="326"/>
      <c r="FSI197" s="152"/>
      <c r="FSJ197" s="152"/>
      <c r="FSK197" s="152"/>
      <c r="FSL197" s="152"/>
      <c r="FSM197" s="350"/>
      <c r="FSN197" s="321"/>
      <c r="FSO197" s="326"/>
      <c r="FSP197" s="152"/>
      <c r="FSQ197" s="152"/>
      <c r="FSR197" s="152"/>
      <c r="FSS197" s="152"/>
      <c r="FST197" s="350"/>
      <c r="FSU197" s="321"/>
      <c r="FSV197" s="326"/>
      <c r="FSW197" s="152"/>
      <c r="FSX197" s="152"/>
      <c r="FSY197" s="152"/>
      <c r="FSZ197" s="152"/>
      <c r="FTA197" s="350"/>
      <c r="FTB197" s="321"/>
      <c r="FTC197" s="326"/>
      <c r="FTD197" s="152"/>
      <c r="FTE197" s="152"/>
      <c r="FTF197" s="152"/>
      <c r="FTG197" s="152"/>
      <c r="FTH197" s="350"/>
      <c r="FTI197" s="321"/>
      <c r="FTJ197" s="326"/>
      <c r="FTK197" s="152"/>
      <c r="FTL197" s="152"/>
      <c r="FTM197" s="152"/>
      <c r="FTN197" s="152"/>
      <c r="FTO197" s="350"/>
      <c r="FTP197" s="321"/>
      <c r="FTQ197" s="326"/>
      <c r="FTR197" s="152"/>
      <c r="FTS197" s="152"/>
      <c r="FTT197" s="152"/>
      <c r="FTU197" s="152"/>
      <c r="FTV197" s="350"/>
      <c r="FTW197" s="321"/>
      <c r="FTX197" s="326"/>
      <c r="FTY197" s="152"/>
      <c r="FTZ197" s="152"/>
      <c r="FUA197" s="152"/>
      <c r="FUB197" s="152"/>
      <c r="FUC197" s="350"/>
      <c r="FUD197" s="321"/>
      <c r="FUE197" s="326"/>
      <c r="FUF197" s="152"/>
      <c r="FUG197" s="152"/>
      <c r="FUH197" s="152"/>
      <c r="FUI197" s="152"/>
      <c r="FUJ197" s="350"/>
      <c r="FUK197" s="321"/>
      <c r="FUL197" s="326"/>
      <c r="FUM197" s="152"/>
      <c r="FUN197" s="152"/>
      <c r="FUO197" s="152"/>
      <c r="FUP197" s="152"/>
      <c r="FUQ197" s="350"/>
      <c r="FUR197" s="321"/>
      <c r="FUS197" s="326"/>
      <c r="FUT197" s="152"/>
      <c r="FUU197" s="152"/>
      <c r="FUV197" s="152"/>
      <c r="FUW197" s="152"/>
      <c r="FUX197" s="350"/>
      <c r="FUY197" s="321"/>
      <c r="FUZ197" s="326"/>
      <c r="FVA197" s="152"/>
      <c r="FVB197" s="152"/>
      <c r="FVC197" s="152"/>
      <c r="FVD197" s="152"/>
      <c r="FVE197" s="350"/>
      <c r="FVF197" s="321"/>
      <c r="FVG197" s="326"/>
      <c r="FVH197" s="152"/>
      <c r="FVI197" s="152"/>
      <c r="FVJ197" s="152"/>
      <c r="FVK197" s="152"/>
      <c r="FVL197" s="350"/>
      <c r="FVM197" s="321"/>
      <c r="FVN197" s="326"/>
      <c r="FVO197" s="152"/>
      <c r="FVP197" s="152"/>
      <c r="FVQ197" s="152"/>
      <c r="FVR197" s="152"/>
      <c r="FVS197" s="350"/>
      <c r="FVT197" s="321"/>
      <c r="FVU197" s="326"/>
      <c r="FVV197" s="152"/>
      <c r="FVW197" s="152"/>
      <c r="FVX197" s="152"/>
      <c r="FVY197" s="152"/>
      <c r="FVZ197" s="350"/>
      <c r="FWA197" s="321"/>
      <c r="FWB197" s="326"/>
      <c r="FWC197" s="152"/>
      <c r="FWD197" s="152"/>
      <c r="FWE197" s="152"/>
      <c r="FWF197" s="152"/>
      <c r="FWG197" s="350"/>
      <c r="FWH197" s="321"/>
      <c r="FWI197" s="326"/>
      <c r="FWJ197" s="152"/>
      <c r="FWK197" s="152"/>
      <c r="FWL197" s="152"/>
      <c r="FWM197" s="152"/>
      <c r="FWN197" s="350"/>
      <c r="FWO197" s="321"/>
      <c r="FWP197" s="326"/>
      <c r="FWQ197" s="152"/>
      <c r="FWR197" s="152"/>
      <c r="FWS197" s="152"/>
      <c r="FWT197" s="152"/>
      <c r="FWU197" s="350"/>
      <c r="FWV197" s="321"/>
      <c r="FWW197" s="326"/>
      <c r="FWX197" s="152"/>
      <c r="FWY197" s="152"/>
      <c r="FWZ197" s="152"/>
      <c r="FXA197" s="152"/>
      <c r="FXB197" s="350"/>
      <c r="FXC197" s="321"/>
      <c r="FXD197" s="326"/>
      <c r="FXE197" s="152"/>
      <c r="FXF197" s="152"/>
      <c r="FXG197" s="152"/>
      <c r="FXH197" s="152"/>
      <c r="FXI197" s="350"/>
      <c r="FXJ197" s="321"/>
      <c r="FXK197" s="326"/>
      <c r="FXL197" s="152"/>
      <c r="FXM197" s="152"/>
      <c r="FXN197" s="152"/>
      <c r="FXO197" s="152"/>
      <c r="FXP197" s="350"/>
      <c r="FXQ197" s="321"/>
      <c r="FXR197" s="326"/>
      <c r="FXS197" s="152"/>
      <c r="FXT197" s="152"/>
      <c r="FXU197" s="152"/>
      <c r="FXV197" s="152"/>
      <c r="FXW197" s="350"/>
      <c r="FXX197" s="321"/>
      <c r="FXY197" s="326"/>
      <c r="FXZ197" s="152"/>
      <c r="FYA197" s="152"/>
      <c r="FYB197" s="152"/>
      <c r="FYC197" s="152"/>
      <c r="FYD197" s="350"/>
      <c r="FYE197" s="321"/>
      <c r="FYF197" s="326"/>
      <c r="FYG197" s="152"/>
      <c r="FYH197" s="152"/>
      <c r="FYI197" s="152"/>
      <c r="FYJ197" s="152"/>
      <c r="FYK197" s="350"/>
      <c r="FYL197" s="321"/>
      <c r="FYM197" s="326"/>
      <c r="FYN197" s="152"/>
      <c r="FYO197" s="152"/>
      <c r="FYP197" s="152"/>
      <c r="FYQ197" s="152"/>
      <c r="FYR197" s="350"/>
      <c r="FYS197" s="321"/>
      <c r="FYT197" s="326"/>
      <c r="FYU197" s="152"/>
      <c r="FYV197" s="152"/>
      <c r="FYW197" s="152"/>
      <c r="FYX197" s="152"/>
      <c r="FYY197" s="350"/>
      <c r="FYZ197" s="321"/>
      <c r="FZA197" s="326"/>
      <c r="FZB197" s="152"/>
      <c r="FZC197" s="152"/>
      <c r="FZD197" s="152"/>
      <c r="FZE197" s="152"/>
      <c r="FZF197" s="350"/>
      <c r="FZG197" s="321"/>
      <c r="FZH197" s="326"/>
      <c r="FZI197" s="152"/>
      <c r="FZJ197" s="152"/>
      <c r="FZK197" s="152"/>
      <c r="FZL197" s="152"/>
      <c r="FZM197" s="350"/>
      <c r="FZN197" s="321"/>
      <c r="FZO197" s="326"/>
      <c r="FZP197" s="152"/>
      <c r="FZQ197" s="152"/>
      <c r="FZR197" s="152"/>
      <c r="FZS197" s="152"/>
      <c r="FZT197" s="350"/>
      <c r="FZU197" s="321"/>
      <c r="FZV197" s="326"/>
      <c r="FZW197" s="152"/>
      <c r="FZX197" s="152"/>
      <c r="FZY197" s="152"/>
      <c r="FZZ197" s="152"/>
      <c r="GAA197" s="350"/>
      <c r="GAB197" s="321"/>
      <c r="GAC197" s="326"/>
      <c r="GAD197" s="152"/>
      <c r="GAE197" s="152"/>
      <c r="GAF197" s="152"/>
      <c r="GAG197" s="152"/>
      <c r="GAH197" s="350"/>
      <c r="GAI197" s="321"/>
      <c r="GAJ197" s="326"/>
      <c r="GAK197" s="152"/>
      <c r="GAL197" s="152"/>
      <c r="GAM197" s="152"/>
      <c r="GAN197" s="152"/>
      <c r="GAO197" s="350"/>
      <c r="GAP197" s="321"/>
      <c r="GAQ197" s="326"/>
      <c r="GAR197" s="152"/>
      <c r="GAS197" s="152"/>
      <c r="GAT197" s="152"/>
      <c r="GAU197" s="152"/>
      <c r="GAV197" s="350"/>
      <c r="GAW197" s="321"/>
      <c r="GAX197" s="326"/>
      <c r="GAY197" s="152"/>
      <c r="GAZ197" s="152"/>
      <c r="GBA197" s="152"/>
      <c r="GBB197" s="152"/>
      <c r="GBC197" s="350"/>
      <c r="GBD197" s="321"/>
      <c r="GBE197" s="326"/>
      <c r="GBF197" s="152"/>
      <c r="GBG197" s="152"/>
      <c r="GBH197" s="152"/>
      <c r="GBI197" s="152"/>
      <c r="GBJ197" s="350"/>
      <c r="GBK197" s="321"/>
      <c r="GBL197" s="326"/>
      <c r="GBM197" s="152"/>
      <c r="GBN197" s="152"/>
      <c r="GBO197" s="152"/>
      <c r="GBP197" s="152"/>
      <c r="GBQ197" s="350"/>
      <c r="GBR197" s="321"/>
      <c r="GBS197" s="326"/>
      <c r="GBT197" s="152"/>
      <c r="GBU197" s="152"/>
      <c r="GBV197" s="152"/>
      <c r="GBW197" s="152"/>
      <c r="GBX197" s="350"/>
      <c r="GBY197" s="321"/>
      <c r="GBZ197" s="326"/>
      <c r="GCA197" s="152"/>
      <c r="GCB197" s="152"/>
      <c r="GCC197" s="152"/>
      <c r="GCD197" s="152"/>
      <c r="GCE197" s="350"/>
      <c r="GCF197" s="321"/>
      <c r="GCG197" s="326"/>
      <c r="GCH197" s="152"/>
      <c r="GCI197" s="152"/>
      <c r="GCJ197" s="152"/>
      <c r="GCK197" s="152"/>
      <c r="GCL197" s="350"/>
      <c r="GCM197" s="321"/>
      <c r="GCN197" s="326"/>
      <c r="GCO197" s="152"/>
      <c r="GCP197" s="152"/>
      <c r="GCQ197" s="152"/>
      <c r="GCR197" s="152"/>
      <c r="GCS197" s="350"/>
      <c r="GCT197" s="321"/>
      <c r="GCU197" s="326"/>
      <c r="GCV197" s="152"/>
      <c r="GCW197" s="152"/>
      <c r="GCX197" s="152"/>
      <c r="GCY197" s="152"/>
      <c r="GCZ197" s="350"/>
      <c r="GDA197" s="321"/>
      <c r="GDB197" s="326"/>
      <c r="GDC197" s="152"/>
      <c r="GDD197" s="152"/>
      <c r="GDE197" s="152"/>
      <c r="GDF197" s="152"/>
      <c r="GDG197" s="350"/>
      <c r="GDH197" s="321"/>
      <c r="GDI197" s="326"/>
      <c r="GDJ197" s="152"/>
      <c r="GDK197" s="152"/>
      <c r="GDL197" s="152"/>
      <c r="GDM197" s="152"/>
      <c r="GDN197" s="350"/>
      <c r="GDO197" s="321"/>
      <c r="GDP197" s="326"/>
      <c r="GDQ197" s="152"/>
      <c r="GDR197" s="152"/>
      <c r="GDS197" s="152"/>
      <c r="GDT197" s="152"/>
      <c r="GDU197" s="350"/>
      <c r="GDV197" s="321"/>
      <c r="GDW197" s="326"/>
      <c r="GDX197" s="152"/>
      <c r="GDY197" s="152"/>
      <c r="GDZ197" s="152"/>
      <c r="GEA197" s="152"/>
      <c r="GEB197" s="350"/>
      <c r="GEC197" s="321"/>
      <c r="GED197" s="326"/>
      <c r="GEE197" s="152"/>
      <c r="GEF197" s="152"/>
      <c r="GEG197" s="152"/>
      <c r="GEH197" s="152"/>
      <c r="GEI197" s="350"/>
      <c r="GEJ197" s="321"/>
      <c r="GEK197" s="326"/>
      <c r="GEL197" s="152"/>
      <c r="GEM197" s="152"/>
      <c r="GEN197" s="152"/>
      <c r="GEO197" s="152"/>
      <c r="GEP197" s="350"/>
      <c r="GEQ197" s="321"/>
      <c r="GER197" s="326"/>
      <c r="GES197" s="152"/>
      <c r="GET197" s="152"/>
      <c r="GEU197" s="152"/>
      <c r="GEV197" s="152"/>
      <c r="GEW197" s="350"/>
      <c r="GEX197" s="321"/>
      <c r="GEY197" s="326"/>
      <c r="GEZ197" s="152"/>
      <c r="GFA197" s="152"/>
      <c r="GFB197" s="152"/>
      <c r="GFC197" s="152"/>
      <c r="GFD197" s="350"/>
      <c r="GFE197" s="321"/>
      <c r="GFF197" s="326"/>
      <c r="GFG197" s="152"/>
      <c r="GFH197" s="152"/>
      <c r="GFI197" s="152"/>
      <c r="GFJ197" s="152"/>
      <c r="GFK197" s="350"/>
      <c r="GFL197" s="321"/>
      <c r="GFM197" s="326"/>
      <c r="GFN197" s="152"/>
      <c r="GFO197" s="152"/>
      <c r="GFP197" s="152"/>
      <c r="GFQ197" s="152"/>
      <c r="GFR197" s="350"/>
      <c r="GFS197" s="321"/>
      <c r="GFT197" s="326"/>
      <c r="GFU197" s="152"/>
      <c r="GFV197" s="152"/>
      <c r="GFW197" s="152"/>
      <c r="GFX197" s="152"/>
      <c r="GFY197" s="350"/>
      <c r="GFZ197" s="321"/>
      <c r="GGA197" s="326"/>
      <c r="GGB197" s="152"/>
      <c r="GGC197" s="152"/>
      <c r="GGD197" s="152"/>
      <c r="GGE197" s="152"/>
      <c r="GGF197" s="350"/>
      <c r="GGG197" s="321"/>
      <c r="GGH197" s="326"/>
      <c r="GGI197" s="152"/>
      <c r="GGJ197" s="152"/>
      <c r="GGK197" s="152"/>
      <c r="GGL197" s="152"/>
      <c r="GGM197" s="350"/>
      <c r="GGN197" s="321"/>
      <c r="GGO197" s="326"/>
      <c r="GGP197" s="152"/>
      <c r="GGQ197" s="152"/>
      <c r="GGR197" s="152"/>
      <c r="GGS197" s="152"/>
      <c r="GGT197" s="350"/>
      <c r="GGU197" s="321"/>
      <c r="GGV197" s="326"/>
      <c r="GGW197" s="152"/>
      <c r="GGX197" s="152"/>
      <c r="GGY197" s="152"/>
      <c r="GGZ197" s="152"/>
      <c r="GHA197" s="350"/>
      <c r="GHB197" s="321"/>
      <c r="GHC197" s="326"/>
      <c r="GHD197" s="152"/>
      <c r="GHE197" s="152"/>
      <c r="GHF197" s="152"/>
      <c r="GHG197" s="152"/>
      <c r="GHH197" s="350"/>
      <c r="GHI197" s="321"/>
      <c r="GHJ197" s="326"/>
      <c r="GHK197" s="152"/>
      <c r="GHL197" s="152"/>
      <c r="GHM197" s="152"/>
      <c r="GHN197" s="152"/>
      <c r="GHO197" s="350"/>
      <c r="GHP197" s="321"/>
      <c r="GHQ197" s="326"/>
      <c r="GHR197" s="152"/>
      <c r="GHS197" s="152"/>
      <c r="GHT197" s="152"/>
      <c r="GHU197" s="152"/>
      <c r="GHV197" s="350"/>
      <c r="GHW197" s="321"/>
      <c r="GHX197" s="326"/>
      <c r="GHY197" s="152"/>
      <c r="GHZ197" s="152"/>
      <c r="GIA197" s="152"/>
      <c r="GIB197" s="152"/>
      <c r="GIC197" s="350"/>
      <c r="GID197" s="321"/>
      <c r="GIE197" s="326"/>
      <c r="GIF197" s="152"/>
      <c r="GIG197" s="152"/>
      <c r="GIH197" s="152"/>
      <c r="GII197" s="152"/>
      <c r="GIJ197" s="350"/>
      <c r="GIK197" s="321"/>
      <c r="GIL197" s="326"/>
      <c r="GIM197" s="152"/>
      <c r="GIN197" s="152"/>
      <c r="GIO197" s="152"/>
      <c r="GIP197" s="152"/>
      <c r="GIQ197" s="350"/>
      <c r="GIR197" s="321"/>
      <c r="GIS197" s="326"/>
      <c r="GIT197" s="152"/>
      <c r="GIU197" s="152"/>
      <c r="GIV197" s="152"/>
      <c r="GIW197" s="152"/>
      <c r="GIX197" s="350"/>
      <c r="GIY197" s="321"/>
      <c r="GIZ197" s="326"/>
      <c r="GJA197" s="152"/>
      <c r="GJB197" s="152"/>
      <c r="GJC197" s="152"/>
      <c r="GJD197" s="152"/>
      <c r="GJE197" s="350"/>
      <c r="GJF197" s="321"/>
      <c r="GJG197" s="326"/>
      <c r="GJH197" s="152"/>
      <c r="GJI197" s="152"/>
      <c r="GJJ197" s="152"/>
      <c r="GJK197" s="152"/>
      <c r="GJL197" s="350"/>
      <c r="GJM197" s="321"/>
      <c r="GJN197" s="326"/>
      <c r="GJO197" s="152"/>
      <c r="GJP197" s="152"/>
      <c r="GJQ197" s="152"/>
      <c r="GJR197" s="152"/>
      <c r="GJS197" s="350"/>
      <c r="GJT197" s="321"/>
      <c r="GJU197" s="326"/>
      <c r="GJV197" s="152"/>
      <c r="GJW197" s="152"/>
      <c r="GJX197" s="152"/>
      <c r="GJY197" s="152"/>
      <c r="GJZ197" s="350"/>
      <c r="GKA197" s="321"/>
      <c r="GKB197" s="326"/>
      <c r="GKC197" s="152"/>
      <c r="GKD197" s="152"/>
      <c r="GKE197" s="152"/>
      <c r="GKF197" s="152"/>
      <c r="GKG197" s="350"/>
      <c r="GKH197" s="321"/>
      <c r="GKI197" s="326"/>
      <c r="GKJ197" s="152"/>
      <c r="GKK197" s="152"/>
      <c r="GKL197" s="152"/>
      <c r="GKM197" s="152"/>
      <c r="GKN197" s="350"/>
      <c r="GKO197" s="321"/>
      <c r="GKP197" s="326"/>
      <c r="GKQ197" s="152"/>
      <c r="GKR197" s="152"/>
      <c r="GKS197" s="152"/>
      <c r="GKT197" s="152"/>
      <c r="GKU197" s="350"/>
      <c r="GKV197" s="321"/>
      <c r="GKW197" s="326"/>
      <c r="GKX197" s="152"/>
      <c r="GKY197" s="152"/>
      <c r="GKZ197" s="152"/>
      <c r="GLA197" s="152"/>
      <c r="GLB197" s="350"/>
      <c r="GLC197" s="321"/>
      <c r="GLD197" s="326"/>
      <c r="GLE197" s="152"/>
      <c r="GLF197" s="152"/>
      <c r="GLG197" s="152"/>
      <c r="GLH197" s="152"/>
      <c r="GLI197" s="350"/>
      <c r="GLJ197" s="321"/>
      <c r="GLK197" s="326"/>
      <c r="GLL197" s="152"/>
      <c r="GLM197" s="152"/>
      <c r="GLN197" s="152"/>
      <c r="GLO197" s="152"/>
      <c r="GLP197" s="350"/>
      <c r="GLQ197" s="321"/>
      <c r="GLR197" s="326"/>
      <c r="GLS197" s="152"/>
      <c r="GLT197" s="152"/>
      <c r="GLU197" s="152"/>
      <c r="GLV197" s="152"/>
      <c r="GLW197" s="350"/>
      <c r="GLX197" s="321"/>
      <c r="GLY197" s="326"/>
      <c r="GLZ197" s="152"/>
      <c r="GMA197" s="152"/>
      <c r="GMB197" s="152"/>
      <c r="GMC197" s="152"/>
      <c r="GMD197" s="350"/>
      <c r="GME197" s="321"/>
      <c r="GMF197" s="326"/>
      <c r="GMG197" s="152"/>
      <c r="GMH197" s="152"/>
      <c r="GMI197" s="152"/>
      <c r="GMJ197" s="152"/>
      <c r="GMK197" s="350"/>
      <c r="GML197" s="321"/>
      <c r="GMM197" s="326"/>
      <c r="GMN197" s="152"/>
      <c r="GMO197" s="152"/>
      <c r="GMP197" s="152"/>
      <c r="GMQ197" s="152"/>
      <c r="GMR197" s="350"/>
      <c r="GMS197" s="321"/>
      <c r="GMT197" s="326"/>
      <c r="GMU197" s="152"/>
      <c r="GMV197" s="152"/>
      <c r="GMW197" s="152"/>
      <c r="GMX197" s="152"/>
      <c r="GMY197" s="350"/>
      <c r="GMZ197" s="321"/>
      <c r="GNA197" s="326"/>
      <c r="GNB197" s="152"/>
      <c r="GNC197" s="152"/>
      <c r="GND197" s="152"/>
      <c r="GNE197" s="152"/>
      <c r="GNF197" s="350"/>
      <c r="GNG197" s="321"/>
      <c r="GNH197" s="326"/>
      <c r="GNI197" s="152"/>
      <c r="GNJ197" s="152"/>
      <c r="GNK197" s="152"/>
      <c r="GNL197" s="152"/>
      <c r="GNM197" s="350"/>
      <c r="GNN197" s="321"/>
      <c r="GNO197" s="326"/>
      <c r="GNP197" s="152"/>
      <c r="GNQ197" s="152"/>
      <c r="GNR197" s="152"/>
      <c r="GNS197" s="152"/>
      <c r="GNT197" s="350"/>
      <c r="GNU197" s="321"/>
      <c r="GNV197" s="326"/>
      <c r="GNW197" s="152"/>
      <c r="GNX197" s="152"/>
      <c r="GNY197" s="152"/>
      <c r="GNZ197" s="152"/>
      <c r="GOA197" s="350"/>
      <c r="GOB197" s="321"/>
      <c r="GOC197" s="326"/>
      <c r="GOD197" s="152"/>
      <c r="GOE197" s="152"/>
      <c r="GOF197" s="152"/>
      <c r="GOG197" s="152"/>
      <c r="GOH197" s="350"/>
      <c r="GOI197" s="321"/>
      <c r="GOJ197" s="326"/>
      <c r="GOK197" s="152"/>
      <c r="GOL197" s="152"/>
      <c r="GOM197" s="152"/>
      <c r="GON197" s="152"/>
      <c r="GOO197" s="350"/>
      <c r="GOP197" s="321"/>
      <c r="GOQ197" s="326"/>
      <c r="GOR197" s="152"/>
      <c r="GOS197" s="152"/>
      <c r="GOT197" s="152"/>
      <c r="GOU197" s="152"/>
      <c r="GOV197" s="350"/>
      <c r="GOW197" s="321"/>
      <c r="GOX197" s="326"/>
      <c r="GOY197" s="152"/>
      <c r="GOZ197" s="152"/>
      <c r="GPA197" s="152"/>
      <c r="GPB197" s="152"/>
      <c r="GPC197" s="350"/>
      <c r="GPD197" s="321"/>
      <c r="GPE197" s="326"/>
      <c r="GPF197" s="152"/>
      <c r="GPG197" s="152"/>
      <c r="GPH197" s="152"/>
      <c r="GPI197" s="152"/>
      <c r="GPJ197" s="350"/>
      <c r="GPK197" s="321"/>
      <c r="GPL197" s="326"/>
      <c r="GPM197" s="152"/>
      <c r="GPN197" s="152"/>
      <c r="GPO197" s="152"/>
      <c r="GPP197" s="152"/>
      <c r="GPQ197" s="350"/>
      <c r="GPR197" s="321"/>
      <c r="GPS197" s="326"/>
      <c r="GPT197" s="152"/>
      <c r="GPU197" s="152"/>
      <c r="GPV197" s="152"/>
      <c r="GPW197" s="152"/>
      <c r="GPX197" s="350"/>
      <c r="GPY197" s="321"/>
      <c r="GPZ197" s="326"/>
      <c r="GQA197" s="152"/>
      <c r="GQB197" s="152"/>
      <c r="GQC197" s="152"/>
      <c r="GQD197" s="152"/>
      <c r="GQE197" s="350"/>
      <c r="GQF197" s="321"/>
      <c r="GQG197" s="326"/>
      <c r="GQH197" s="152"/>
      <c r="GQI197" s="152"/>
      <c r="GQJ197" s="152"/>
      <c r="GQK197" s="152"/>
      <c r="GQL197" s="350"/>
      <c r="GQM197" s="321"/>
      <c r="GQN197" s="326"/>
      <c r="GQO197" s="152"/>
      <c r="GQP197" s="152"/>
      <c r="GQQ197" s="152"/>
      <c r="GQR197" s="152"/>
      <c r="GQS197" s="350"/>
      <c r="GQT197" s="321"/>
      <c r="GQU197" s="326"/>
      <c r="GQV197" s="152"/>
      <c r="GQW197" s="152"/>
      <c r="GQX197" s="152"/>
      <c r="GQY197" s="152"/>
      <c r="GQZ197" s="350"/>
      <c r="GRA197" s="321"/>
      <c r="GRB197" s="326"/>
      <c r="GRC197" s="152"/>
      <c r="GRD197" s="152"/>
      <c r="GRE197" s="152"/>
      <c r="GRF197" s="152"/>
      <c r="GRG197" s="350"/>
      <c r="GRH197" s="321"/>
      <c r="GRI197" s="326"/>
      <c r="GRJ197" s="152"/>
      <c r="GRK197" s="152"/>
      <c r="GRL197" s="152"/>
      <c r="GRM197" s="152"/>
      <c r="GRN197" s="350"/>
      <c r="GRO197" s="321"/>
      <c r="GRP197" s="326"/>
      <c r="GRQ197" s="152"/>
      <c r="GRR197" s="152"/>
      <c r="GRS197" s="152"/>
      <c r="GRT197" s="152"/>
      <c r="GRU197" s="350"/>
      <c r="GRV197" s="321"/>
      <c r="GRW197" s="326"/>
      <c r="GRX197" s="152"/>
      <c r="GRY197" s="152"/>
      <c r="GRZ197" s="152"/>
      <c r="GSA197" s="152"/>
      <c r="GSB197" s="350"/>
      <c r="GSC197" s="321"/>
      <c r="GSD197" s="326"/>
      <c r="GSE197" s="152"/>
      <c r="GSF197" s="152"/>
      <c r="GSG197" s="152"/>
      <c r="GSH197" s="152"/>
      <c r="GSI197" s="350"/>
      <c r="GSJ197" s="321"/>
      <c r="GSK197" s="326"/>
      <c r="GSL197" s="152"/>
      <c r="GSM197" s="152"/>
      <c r="GSN197" s="152"/>
      <c r="GSO197" s="152"/>
      <c r="GSP197" s="350"/>
      <c r="GSQ197" s="321"/>
      <c r="GSR197" s="326"/>
      <c r="GSS197" s="152"/>
      <c r="GST197" s="152"/>
      <c r="GSU197" s="152"/>
      <c r="GSV197" s="152"/>
      <c r="GSW197" s="350"/>
      <c r="GSX197" s="321"/>
      <c r="GSY197" s="326"/>
      <c r="GSZ197" s="152"/>
      <c r="GTA197" s="152"/>
      <c r="GTB197" s="152"/>
      <c r="GTC197" s="152"/>
      <c r="GTD197" s="350"/>
      <c r="GTE197" s="321"/>
      <c r="GTF197" s="326"/>
      <c r="GTG197" s="152"/>
      <c r="GTH197" s="152"/>
      <c r="GTI197" s="152"/>
      <c r="GTJ197" s="152"/>
      <c r="GTK197" s="350"/>
      <c r="GTL197" s="321"/>
      <c r="GTM197" s="326"/>
      <c r="GTN197" s="152"/>
      <c r="GTO197" s="152"/>
      <c r="GTP197" s="152"/>
      <c r="GTQ197" s="152"/>
      <c r="GTR197" s="350"/>
      <c r="GTS197" s="321"/>
      <c r="GTT197" s="326"/>
      <c r="GTU197" s="152"/>
      <c r="GTV197" s="152"/>
      <c r="GTW197" s="152"/>
      <c r="GTX197" s="152"/>
      <c r="GTY197" s="350"/>
      <c r="GTZ197" s="321"/>
      <c r="GUA197" s="326"/>
      <c r="GUB197" s="152"/>
      <c r="GUC197" s="152"/>
      <c r="GUD197" s="152"/>
      <c r="GUE197" s="152"/>
      <c r="GUF197" s="350"/>
      <c r="GUG197" s="321"/>
      <c r="GUH197" s="326"/>
      <c r="GUI197" s="152"/>
      <c r="GUJ197" s="152"/>
      <c r="GUK197" s="152"/>
      <c r="GUL197" s="152"/>
      <c r="GUM197" s="350"/>
      <c r="GUN197" s="321"/>
      <c r="GUO197" s="326"/>
      <c r="GUP197" s="152"/>
      <c r="GUQ197" s="152"/>
      <c r="GUR197" s="152"/>
      <c r="GUS197" s="152"/>
      <c r="GUT197" s="350"/>
      <c r="GUU197" s="321"/>
      <c r="GUV197" s="326"/>
      <c r="GUW197" s="152"/>
      <c r="GUX197" s="152"/>
      <c r="GUY197" s="152"/>
      <c r="GUZ197" s="152"/>
      <c r="GVA197" s="350"/>
      <c r="GVB197" s="321"/>
      <c r="GVC197" s="326"/>
      <c r="GVD197" s="152"/>
      <c r="GVE197" s="152"/>
      <c r="GVF197" s="152"/>
      <c r="GVG197" s="152"/>
      <c r="GVH197" s="350"/>
      <c r="GVI197" s="321"/>
      <c r="GVJ197" s="326"/>
      <c r="GVK197" s="152"/>
      <c r="GVL197" s="152"/>
      <c r="GVM197" s="152"/>
      <c r="GVN197" s="152"/>
      <c r="GVO197" s="350"/>
      <c r="GVP197" s="321"/>
      <c r="GVQ197" s="326"/>
      <c r="GVR197" s="152"/>
      <c r="GVS197" s="152"/>
      <c r="GVT197" s="152"/>
      <c r="GVU197" s="152"/>
      <c r="GVV197" s="350"/>
      <c r="GVW197" s="321"/>
      <c r="GVX197" s="326"/>
      <c r="GVY197" s="152"/>
      <c r="GVZ197" s="152"/>
      <c r="GWA197" s="152"/>
      <c r="GWB197" s="152"/>
      <c r="GWC197" s="350"/>
      <c r="GWD197" s="321"/>
      <c r="GWE197" s="326"/>
      <c r="GWF197" s="152"/>
      <c r="GWG197" s="152"/>
      <c r="GWH197" s="152"/>
      <c r="GWI197" s="152"/>
      <c r="GWJ197" s="350"/>
      <c r="GWK197" s="321"/>
      <c r="GWL197" s="326"/>
      <c r="GWM197" s="152"/>
      <c r="GWN197" s="152"/>
      <c r="GWO197" s="152"/>
      <c r="GWP197" s="152"/>
      <c r="GWQ197" s="350"/>
      <c r="GWR197" s="321"/>
      <c r="GWS197" s="326"/>
      <c r="GWT197" s="152"/>
      <c r="GWU197" s="152"/>
      <c r="GWV197" s="152"/>
      <c r="GWW197" s="152"/>
      <c r="GWX197" s="350"/>
      <c r="GWY197" s="321"/>
      <c r="GWZ197" s="326"/>
      <c r="GXA197" s="152"/>
      <c r="GXB197" s="152"/>
      <c r="GXC197" s="152"/>
      <c r="GXD197" s="152"/>
      <c r="GXE197" s="350"/>
      <c r="GXF197" s="321"/>
      <c r="GXG197" s="326"/>
      <c r="GXH197" s="152"/>
      <c r="GXI197" s="152"/>
      <c r="GXJ197" s="152"/>
      <c r="GXK197" s="152"/>
      <c r="GXL197" s="350"/>
      <c r="GXM197" s="321"/>
      <c r="GXN197" s="326"/>
      <c r="GXO197" s="152"/>
      <c r="GXP197" s="152"/>
      <c r="GXQ197" s="152"/>
      <c r="GXR197" s="152"/>
      <c r="GXS197" s="350"/>
      <c r="GXT197" s="321"/>
      <c r="GXU197" s="326"/>
      <c r="GXV197" s="152"/>
      <c r="GXW197" s="152"/>
      <c r="GXX197" s="152"/>
      <c r="GXY197" s="152"/>
      <c r="GXZ197" s="350"/>
      <c r="GYA197" s="321"/>
      <c r="GYB197" s="326"/>
      <c r="GYC197" s="152"/>
      <c r="GYD197" s="152"/>
      <c r="GYE197" s="152"/>
      <c r="GYF197" s="152"/>
      <c r="GYG197" s="350"/>
      <c r="GYH197" s="321"/>
      <c r="GYI197" s="326"/>
      <c r="GYJ197" s="152"/>
      <c r="GYK197" s="152"/>
      <c r="GYL197" s="152"/>
      <c r="GYM197" s="152"/>
      <c r="GYN197" s="350"/>
      <c r="GYO197" s="321"/>
      <c r="GYP197" s="326"/>
      <c r="GYQ197" s="152"/>
      <c r="GYR197" s="152"/>
      <c r="GYS197" s="152"/>
      <c r="GYT197" s="152"/>
      <c r="GYU197" s="350"/>
      <c r="GYV197" s="321"/>
      <c r="GYW197" s="326"/>
      <c r="GYX197" s="152"/>
      <c r="GYY197" s="152"/>
      <c r="GYZ197" s="152"/>
      <c r="GZA197" s="152"/>
      <c r="GZB197" s="350"/>
      <c r="GZC197" s="321"/>
      <c r="GZD197" s="326"/>
      <c r="GZE197" s="152"/>
      <c r="GZF197" s="152"/>
      <c r="GZG197" s="152"/>
      <c r="GZH197" s="152"/>
      <c r="GZI197" s="350"/>
      <c r="GZJ197" s="321"/>
      <c r="GZK197" s="326"/>
      <c r="GZL197" s="152"/>
      <c r="GZM197" s="152"/>
      <c r="GZN197" s="152"/>
      <c r="GZO197" s="152"/>
      <c r="GZP197" s="350"/>
      <c r="GZQ197" s="321"/>
      <c r="GZR197" s="326"/>
      <c r="GZS197" s="152"/>
      <c r="GZT197" s="152"/>
      <c r="GZU197" s="152"/>
      <c r="GZV197" s="152"/>
      <c r="GZW197" s="350"/>
      <c r="GZX197" s="321"/>
      <c r="GZY197" s="326"/>
      <c r="GZZ197" s="152"/>
      <c r="HAA197" s="152"/>
      <c r="HAB197" s="152"/>
      <c r="HAC197" s="152"/>
      <c r="HAD197" s="350"/>
      <c r="HAE197" s="321"/>
      <c r="HAF197" s="326"/>
      <c r="HAG197" s="152"/>
      <c r="HAH197" s="152"/>
      <c r="HAI197" s="152"/>
      <c r="HAJ197" s="152"/>
      <c r="HAK197" s="350"/>
      <c r="HAL197" s="321"/>
      <c r="HAM197" s="326"/>
      <c r="HAN197" s="152"/>
      <c r="HAO197" s="152"/>
      <c r="HAP197" s="152"/>
      <c r="HAQ197" s="152"/>
      <c r="HAR197" s="350"/>
      <c r="HAS197" s="321"/>
      <c r="HAT197" s="326"/>
      <c r="HAU197" s="152"/>
      <c r="HAV197" s="152"/>
      <c r="HAW197" s="152"/>
      <c r="HAX197" s="152"/>
      <c r="HAY197" s="350"/>
      <c r="HAZ197" s="321"/>
      <c r="HBA197" s="326"/>
      <c r="HBB197" s="152"/>
      <c r="HBC197" s="152"/>
      <c r="HBD197" s="152"/>
      <c r="HBE197" s="152"/>
      <c r="HBF197" s="350"/>
      <c r="HBG197" s="321"/>
      <c r="HBH197" s="326"/>
      <c r="HBI197" s="152"/>
      <c r="HBJ197" s="152"/>
      <c r="HBK197" s="152"/>
      <c r="HBL197" s="152"/>
      <c r="HBM197" s="350"/>
      <c r="HBN197" s="321"/>
      <c r="HBO197" s="326"/>
      <c r="HBP197" s="152"/>
      <c r="HBQ197" s="152"/>
      <c r="HBR197" s="152"/>
      <c r="HBS197" s="152"/>
      <c r="HBT197" s="350"/>
      <c r="HBU197" s="321"/>
      <c r="HBV197" s="326"/>
      <c r="HBW197" s="152"/>
      <c r="HBX197" s="152"/>
      <c r="HBY197" s="152"/>
      <c r="HBZ197" s="152"/>
      <c r="HCA197" s="350"/>
      <c r="HCB197" s="321"/>
      <c r="HCC197" s="326"/>
      <c r="HCD197" s="152"/>
      <c r="HCE197" s="152"/>
      <c r="HCF197" s="152"/>
      <c r="HCG197" s="152"/>
      <c r="HCH197" s="350"/>
      <c r="HCI197" s="321"/>
      <c r="HCJ197" s="326"/>
      <c r="HCK197" s="152"/>
      <c r="HCL197" s="152"/>
      <c r="HCM197" s="152"/>
      <c r="HCN197" s="152"/>
      <c r="HCO197" s="350"/>
      <c r="HCP197" s="321"/>
      <c r="HCQ197" s="326"/>
      <c r="HCR197" s="152"/>
      <c r="HCS197" s="152"/>
      <c r="HCT197" s="152"/>
      <c r="HCU197" s="152"/>
      <c r="HCV197" s="350"/>
      <c r="HCW197" s="321"/>
      <c r="HCX197" s="326"/>
      <c r="HCY197" s="152"/>
      <c r="HCZ197" s="152"/>
      <c r="HDA197" s="152"/>
      <c r="HDB197" s="152"/>
      <c r="HDC197" s="350"/>
      <c r="HDD197" s="321"/>
      <c r="HDE197" s="326"/>
      <c r="HDF197" s="152"/>
      <c r="HDG197" s="152"/>
      <c r="HDH197" s="152"/>
      <c r="HDI197" s="152"/>
      <c r="HDJ197" s="350"/>
      <c r="HDK197" s="321"/>
      <c r="HDL197" s="326"/>
      <c r="HDM197" s="152"/>
      <c r="HDN197" s="152"/>
      <c r="HDO197" s="152"/>
      <c r="HDP197" s="152"/>
      <c r="HDQ197" s="350"/>
      <c r="HDR197" s="321"/>
      <c r="HDS197" s="326"/>
      <c r="HDT197" s="152"/>
      <c r="HDU197" s="152"/>
      <c r="HDV197" s="152"/>
      <c r="HDW197" s="152"/>
      <c r="HDX197" s="350"/>
      <c r="HDY197" s="321"/>
      <c r="HDZ197" s="326"/>
      <c r="HEA197" s="152"/>
      <c r="HEB197" s="152"/>
      <c r="HEC197" s="152"/>
      <c r="HED197" s="152"/>
      <c r="HEE197" s="350"/>
      <c r="HEF197" s="321"/>
      <c r="HEG197" s="326"/>
      <c r="HEH197" s="152"/>
      <c r="HEI197" s="152"/>
      <c r="HEJ197" s="152"/>
      <c r="HEK197" s="152"/>
      <c r="HEL197" s="350"/>
      <c r="HEM197" s="321"/>
      <c r="HEN197" s="326"/>
      <c r="HEO197" s="152"/>
      <c r="HEP197" s="152"/>
      <c r="HEQ197" s="152"/>
      <c r="HER197" s="152"/>
      <c r="HES197" s="350"/>
      <c r="HET197" s="321"/>
      <c r="HEU197" s="326"/>
      <c r="HEV197" s="152"/>
      <c r="HEW197" s="152"/>
      <c r="HEX197" s="152"/>
      <c r="HEY197" s="152"/>
      <c r="HEZ197" s="350"/>
      <c r="HFA197" s="321"/>
      <c r="HFB197" s="326"/>
      <c r="HFC197" s="152"/>
      <c r="HFD197" s="152"/>
      <c r="HFE197" s="152"/>
      <c r="HFF197" s="152"/>
      <c r="HFG197" s="350"/>
      <c r="HFH197" s="321"/>
      <c r="HFI197" s="326"/>
      <c r="HFJ197" s="152"/>
      <c r="HFK197" s="152"/>
      <c r="HFL197" s="152"/>
      <c r="HFM197" s="152"/>
      <c r="HFN197" s="350"/>
      <c r="HFO197" s="321"/>
      <c r="HFP197" s="326"/>
      <c r="HFQ197" s="152"/>
      <c r="HFR197" s="152"/>
      <c r="HFS197" s="152"/>
      <c r="HFT197" s="152"/>
      <c r="HFU197" s="350"/>
      <c r="HFV197" s="321"/>
      <c r="HFW197" s="326"/>
      <c r="HFX197" s="152"/>
      <c r="HFY197" s="152"/>
      <c r="HFZ197" s="152"/>
      <c r="HGA197" s="152"/>
      <c r="HGB197" s="350"/>
      <c r="HGC197" s="321"/>
      <c r="HGD197" s="326"/>
      <c r="HGE197" s="152"/>
      <c r="HGF197" s="152"/>
      <c r="HGG197" s="152"/>
      <c r="HGH197" s="152"/>
      <c r="HGI197" s="350"/>
      <c r="HGJ197" s="321"/>
      <c r="HGK197" s="326"/>
      <c r="HGL197" s="152"/>
      <c r="HGM197" s="152"/>
      <c r="HGN197" s="152"/>
      <c r="HGO197" s="152"/>
      <c r="HGP197" s="350"/>
      <c r="HGQ197" s="321"/>
      <c r="HGR197" s="326"/>
      <c r="HGS197" s="152"/>
      <c r="HGT197" s="152"/>
      <c r="HGU197" s="152"/>
      <c r="HGV197" s="152"/>
      <c r="HGW197" s="350"/>
      <c r="HGX197" s="321"/>
      <c r="HGY197" s="326"/>
      <c r="HGZ197" s="152"/>
      <c r="HHA197" s="152"/>
      <c r="HHB197" s="152"/>
      <c r="HHC197" s="152"/>
      <c r="HHD197" s="350"/>
      <c r="HHE197" s="321"/>
      <c r="HHF197" s="326"/>
      <c r="HHG197" s="152"/>
      <c r="HHH197" s="152"/>
      <c r="HHI197" s="152"/>
      <c r="HHJ197" s="152"/>
      <c r="HHK197" s="350"/>
      <c r="HHL197" s="321"/>
      <c r="HHM197" s="326"/>
      <c r="HHN197" s="152"/>
      <c r="HHO197" s="152"/>
      <c r="HHP197" s="152"/>
      <c r="HHQ197" s="152"/>
      <c r="HHR197" s="350"/>
      <c r="HHS197" s="321"/>
      <c r="HHT197" s="326"/>
      <c r="HHU197" s="152"/>
      <c r="HHV197" s="152"/>
      <c r="HHW197" s="152"/>
      <c r="HHX197" s="152"/>
      <c r="HHY197" s="350"/>
      <c r="HHZ197" s="321"/>
      <c r="HIA197" s="326"/>
      <c r="HIB197" s="152"/>
      <c r="HIC197" s="152"/>
      <c r="HID197" s="152"/>
      <c r="HIE197" s="152"/>
      <c r="HIF197" s="350"/>
      <c r="HIG197" s="321"/>
      <c r="HIH197" s="326"/>
      <c r="HII197" s="152"/>
      <c r="HIJ197" s="152"/>
      <c r="HIK197" s="152"/>
      <c r="HIL197" s="152"/>
      <c r="HIM197" s="350"/>
      <c r="HIN197" s="321"/>
      <c r="HIO197" s="326"/>
      <c r="HIP197" s="152"/>
      <c r="HIQ197" s="152"/>
      <c r="HIR197" s="152"/>
      <c r="HIS197" s="152"/>
      <c r="HIT197" s="350"/>
      <c r="HIU197" s="321"/>
      <c r="HIV197" s="326"/>
      <c r="HIW197" s="152"/>
      <c r="HIX197" s="152"/>
      <c r="HIY197" s="152"/>
      <c r="HIZ197" s="152"/>
      <c r="HJA197" s="350"/>
      <c r="HJB197" s="321"/>
      <c r="HJC197" s="326"/>
      <c r="HJD197" s="152"/>
      <c r="HJE197" s="152"/>
      <c r="HJF197" s="152"/>
      <c r="HJG197" s="152"/>
      <c r="HJH197" s="350"/>
      <c r="HJI197" s="321"/>
      <c r="HJJ197" s="326"/>
      <c r="HJK197" s="152"/>
      <c r="HJL197" s="152"/>
      <c r="HJM197" s="152"/>
      <c r="HJN197" s="152"/>
      <c r="HJO197" s="350"/>
      <c r="HJP197" s="321"/>
      <c r="HJQ197" s="326"/>
      <c r="HJR197" s="152"/>
      <c r="HJS197" s="152"/>
      <c r="HJT197" s="152"/>
      <c r="HJU197" s="152"/>
      <c r="HJV197" s="350"/>
      <c r="HJW197" s="321"/>
      <c r="HJX197" s="326"/>
      <c r="HJY197" s="152"/>
      <c r="HJZ197" s="152"/>
      <c r="HKA197" s="152"/>
      <c r="HKB197" s="152"/>
      <c r="HKC197" s="350"/>
      <c r="HKD197" s="321"/>
      <c r="HKE197" s="326"/>
      <c r="HKF197" s="152"/>
      <c r="HKG197" s="152"/>
      <c r="HKH197" s="152"/>
      <c r="HKI197" s="152"/>
      <c r="HKJ197" s="350"/>
      <c r="HKK197" s="321"/>
      <c r="HKL197" s="326"/>
      <c r="HKM197" s="152"/>
      <c r="HKN197" s="152"/>
      <c r="HKO197" s="152"/>
      <c r="HKP197" s="152"/>
      <c r="HKQ197" s="350"/>
      <c r="HKR197" s="321"/>
      <c r="HKS197" s="326"/>
      <c r="HKT197" s="152"/>
      <c r="HKU197" s="152"/>
      <c r="HKV197" s="152"/>
      <c r="HKW197" s="152"/>
      <c r="HKX197" s="350"/>
      <c r="HKY197" s="321"/>
      <c r="HKZ197" s="326"/>
      <c r="HLA197" s="152"/>
      <c r="HLB197" s="152"/>
      <c r="HLC197" s="152"/>
      <c r="HLD197" s="152"/>
      <c r="HLE197" s="350"/>
      <c r="HLF197" s="321"/>
      <c r="HLG197" s="326"/>
      <c r="HLH197" s="152"/>
      <c r="HLI197" s="152"/>
      <c r="HLJ197" s="152"/>
      <c r="HLK197" s="152"/>
      <c r="HLL197" s="350"/>
      <c r="HLM197" s="321"/>
      <c r="HLN197" s="326"/>
      <c r="HLO197" s="152"/>
      <c r="HLP197" s="152"/>
      <c r="HLQ197" s="152"/>
      <c r="HLR197" s="152"/>
      <c r="HLS197" s="350"/>
      <c r="HLT197" s="321"/>
      <c r="HLU197" s="326"/>
      <c r="HLV197" s="152"/>
      <c r="HLW197" s="152"/>
      <c r="HLX197" s="152"/>
      <c r="HLY197" s="152"/>
      <c r="HLZ197" s="350"/>
      <c r="HMA197" s="321"/>
      <c r="HMB197" s="326"/>
      <c r="HMC197" s="152"/>
      <c r="HMD197" s="152"/>
      <c r="HME197" s="152"/>
      <c r="HMF197" s="152"/>
      <c r="HMG197" s="350"/>
      <c r="HMH197" s="321"/>
      <c r="HMI197" s="326"/>
      <c r="HMJ197" s="152"/>
      <c r="HMK197" s="152"/>
      <c r="HML197" s="152"/>
      <c r="HMM197" s="152"/>
      <c r="HMN197" s="350"/>
      <c r="HMO197" s="321"/>
      <c r="HMP197" s="326"/>
      <c r="HMQ197" s="152"/>
      <c r="HMR197" s="152"/>
      <c r="HMS197" s="152"/>
      <c r="HMT197" s="152"/>
      <c r="HMU197" s="350"/>
      <c r="HMV197" s="321"/>
      <c r="HMW197" s="326"/>
      <c r="HMX197" s="152"/>
      <c r="HMY197" s="152"/>
      <c r="HMZ197" s="152"/>
      <c r="HNA197" s="152"/>
      <c r="HNB197" s="350"/>
      <c r="HNC197" s="321"/>
      <c r="HND197" s="326"/>
      <c r="HNE197" s="152"/>
      <c r="HNF197" s="152"/>
      <c r="HNG197" s="152"/>
      <c r="HNH197" s="152"/>
      <c r="HNI197" s="350"/>
      <c r="HNJ197" s="321"/>
      <c r="HNK197" s="326"/>
      <c r="HNL197" s="152"/>
      <c r="HNM197" s="152"/>
      <c r="HNN197" s="152"/>
      <c r="HNO197" s="152"/>
      <c r="HNP197" s="350"/>
      <c r="HNQ197" s="321"/>
      <c r="HNR197" s="326"/>
      <c r="HNS197" s="152"/>
      <c r="HNT197" s="152"/>
      <c r="HNU197" s="152"/>
      <c r="HNV197" s="152"/>
      <c r="HNW197" s="350"/>
      <c r="HNX197" s="321"/>
      <c r="HNY197" s="326"/>
      <c r="HNZ197" s="152"/>
      <c r="HOA197" s="152"/>
      <c r="HOB197" s="152"/>
      <c r="HOC197" s="152"/>
      <c r="HOD197" s="350"/>
      <c r="HOE197" s="321"/>
      <c r="HOF197" s="326"/>
      <c r="HOG197" s="152"/>
      <c r="HOH197" s="152"/>
      <c r="HOI197" s="152"/>
      <c r="HOJ197" s="152"/>
      <c r="HOK197" s="350"/>
      <c r="HOL197" s="321"/>
      <c r="HOM197" s="326"/>
      <c r="HON197" s="152"/>
      <c r="HOO197" s="152"/>
      <c r="HOP197" s="152"/>
      <c r="HOQ197" s="152"/>
      <c r="HOR197" s="350"/>
      <c r="HOS197" s="321"/>
      <c r="HOT197" s="326"/>
      <c r="HOU197" s="152"/>
      <c r="HOV197" s="152"/>
      <c r="HOW197" s="152"/>
      <c r="HOX197" s="152"/>
      <c r="HOY197" s="350"/>
      <c r="HOZ197" s="321"/>
      <c r="HPA197" s="326"/>
      <c r="HPB197" s="152"/>
      <c r="HPC197" s="152"/>
      <c r="HPD197" s="152"/>
      <c r="HPE197" s="152"/>
      <c r="HPF197" s="350"/>
      <c r="HPG197" s="321"/>
      <c r="HPH197" s="326"/>
      <c r="HPI197" s="152"/>
      <c r="HPJ197" s="152"/>
      <c r="HPK197" s="152"/>
      <c r="HPL197" s="152"/>
      <c r="HPM197" s="350"/>
      <c r="HPN197" s="321"/>
      <c r="HPO197" s="326"/>
      <c r="HPP197" s="152"/>
      <c r="HPQ197" s="152"/>
      <c r="HPR197" s="152"/>
      <c r="HPS197" s="152"/>
      <c r="HPT197" s="350"/>
      <c r="HPU197" s="321"/>
      <c r="HPV197" s="326"/>
      <c r="HPW197" s="152"/>
      <c r="HPX197" s="152"/>
      <c r="HPY197" s="152"/>
      <c r="HPZ197" s="152"/>
      <c r="HQA197" s="350"/>
      <c r="HQB197" s="321"/>
      <c r="HQC197" s="326"/>
      <c r="HQD197" s="152"/>
      <c r="HQE197" s="152"/>
      <c r="HQF197" s="152"/>
      <c r="HQG197" s="152"/>
      <c r="HQH197" s="350"/>
      <c r="HQI197" s="321"/>
      <c r="HQJ197" s="326"/>
      <c r="HQK197" s="152"/>
      <c r="HQL197" s="152"/>
      <c r="HQM197" s="152"/>
      <c r="HQN197" s="152"/>
      <c r="HQO197" s="350"/>
      <c r="HQP197" s="321"/>
      <c r="HQQ197" s="326"/>
      <c r="HQR197" s="152"/>
      <c r="HQS197" s="152"/>
      <c r="HQT197" s="152"/>
      <c r="HQU197" s="152"/>
      <c r="HQV197" s="350"/>
      <c r="HQW197" s="321"/>
      <c r="HQX197" s="326"/>
      <c r="HQY197" s="152"/>
      <c r="HQZ197" s="152"/>
      <c r="HRA197" s="152"/>
      <c r="HRB197" s="152"/>
      <c r="HRC197" s="350"/>
      <c r="HRD197" s="321"/>
      <c r="HRE197" s="326"/>
      <c r="HRF197" s="152"/>
      <c r="HRG197" s="152"/>
      <c r="HRH197" s="152"/>
      <c r="HRI197" s="152"/>
      <c r="HRJ197" s="350"/>
      <c r="HRK197" s="321"/>
      <c r="HRL197" s="326"/>
      <c r="HRM197" s="152"/>
      <c r="HRN197" s="152"/>
      <c r="HRO197" s="152"/>
      <c r="HRP197" s="152"/>
      <c r="HRQ197" s="350"/>
      <c r="HRR197" s="321"/>
      <c r="HRS197" s="326"/>
      <c r="HRT197" s="152"/>
      <c r="HRU197" s="152"/>
      <c r="HRV197" s="152"/>
      <c r="HRW197" s="152"/>
      <c r="HRX197" s="350"/>
      <c r="HRY197" s="321"/>
      <c r="HRZ197" s="326"/>
      <c r="HSA197" s="152"/>
      <c r="HSB197" s="152"/>
      <c r="HSC197" s="152"/>
      <c r="HSD197" s="152"/>
      <c r="HSE197" s="350"/>
      <c r="HSF197" s="321"/>
      <c r="HSG197" s="326"/>
      <c r="HSH197" s="152"/>
      <c r="HSI197" s="152"/>
      <c r="HSJ197" s="152"/>
      <c r="HSK197" s="152"/>
      <c r="HSL197" s="350"/>
      <c r="HSM197" s="321"/>
      <c r="HSN197" s="326"/>
      <c r="HSO197" s="152"/>
      <c r="HSP197" s="152"/>
      <c r="HSQ197" s="152"/>
      <c r="HSR197" s="152"/>
      <c r="HSS197" s="350"/>
      <c r="HST197" s="321"/>
      <c r="HSU197" s="326"/>
      <c r="HSV197" s="152"/>
      <c r="HSW197" s="152"/>
      <c r="HSX197" s="152"/>
      <c r="HSY197" s="152"/>
      <c r="HSZ197" s="350"/>
      <c r="HTA197" s="321"/>
      <c r="HTB197" s="326"/>
      <c r="HTC197" s="152"/>
      <c r="HTD197" s="152"/>
      <c r="HTE197" s="152"/>
      <c r="HTF197" s="152"/>
      <c r="HTG197" s="350"/>
      <c r="HTH197" s="321"/>
      <c r="HTI197" s="326"/>
      <c r="HTJ197" s="152"/>
      <c r="HTK197" s="152"/>
      <c r="HTL197" s="152"/>
      <c r="HTM197" s="152"/>
      <c r="HTN197" s="350"/>
      <c r="HTO197" s="321"/>
      <c r="HTP197" s="326"/>
      <c r="HTQ197" s="152"/>
      <c r="HTR197" s="152"/>
      <c r="HTS197" s="152"/>
      <c r="HTT197" s="152"/>
      <c r="HTU197" s="350"/>
      <c r="HTV197" s="321"/>
      <c r="HTW197" s="326"/>
      <c r="HTX197" s="152"/>
      <c r="HTY197" s="152"/>
      <c r="HTZ197" s="152"/>
      <c r="HUA197" s="152"/>
      <c r="HUB197" s="350"/>
      <c r="HUC197" s="321"/>
      <c r="HUD197" s="326"/>
      <c r="HUE197" s="152"/>
      <c r="HUF197" s="152"/>
      <c r="HUG197" s="152"/>
      <c r="HUH197" s="152"/>
      <c r="HUI197" s="350"/>
      <c r="HUJ197" s="321"/>
      <c r="HUK197" s="326"/>
      <c r="HUL197" s="152"/>
      <c r="HUM197" s="152"/>
      <c r="HUN197" s="152"/>
      <c r="HUO197" s="152"/>
      <c r="HUP197" s="350"/>
      <c r="HUQ197" s="321"/>
      <c r="HUR197" s="326"/>
      <c r="HUS197" s="152"/>
      <c r="HUT197" s="152"/>
      <c r="HUU197" s="152"/>
      <c r="HUV197" s="152"/>
      <c r="HUW197" s="350"/>
      <c r="HUX197" s="321"/>
      <c r="HUY197" s="326"/>
      <c r="HUZ197" s="152"/>
      <c r="HVA197" s="152"/>
      <c r="HVB197" s="152"/>
      <c r="HVC197" s="152"/>
      <c r="HVD197" s="350"/>
      <c r="HVE197" s="321"/>
      <c r="HVF197" s="326"/>
      <c r="HVG197" s="152"/>
      <c r="HVH197" s="152"/>
      <c r="HVI197" s="152"/>
      <c r="HVJ197" s="152"/>
      <c r="HVK197" s="350"/>
      <c r="HVL197" s="321"/>
      <c r="HVM197" s="326"/>
      <c r="HVN197" s="152"/>
      <c r="HVO197" s="152"/>
      <c r="HVP197" s="152"/>
      <c r="HVQ197" s="152"/>
      <c r="HVR197" s="350"/>
      <c r="HVS197" s="321"/>
      <c r="HVT197" s="326"/>
      <c r="HVU197" s="152"/>
      <c r="HVV197" s="152"/>
      <c r="HVW197" s="152"/>
      <c r="HVX197" s="152"/>
      <c r="HVY197" s="350"/>
      <c r="HVZ197" s="321"/>
      <c r="HWA197" s="326"/>
      <c r="HWB197" s="152"/>
      <c r="HWC197" s="152"/>
      <c r="HWD197" s="152"/>
      <c r="HWE197" s="152"/>
      <c r="HWF197" s="350"/>
      <c r="HWG197" s="321"/>
      <c r="HWH197" s="326"/>
      <c r="HWI197" s="152"/>
      <c r="HWJ197" s="152"/>
      <c r="HWK197" s="152"/>
      <c r="HWL197" s="152"/>
      <c r="HWM197" s="350"/>
      <c r="HWN197" s="321"/>
      <c r="HWO197" s="326"/>
      <c r="HWP197" s="152"/>
      <c r="HWQ197" s="152"/>
      <c r="HWR197" s="152"/>
      <c r="HWS197" s="152"/>
      <c r="HWT197" s="350"/>
      <c r="HWU197" s="321"/>
      <c r="HWV197" s="326"/>
      <c r="HWW197" s="152"/>
      <c r="HWX197" s="152"/>
      <c r="HWY197" s="152"/>
      <c r="HWZ197" s="152"/>
      <c r="HXA197" s="350"/>
      <c r="HXB197" s="321"/>
      <c r="HXC197" s="326"/>
      <c r="HXD197" s="152"/>
      <c r="HXE197" s="152"/>
      <c r="HXF197" s="152"/>
      <c r="HXG197" s="152"/>
      <c r="HXH197" s="350"/>
      <c r="HXI197" s="321"/>
      <c r="HXJ197" s="326"/>
      <c r="HXK197" s="152"/>
      <c r="HXL197" s="152"/>
      <c r="HXM197" s="152"/>
      <c r="HXN197" s="152"/>
      <c r="HXO197" s="350"/>
      <c r="HXP197" s="321"/>
      <c r="HXQ197" s="326"/>
      <c r="HXR197" s="152"/>
      <c r="HXS197" s="152"/>
      <c r="HXT197" s="152"/>
      <c r="HXU197" s="152"/>
      <c r="HXV197" s="350"/>
      <c r="HXW197" s="321"/>
      <c r="HXX197" s="326"/>
      <c r="HXY197" s="152"/>
      <c r="HXZ197" s="152"/>
      <c r="HYA197" s="152"/>
      <c r="HYB197" s="152"/>
      <c r="HYC197" s="350"/>
      <c r="HYD197" s="321"/>
      <c r="HYE197" s="326"/>
      <c r="HYF197" s="152"/>
      <c r="HYG197" s="152"/>
      <c r="HYH197" s="152"/>
      <c r="HYI197" s="152"/>
      <c r="HYJ197" s="350"/>
      <c r="HYK197" s="321"/>
      <c r="HYL197" s="326"/>
      <c r="HYM197" s="152"/>
      <c r="HYN197" s="152"/>
      <c r="HYO197" s="152"/>
      <c r="HYP197" s="152"/>
      <c r="HYQ197" s="350"/>
      <c r="HYR197" s="321"/>
      <c r="HYS197" s="326"/>
      <c r="HYT197" s="152"/>
      <c r="HYU197" s="152"/>
      <c r="HYV197" s="152"/>
      <c r="HYW197" s="152"/>
      <c r="HYX197" s="350"/>
      <c r="HYY197" s="321"/>
      <c r="HYZ197" s="326"/>
      <c r="HZA197" s="152"/>
      <c r="HZB197" s="152"/>
      <c r="HZC197" s="152"/>
      <c r="HZD197" s="152"/>
      <c r="HZE197" s="350"/>
      <c r="HZF197" s="321"/>
      <c r="HZG197" s="326"/>
      <c r="HZH197" s="152"/>
      <c r="HZI197" s="152"/>
      <c r="HZJ197" s="152"/>
      <c r="HZK197" s="152"/>
      <c r="HZL197" s="350"/>
      <c r="HZM197" s="321"/>
      <c r="HZN197" s="326"/>
      <c r="HZO197" s="152"/>
      <c r="HZP197" s="152"/>
      <c r="HZQ197" s="152"/>
      <c r="HZR197" s="152"/>
      <c r="HZS197" s="350"/>
      <c r="HZT197" s="321"/>
      <c r="HZU197" s="326"/>
      <c r="HZV197" s="152"/>
      <c r="HZW197" s="152"/>
      <c r="HZX197" s="152"/>
      <c r="HZY197" s="152"/>
      <c r="HZZ197" s="350"/>
      <c r="IAA197" s="321"/>
      <c r="IAB197" s="326"/>
      <c r="IAC197" s="152"/>
      <c r="IAD197" s="152"/>
      <c r="IAE197" s="152"/>
      <c r="IAF197" s="152"/>
      <c r="IAG197" s="350"/>
      <c r="IAH197" s="321"/>
      <c r="IAI197" s="326"/>
      <c r="IAJ197" s="152"/>
      <c r="IAK197" s="152"/>
      <c r="IAL197" s="152"/>
      <c r="IAM197" s="152"/>
      <c r="IAN197" s="350"/>
      <c r="IAO197" s="321"/>
      <c r="IAP197" s="326"/>
      <c r="IAQ197" s="152"/>
      <c r="IAR197" s="152"/>
      <c r="IAS197" s="152"/>
      <c r="IAT197" s="152"/>
      <c r="IAU197" s="350"/>
      <c r="IAV197" s="321"/>
      <c r="IAW197" s="326"/>
      <c r="IAX197" s="152"/>
      <c r="IAY197" s="152"/>
      <c r="IAZ197" s="152"/>
      <c r="IBA197" s="152"/>
      <c r="IBB197" s="350"/>
      <c r="IBC197" s="321"/>
      <c r="IBD197" s="326"/>
      <c r="IBE197" s="152"/>
      <c r="IBF197" s="152"/>
      <c r="IBG197" s="152"/>
      <c r="IBH197" s="152"/>
      <c r="IBI197" s="350"/>
      <c r="IBJ197" s="321"/>
      <c r="IBK197" s="326"/>
      <c r="IBL197" s="152"/>
      <c r="IBM197" s="152"/>
      <c r="IBN197" s="152"/>
      <c r="IBO197" s="152"/>
      <c r="IBP197" s="350"/>
      <c r="IBQ197" s="321"/>
      <c r="IBR197" s="326"/>
      <c r="IBS197" s="152"/>
      <c r="IBT197" s="152"/>
      <c r="IBU197" s="152"/>
      <c r="IBV197" s="152"/>
      <c r="IBW197" s="350"/>
      <c r="IBX197" s="321"/>
      <c r="IBY197" s="326"/>
      <c r="IBZ197" s="152"/>
      <c r="ICA197" s="152"/>
      <c r="ICB197" s="152"/>
      <c r="ICC197" s="152"/>
      <c r="ICD197" s="350"/>
      <c r="ICE197" s="321"/>
      <c r="ICF197" s="326"/>
      <c r="ICG197" s="152"/>
      <c r="ICH197" s="152"/>
      <c r="ICI197" s="152"/>
      <c r="ICJ197" s="152"/>
      <c r="ICK197" s="350"/>
      <c r="ICL197" s="321"/>
      <c r="ICM197" s="326"/>
      <c r="ICN197" s="152"/>
      <c r="ICO197" s="152"/>
      <c r="ICP197" s="152"/>
      <c r="ICQ197" s="152"/>
      <c r="ICR197" s="350"/>
      <c r="ICS197" s="321"/>
      <c r="ICT197" s="326"/>
      <c r="ICU197" s="152"/>
      <c r="ICV197" s="152"/>
      <c r="ICW197" s="152"/>
      <c r="ICX197" s="152"/>
      <c r="ICY197" s="350"/>
      <c r="ICZ197" s="321"/>
      <c r="IDA197" s="326"/>
      <c r="IDB197" s="152"/>
      <c r="IDC197" s="152"/>
      <c r="IDD197" s="152"/>
      <c r="IDE197" s="152"/>
      <c r="IDF197" s="350"/>
      <c r="IDG197" s="321"/>
      <c r="IDH197" s="326"/>
      <c r="IDI197" s="152"/>
      <c r="IDJ197" s="152"/>
      <c r="IDK197" s="152"/>
      <c r="IDL197" s="152"/>
      <c r="IDM197" s="350"/>
      <c r="IDN197" s="321"/>
      <c r="IDO197" s="326"/>
      <c r="IDP197" s="152"/>
      <c r="IDQ197" s="152"/>
      <c r="IDR197" s="152"/>
      <c r="IDS197" s="152"/>
      <c r="IDT197" s="350"/>
      <c r="IDU197" s="321"/>
      <c r="IDV197" s="326"/>
      <c r="IDW197" s="152"/>
      <c r="IDX197" s="152"/>
      <c r="IDY197" s="152"/>
      <c r="IDZ197" s="152"/>
      <c r="IEA197" s="350"/>
      <c r="IEB197" s="321"/>
      <c r="IEC197" s="326"/>
      <c r="IED197" s="152"/>
      <c r="IEE197" s="152"/>
      <c r="IEF197" s="152"/>
      <c r="IEG197" s="152"/>
      <c r="IEH197" s="350"/>
      <c r="IEI197" s="321"/>
      <c r="IEJ197" s="326"/>
      <c r="IEK197" s="152"/>
      <c r="IEL197" s="152"/>
      <c r="IEM197" s="152"/>
      <c r="IEN197" s="152"/>
      <c r="IEO197" s="350"/>
      <c r="IEP197" s="321"/>
      <c r="IEQ197" s="326"/>
      <c r="IER197" s="152"/>
      <c r="IES197" s="152"/>
      <c r="IET197" s="152"/>
      <c r="IEU197" s="152"/>
      <c r="IEV197" s="350"/>
      <c r="IEW197" s="321"/>
      <c r="IEX197" s="326"/>
      <c r="IEY197" s="152"/>
      <c r="IEZ197" s="152"/>
      <c r="IFA197" s="152"/>
      <c r="IFB197" s="152"/>
      <c r="IFC197" s="350"/>
      <c r="IFD197" s="321"/>
      <c r="IFE197" s="326"/>
      <c r="IFF197" s="152"/>
      <c r="IFG197" s="152"/>
      <c r="IFH197" s="152"/>
      <c r="IFI197" s="152"/>
      <c r="IFJ197" s="350"/>
      <c r="IFK197" s="321"/>
      <c r="IFL197" s="326"/>
      <c r="IFM197" s="152"/>
      <c r="IFN197" s="152"/>
      <c r="IFO197" s="152"/>
      <c r="IFP197" s="152"/>
      <c r="IFQ197" s="350"/>
      <c r="IFR197" s="321"/>
      <c r="IFS197" s="326"/>
      <c r="IFT197" s="152"/>
      <c r="IFU197" s="152"/>
      <c r="IFV197" s="152"/>
      <c r="IFW197" s="152"/>
      <c r="IFX197" s="350"/>
      <c r="IFY197" s="321"/>
      <c r="IFZ197" s="326"/>
      <c r="IGA197" s="152"/>
      <c r="IGB197" s="152"/>
      <c r="IGC197" s="152"/>
      <c r="IGD197" s="152"/>
      <c r="IGE197" s="350"/>
      <c r="IGF197" s="321"/>
      <c r="IGG197" s="326"/>
      <c r="IGH197" s="152"/>
      <c r="IGI197" s="152"/>
      <c r="IGJ197" s="152"/>
      <c r="IGK197" s="152"/>
      <c r="IGL197" s="350"/>
      <c r="IGM197" s="321"/>
      <c r="IGN197" s="326"/>
      <c r="IGO197" s="152"/>
      <c r="IGP197" s="152"/>
      <c r="IGQ197" s="152"/>
      <c r="IGR197" s="152"/>
      <c r="IGS197" s="350"/>
      <c r="IGT197" s="321"/>
      <c r="IGU197" s="326"/>
      <c r="IGV197" s="152"/>
      <c r="IGW197" s="152"/>
      <c r="IGX197" s="152"/>
      <c r="IGY197" s="152"/>
      <c r="IGZ197" s="350"/>
      <c r="IHA197" s="321"/>
      <c r="IHB197" s="326"/>
      <c r="IHC197" s="152"/>
      <c r="IHD197" s="152"/>
      <c r="IHE197" s="152"/>
      <c r="IHF197" s="152"/>
      <c r="IHG197" s="350"/>
      <c r="IHH197" s="321"/>
      <c r="IHI197" s="326"/>
      <c r="IHJ197" s="152"/>
      <c r="IHK197" s="152"/>
      <c r="IHL197" s="152"/>
      <c r="IHM197" s="152"/>
      <c r="IHN197" s="350"/>
      <c r="IHO197" s="321"/>
      <c r="IHP197" s="326"/>
      <c r="IHQ197" s="152"/>
      <c r="IHR197" s="152"/>
      <c r="IHS197" s="152"/>
      <c r="IHT197" s="152"/>
      <c r="IHU197" s="350"/>
      <c r="IHV197" s="321"/>
      <c r="IHW197" s="326"/>
      <c r="IHX197" s="152"/>
      <c r="IHY197" s="152"/>
      <c r="IHZ197" s="152"/>
      <c r="IIA197" s="152"/>
      <c r="IIB197" s="350"/>
      <c r="IIC197" s="321"/>
      <c r="IID197" s="326"/>
      <c r="IIE197" s="152"/>
      <c r="IIF197" s="152"/>
      <c r="IIG197" s="152"/>
      <c r="IIH197" s="152"/>
      <c r="III197" s="350"/>
      <c r="IIJ197" s="321"/>
      <c r="IIK197" s="326"/>
      <c r="IIL197" s="152"/>
      <c r="IIM197" s="152"/>
      <c r="IIN197" s="152"/>
      <c r="IIO197" s="152"/>
      <c r="IIP197" s="350"/>
      <c r="IIQ197" s="321"/>
      <c r="IIR197" s="326"/>
      <c r="IIS197" s="152"/>
      <c r="IIT197" s="152"/>
      <c r="IIU197" s="152"/>
      <c r="IIV197" s="152"/>
      <c r="IIW197" s="350"/>
      <c r="IIX197" s="321"/>
      <c r="IIY197" s="326"/>
      <c r="IIZ197" s="152"/>
      <c r="IJA197" s="152"/>
      <c r="IJB197" s="152"/>
      <c r="IJC197" s="152"/>
      <c r="IJD197" s="350"/>
      <c r="IJE197" s="321"/>
      <c r="IJF197" s="326"/>
      <c r="IJG197" s="152"/>
      <c r="IJH197" s="152"/>
      <c r="IJI197" s="152"/>
      <c r="IJJ197" s="152"/>
      <c r="IJK197" s="350"/>
      <c r="IJL197" s="321"/>
      <c r="IJM197" s="326"/>
      <c r="IJN197" s="152"/>
      <c r="IJO197" s="152"/>
      <c r="IJP197" s="152"/>
      <c r="IJQ197" s="152"/>
      <c r="IJR197" s="350"/>
      <c r="IJS197" s="321"/>
      <c r="IJT197" s="326"/>
      <c r="IJU197" s="152"/>
      <c r="IJV197" s="152"/>
      <c r="IJW197" s="152"/>
      <c r="IJX197" s="152"/>
      <c r="IJY197" s="350"/>
      <c r="IJZ197" s="321"/>
      <c r="IKA197" s="326"/>
      <c r="IKB197" s="152"/>
      <c r="IKC197" s="152"/>
      <c r="IKD197" s="152"/>
      <c r="IKE197" s="152"/>
      <c r="IKF197" s="350"/>
      <c r="IKG197" s="321"/>
      <c r="IKH197" s="326"/>
      <c r="IKI197" s="152"/>
      <c r="IKJ197" s="152"/>
      <c r="IKK197" s="152"/>
      <c r="IKL197" s="152"/>
      <c r="IKM197" s="350"/>
      <c r="IKN197" s="321"/>
      <c r="IKO197" s="326"/>
      <c r="IKP197" s="152"/>
      <c r="IKQ197" s="152"/>
      <c r="IKR197" s="152"/>
      <c r="IKS197" s="152"/>
      <c r="IKT197" s="350"/>
      <c r="IKU197" s="321"/>
      <c r="IKV197" s="326"/>
      <c r="IKW197" s="152"/>
      <c r="IKX197" s="152"/>
      <c r="IKY197" s="152"/>
      <c r="IKZ197" s="152"/>
      <c r="ILA197" s="350"/>
      <c r="ILB197" s="321"/>
      <c r="ILC197" s="326"/>
      <c r="ILD197" s="152"/>
      <c r="ILE197" s="152"/>
      <c r="ILF197" s="152"/>
      <c r="ILG197" s="152"/>
      <c r="ILH197" s="350"/>
      <c r="ILI197" s="321"/>
      <c r="ILJ197" s="326"/>
      <c r="ILK197" s="152"/>
      <c r="ILL197" s="152"/>
      <c r="ILM197" s="152"/>
      <c r="ILN197" s="152"/>
      <c r="ILO197" s="350"/>
      <c r="ILP197" s="321"/>
      <c r="ILQ197" s="326"/>
      <c r="ILR197" s="152"/>
      <c r="ILS197" s="152"/>
      <c r="ILT197" s="152"/>
      <c r="ILU197" s="152"/>
      <c r="ILV197" s="350"/>
      <c r="ILW197" s="321"/>
      <c r="ILX197" s="326"/>
      <c r="ILY197" s="152"/>
      <c r="ILZ197" s="152"/>
      <c r="IMA197" s="152"/>
      <c r="IMB197" s="152"/>
      <c r="IMC197" s="350"/>
      <c r="IMD197" s="321"/>
      <c r="IME197" s="326"/>
      <c r="IMF197" s="152"/>
      <c r="IMG197" s="152"/>
      <c r="IMH197" s="152"/>
      <c r="IMI197" s="152"/>
      <c r="IMJ197" s="350"/>
      <c r="IMK197" s="321"/>
      <c r="IML197" s="326"/>
      <c r="IMM197" s="152"/>
      <c r="IMN197" s="152"/>
      <c r="IMO197" s="152"/>
      <c r="IMP197" s="152"/>
      <c r="IMQ197" s="350"/>
      <c r="IMR197" s="321"/>
      <c r="IMS197" s="326"/>
      <c r="IMT197" s="152"/>
      <c r="IMU197" s="152"/>
      <c r="IMV197" s="152"/>
      <c r="IMW197" s="152"/>
      <c r="IMX197" s="350"/>
      <c r="IMY197" s="321"/>
      <c r="IMZ197" s="326"/>
      <c r="INA197" s="152"/>
      <c r="INB197" s="152"/>
      <c r="INC197" s="152"/>
      <c r="IND197" s="152"/>
      <c r="INE197" s="350"/>
      <c r="INF197" s="321"/>
      <c r="ING197" s="326"/>
      <c r="INH197" s="152"/>
      <c r="INI197" s="152"/>
      <c r="INJ197" s="152"/>
      <c r="INK197" s="152"/>
      <c r="INL197" s="350"/>
      <c r="INM197" s="321"/>
      <c r="INN197" s="326"/>
      <c r="INO197" s="152"/>
      <c r="INP197" s="152"/>
      <c r="INQ197" s="152"/>
      <c r="INR197" s="152"/>
      <c r="INS197" s="350"/>
      <c r="INT197" s="321"/>
      <c r="INU197" s="326"/>
      <c r="INV197" s="152"/>
      <c r="INW197" s="152"/>
      <c r="INX197" s="152"/>
      <c r="INY197" s="152"/>
      <c r="INZ197" s="350"/>
      <c r="IOA197" s="321"/>
      <c r="IOB197" s="326"/>
      <c r="IOC197" s="152"/>
      <c r="IOD197" s="152"/>
      <c r="IOE197" s="152"/>
      <c r="IOF197" s="152"/>
      <c r="IOG197" s="350"/>
      <c r="IOH197" s="321"/>
      <c r="IOI197" s="326"/>
      <c r="IOJ197" s="152"/>
      <c r="IOK197" s="152"/>
      <c r="IOL197" s="152"/>
      <c r="IOM197" s="152"/>
      <c r="ION197" s="350"/>
      <c r="IOO197" s="321"/>
      <c r="IOP197" s="326"/>
      <c r="IOQ197" s="152"/>
      <c r="IOR197" s="152"/>
      <c r="IOS197" s="152"/>
      <c r="IOT197" s="152"/>
      <c r="IOU197" s="350"/>
      <c r="IOV197" s="321"/>
      <c r="IOW197" s="326"/>
      <c r="IOX197" s="152"/>
      <c r="IOY197" s="152"/>
      <c r="IOZ197" s="152"/>
      <c r="IPA197" s="152"/>
      <c r="IPB197" s="350"/>
      <c r="IPC197" s="321"/>
      <c r="IPD197" s="326"/>
      <c r="IPE197" s="152"/>
      <c r="IPF197" s="152"/>
      <c r="IPG197" s="152"/>
      <c r="IPH197" s="152"/>
      <c r="IPI197" s="350"/>
      <c r="IPJ197" s="321"/>
      <c r="IPK197" s="326"/>
      <c r="IPL197" s="152"/>
      <c r="IPM197" s="152"/>
      <c r="IPN197" s="152"/>
      <c r="IPO197" s="152"/>
      <c r="IPP197" s="350"/>
      <c r="IPQ197" s="321"/>
      <c r="IPR197" s="326"/>
      <c r="IPS197" s="152"/>
      <c r="IPT197" s="152"/>
      <c r="IPU197" s="152"/>
      <c r="IPV197" s="152"/>
      <c r="IPW197" s="350"/>
      <c r="IPX197" s="321"/>
      <c r="IPY197" s="326"/>
      <c r="IPZ197" s="152"/>
      <c r="IQA197" s="152"/>
      <c r="IQB197" s="152"/>
      <c r="IQC197" s="152"/>
      <c r="IQD197" s="350"/>
      <c r="IQE197" s="321"/>
      <c r="IQF197" s="326"/>
      <c r="IQG197" s="152"/>
      <c r="IQH197" s="152"/>
      <c r="IQI197" s="152"/>
      <c r="IQJ197" s="152"/>
      <c r="IQK197" s="350"/>
      <c r="IQL197" s="321"/>
      <c r="IQM197" s="326"/>
      <c r="IQN197" s="152"/>
      <c r="IQO197" s="152"/>
      <c r="IQP197" s="152"/>
      <c r="IQQ197" s="152"/>
      <c r="IQR197" s="350"/>
      <c r="IQS197" s="321"/>
      <c r="IQT197" s="326"/>
      <c r="IQU197" s="152"/>
      <c r="IQV197" s="152"/>
      <c r="IQW197" s="152"/>
      <c r="IQX197" s="152"/>
      <c r="IQY197" s="350"/>
      <c r="IQZ197" s="321"/>
      <c r="IRA197" s="326"/>
      <c r="IRB197" s="152"/>
      <c r="IRC197" s="152"/>
      <c r="IRD197" s="152"/>
      <c r="IRE197" s="152"/>
      <c r="IRF197" s="350"/>
      <c r="IRG197" s="321"/>
      <c r="IRH197" s="326"/>
      <c r="IRI197" s="152"/>
      <c r="IRJ197" s="152"/>
      <c r="IRK197" s="152"/>
      <c r="IRL197" s="152"/>
      <c r="IRM197" s="350"/>
      <c r="IRN197" s="321"/>
      <c r="IRO197" s="326"/>
      <c r="IRP197" s="152"/>
      <c r="IRQ197" s="152"/>
      <c r="IRR197" s="152"/>
      <c r="IRS197" s="152"/>
      <c r="IRT197" s="350"/>
      <c r="IRU197" s="321"/>
      <c r="IRV197" s="326"/>
      <c r="IRW197" s="152"/>
      <c r="IRX197" s="152"/>
      <c r="IRY197" s="152"/>
      <c r="IRZ197" s="152"/>
      <c r="ISA197" s="350"/>
      <c r="ISB197" s="321"/>
      <c r="ISC197" s="326"/>
      <c r="ISD197" s="152"/>
      <c r="ISE197" s="152"/>
      <c r="ISF197" s="152"/>
      <c r="ISG197" s="152"/>
      <c r="ISH197" s="350"/>
      <c r="ISI197" s="321"/>
      <c r="ISJ197" s="326"/>
      <c r="ISK197" s="152"/>
      <c r="ISL197" s="152"/>
      <c r="ISM197" s="152"/>
      <c r="ISN197" s="152"/>
      <c r="ISO197" s="350"/>
      <c r="ISP197" s="321"/>
      <c r="ISQ197" s="326"/>
      <c r="ISR197" s="152"/>
      <c r="ISS197" s="152"/>
      <c r="IST197" s="152"/>
      <c r="ISU197" s="152"/>
      <c r="ISV197" s="350"/>
      <c r="ISW197" s="321"/>
      <c r="ISX197" s="326"/>
      <c r="ISY197" s="152"/>
      <c r="ISZ197" s="152"/>
      <c r="ITA197" s="152"/>
      <c r="ITB197" s="152"/>
      <c r="ITC197" s="350"/>
      <c r="ITD197" s="321"/>
      <c r="ITE197" s="326"/>
      <c r="ITF197" s="152"/>
      <c r="ITG197" s="152"/>
      <c r="ITH197" s="152"/>
      <c r="ITI197" s="152"/>
      <c r="ITJ197" s="350"/>
      <c r="ITK197" s="321"/>
      <c r="ITL197" s="326"/>
      <c r="ITM197" s="152"/>
      <c r="ITN197" s="152"/>
      <c r="ITO197" s="152"/>
      <c r="ITP197" s="152"/>
      <c r="ITQ197" s="350"/>
      <c r="ITR197" s="321"/>
      <c r="ITS197" s="326"/>
      <c r="ITT197" s="152"/>
      <c r="ITU197" s="152"/>
      <c r="ITV197" s="152"/>
      <c r="ITW197" s="152"/>
      <c r="ITX197" s="350"/>
      <c r="ITY197" s="321"/>
      <c r="ITZ197" s="326"/>
      <c r="IUA197" s="152"/>
      <c r="IUB197" s="152"/>
      <c r="IUC197" s="152"/>
      <c r="IUD197" s="152"/>
      <c r="IUE197" s="350"/>
      <c r="IUF197" s="321"/>
      <c r="IUG197" s="326"/>
      <c r="IUH197" s="152"/>
      <c r="IUI197" s="152"/>
      <c r="IUJ197" s="152"/>
      <c r="IUK197" s="152"/>
      <c r="IUL197" s="350"/>
      <c r="IUM197" s="321"/>
      <c r="IUN197" s="326"/>
      <c r="IUO197" s="152"/>
      <c r="IUP197" s="152"/>
      <c r="IUQ197" s="152"/>
      <c r="IUR197" s="152"/>
      <c r="IUS197" s="350"/>
      <c r="IUT197" s="321"/>
      <c r="IUU197" s="326"/>
      <c r="IUV197" s="152"/>
      <c r="IUW197" s="152"/>
      <c r="IUX197" s="152"/>
      <c r="IUY197" s="152"/>
      <c r="IUZ197" s="350"/>
      <c r="IVA197" s="321"/>
      <c r="IVB197" s="326"/>
      <c r="IVC197" s="152"/>
      <c r="IVD197" s="152"/>
      <c r="IVE197" s="152"/>
      <c r="IVF197" s="152"/>
      <c r="IVG197" s="350"/>
      <c r="IVH197" s="321"/>
      <c r="IVI197" s="326"/>
      <c r="IVJ197" s="152"/>
      <c r="IVK197" s="152"/>
      <c r="IVL197" s="152"/>
      <c r="IVM197" s="152"/>
      <c r="IVN197" s="350"/>
      <c r="IVO197" s="321"/>
      <c r="IVP197" s="326"/>
      <c r="IVQ197" s="152"/>
      <c r="IVR197" s="152"/>
      <c r="IVS197" s="152"/>
      <c r="IVT197" s="152"/>
      <c r="IVU197" s="350"/>
      <c r="IVV197" s="321"/>
      <c r="IVW197" s="326"/>
      <c r="IVX197" s="152"/>
      <c r="IVY197" s="152"/>
      <c r="IVZ197" s="152"/>
      <c r="IWA197" s="152"/>
      <c r="IWB197" s="350"/>
      <c r="IWC197" s="321"/>
      <c r="IWD197" s="326"/>
      <c r="IWE197" s="152"/>
      <c r="IWF197" s="152"/>
      <c r="IWG197" s="152"/>
      <c r="IWH197" s="152"/>
      <c r="IWI197" s="350"/>
      <c r="IWJ197" s="321"/>
      <c r="IWK197" s="326"/>
      <c r="IWL197" s="152"/>
      <c r="IWM197" s="152"/>
      <c r="IWN197" s="152"/>
      <c r="IWO197" s="152"/>
      <c r="IWP197" s="350"/>
      <c r="IWQ197" s="321"/>
      <c r="IWR197" s="326"/>
      <c r="IWS197" s="152"/>
      <c r="IWT197" s="152"/>
      <c r="IWU197" s="152"/>
      <c r="IWV197" s="152"/>
      <c r="IWW197" s="350"/>
      <c r="IWX197" s="321"/>
      <c r="IWY197" s="326"/>
      <c r="IWZ197" s="152"/>
      <c r="IXA197" s="152"/>
      <c r="IXB197" s="152"/>
      <c r="IXC197" s="152"/>
      <c r="IXD197" s="350"/>
      <c r="IXE197" s="321"/>
      <c r="IXF197" s="326"/>
      <c r="IXG197" s="152"/>
      <c r="IXH197" s="152"/>
      <c r="IXI197" s="152"/>
      <c r="IXJ197" s="152"/>
      <c r="IXK197" s="350"/>
      <c r="IXL197" s="321"/>
      <c r="IXM197" s="326"/>
      <c r="IXN197" s="152"/>
      <c r="IXO197" s="152"/>
      <c r="IXP197" s="152"/>
      <c r="IXQ197" s="152"/>
      <c r="IXR197" s="350"/>
      <c r="IXS197" s="321"/>
      <c r="IXT197" s="326"/>
      <c r="IXU197" s="152"/>
      <c r="IXV197" s="152"/>
      <c r="IXW197" s="152"/>
      <c r="IXX197" s="152"/>
      <c r="IXY197" s="350"/>
      <c r="IXZ197" s="321"/>
      <c r="IYA197" s="326"/>
      <c r="IYB197" s="152"/>
      <c r="IYC197" s="152"/>
      <c r="IYD197" s="152"/>
      <c r="IYE197" s="152"/>
      <c r="IYF197" s="350"/>
      <c r="IYG197" s="321"/>
      <c r="IYH197" s="326"/>
      <c r="IYI197" s="152"/>
      <c r="IYJ197" s="152"/>
      <c r="IYK197" s="152"/>
      <c r="IYL197" s="152"/>
      <c r="IYM197" s="350"/>
      <c r="IYN197" s="321"/>
      <c r="IYO197" s="326"/>
      <c r="IYP197" s="152"/>
      <c r="IYQ197" s="152"/>
      <c r="IYR197" s="152"/>
      <c r="IYS197" s="152"/>
      <c r="IYT197" s="350"/>
      <c r="IYU197" s="321"/>
      <c r="IYV197" s="326"/>
      <c r="IYW197" s="152"/>
      <c r="IYX197" s="152"/>
      <c r="IYY197" s="152"/>
      <c r="IYZ197" s="152"/>
      <c r="IZA197" s="350"/>
      <c r="IZB197" s="321"/>
      <c r="IZC197" s="326"/>
      <c r="IZD197" s="152"/>
      <c r="IZE197" s="152"/>
      <c r="IZF197" s="152"/>
      <c r="IZG197" s="152"/>
      <c r="IZH197" s="350"/>
      <c r="IZI197" s="321"/>
      <c r="IZJ197" s="326"/>
      <c r="IZK197" s="152"/>
      <c r="IZL197" s="152"/>
      <c r="IZM197" s="152"/>
      <c r="IZN197" s="152"/>
      <c r="IZO197" s="350"/>
      <c r="IZP197" s="321"/>
      <c r="IZQ197" s="326"/>
      <c r="IZR197" s="152"/>
      <c r="IZS197" s="152"/>
      <c r="IZT197" s="152"/>
      <c r="IZU197" s="152"/>
      <c r="IZV197" s="350"/>
      <c r="IZW197" s="321"/>
      <c r="IZX197" s="326"/>
      <c r="IZY197" s="152"/>
      <c r="IZZ197" s="152"/>
      <c r="JAA197" s="152"/>
      <c r="JAB197" s="152"/>
      <c r="JAC197" s="350"/>
      <c r="JAD197" s="321"/>
      <c r="JAE197" s="326"/>
      <c r="JAF197" s="152"/>
      <c r="JAG197" s="152"/>
      <c r="JAH197" s="152"/>
      <c r="JAI197" s="152"/>
      <c r="JAJ197" s="350"/>
      <c r="JAK197" s="321"/>
      <c r="JAL197" s="326"/>
      <c r="JAM197" s="152"/>
      <c r="JAN197" s="152"/>
      <c r="JAO197" s="152"/>
      <c r="JAP197" s="152"/>
      <c r="JAQ197" s="350"/>
      <c r="JAR197" s="321"/>
      <c r="JAS197" s="326"/>
      <c r="JAT197" s="152"/>
      <c r="JAU197" s="152"/>
      <c r="JAV197" s="152"/>
      <c r="JAW197" s="152"/>
      <c r="JAX197" s="350"/>
      <c r="JAY197" s="321"/>
      <c r="JAZ197" s="326"/>
      <c r="JBA197" s="152"/>
      <c r="JBB197" s="152"/>
      <c r="JBC197" s="152"/>
      <c r="JBD197" s="152"/>
      <c r="JBE197" s="350"/>
      <c r="JBF197" s="321"/>
      <c r="JBG197" s="326"/>
      <c r="JBH197" s="152"/>
      <c r="JBI197" s="152"/>
      <c r="JBJ197" s="152"/>
      <c r="JBK197" s="152"/>
      <c r="JBL197" s="350"/>
      <c r="JBM197" s="321"/>
      <c r="JBN197" s="326"/>
      <c r="JBO197" s="152"/>
      <c r="JBP197" s="152"/>
      <c r="JBQ197" s="152"/>
      <c r="JBR197" s="152"/>
      <c r="JBS197" s="350"/>
      <c r="JBT197" s="321"/>
      <c r="JBU197" s="326"/>
      <c r="JBV197" s="152"/>
      <c r="JBW197" s="152"/>
      <c r="JBX197" s="152"/>
      <c r="JBY197" s="152"/>
      <c r="JBZ197" s="350"/>
      <c r="JCA197" s="321"/>
      <c r="JCB197" s="326"/>
      <c r="JCC197" s="152"/>
      <c r="JCD197" s="152"/>
      <c r="JCE197" s="152"/>
      <c r="JCF197" s="152"/>
      <c r="JCG197" s="350"/>
      <c r="JCH197" s="321"/>
      <c r="JCI197" s="326"/>
      <c r="JCJ197" s="152"/>
      <c r="JCK197" s="152"/>
      <c r="JCL197" s="152"/>
      <c r="JCM197" s="152"/>
      <c r="JCN197" s="350"/>
      <c r="JCO197" s="321"/>
      <c r="JCP197" s="326"/>
      <c r="JCQ197" s="152"/>
      <c r="JCR197" s="152"/>
      <c r="JCS197" s="152"/>
      <c r="JCT197" s="152"/>
      <c r="JCU197" s="350"/>
      <c r="JCV197" s="321"/>
      <c r="JCW197" s="326"/>
      <c r="JCX197" s="152"/>
      <c r="JCY197" s="152"/>
      <c r="JCZ197" s="152"/>
      <c r="JDA197" s="152"/>
      <c r="JDB197" s="350"/>
      <c r="JDC197" s="321"/>
      <c r="JDD197" s="326"/>
      <c r="JDE197" s="152"/>
      <c r="JDF197" s="152"/>
      <c r="JDG197" s="152"/>
      <c r="JDH197" s="152"/>
      <c r="JDI197" s="350"/>
      <c r="JDJ197" s="321"/>
      <c r="JDK197" s="326"/>
      <c r="JDL197" s="152"/>
      <c r="JDM197" s="152"/>
      <c r="JDN197" s="152"/>
      <c r="JDO197" s="152"/>
      <c r="JDP197" s="350"/>
      <c r="JDQ197" s="321"/>
      <c r="JDR197" s="326"/>
      <c r="JDS197" s="152"/>
      <c r="JDT197" s="152"/>
      <c r="JDU197" s="152"/>
      <c r="JDV197" s="152"/>
      <c r="JDW197" s="350"/>
      <c r="JDX197" s="321"/>
      <c r="JDY197" s="326"/>
      <c r="JDZ197" s="152"/>
      <c r="JEA197" s="152"/>
      <c r="JEB197" s="152"/>
      <c r="JEC197" s="152"/>
      <c r="JED197" s="350"/>
      <c r="JEE197" s="321"/>
      <c r="JEF197" s="326"/>
      <c r="JEG197" s="152"/>
      <c r="JEH197" s="152"/>
      <c r="JEI197" s="152"/>
      <c r="JEJ197" s="152"/>
      <c r="JEK197" s="350"/>
      <c r="JEL197" s="321"/>
      <c r="JEM197" s="326"/>
      <c r="JEN197" s="152"/>
      <c r="JEO197" s="152"/>
      <c r="JEP197" s="152"/>
      <c r="JEQ197" s="152"/>
      <c r="JER197" s="350"/>
      <c r="JES197" s="321"/>
      <c r="JET197" s="326"/>
      <c r="JEU197" s="152"/>
      <c r="JEV197" s="152"/>
      <c r="JEW197" s="152"/>
      <c r="JEX197" s="152"/>
      <c r="JEY197" s="350"/>
      <c r="JEZ197" s="321"/>
      <c r="JFA197" s="326"/>
      <c r="JFB197" s="152"/>
      <c r="JFC197" s="152"/>
      <c r="JFD197" s="152"/>
      <c r="JFE197" s="152"/>
      <c r="JFF197" s="350"/>
      <c r="JFG197" s="321"/>
      <c r="JFH197" s="326"/>
      <c r="JFI197" s="152"/>
      <c r="JFJ197" s="152"/>
      <c r="JFK197" s="152"/>
      <c r="JFL197" s="152"/>
      <c r="JFM197" s="350"/>
      <c r="JFN197" s="321"/>
      <c r="JFO197" s="326"/>
      <c r="JFP197" s="152"/>
      <c r="JFQ197" s="152"/>
      <c r="JFR197" s="152"/>
      <c r="JFS197" s="152"/>
      <c r="JFT197" s="350"/>
      <c r="JFU197" s="321"/>
      <c r="JFV197" s="326"/>
      <c r="JFW197" s="152"/>
      <c r="JFX197" s="152"/>
      <c r="JFY197" s="152"/>
      <c r="JFZ197" s="152"/>
      <c r="JGA197" s="350"/>
      <c r="JGB197" s="321"/>
      <c r="JGC197" s="326"/>
      <c r="JGD197" s="152"/>
      <c r="JGE197" s="152"/>
      <c r="JGF197" s="152"/>
      <c r="JGG197" s="152"/>
      <c r="JGH197" s="350"/>
      <c r="JGI197" s="321"/>
      <c r="JGJ197" s="326"/>
      <c r="JGK197" s="152"/>
      <c r="JGL197" s="152"/>
      <c r="JGM197" s="152"/>
      <c r="JGN197" s="152"/>
      <c r="JGO197" s="350"/>
      <c r="JGP197" s="321"/>
      <c r="JGQ197" s="326"/>
      <c r="JGR197" s="152"/>
      <c r="JGS197" s="152"/>
      <c r="JGT197" s="152"/>
      <c r="JGU197" s="152"/>
      <c r="JGV197" s="350"/>
      <c r="JGW197" s="321"/>
      <c r="JGX197" s="326"/>
      <c r="JGY197" s="152"/>
      <c r="JGZ197" s="152"/>
      <c r="JHA197" s="152"/>
      <c r="JHB197" s="152"/>
      <c r="JHC197" s="350"/>
      <c r="JHD197" s="321"/>
      <c r="JHE197" s="326"/>
      <c r="JHF197" s="152"/>
      <c r="JHG197" s="152"/>
      <c r="JHH197" s="152"/>
      <c r="JHI197" s="152"/>
      <c r="JHJ197" s="350"/>
      <c r="JHK197" s="321"/>
      <c r="JHL197" s="326"/>
      <c r="JHM197" s="152"/>
      <c r="JHN197" s="152"/>
      <c r="JHO197" s="152"/>
      <c r="JHP197" s="152"/>
      <c r="JHQ197" s="350"/>
      <c r="JHR197" s="321"/>
      <c r="JHS197" s="326"/>
      <c r="JHT197" s="152"/>
      <c r="JHU197" s="152"/>
      <c r="JHV197" s="152"/>
      <c r="JHW197" s="152"/>
      <c r="JHX197" s="350"/>
      <c r="JHY197" s="321"/>
      <c r="JHZ197" s="326"/>
      <c r="JIA197" s="152"/>
      <c r="JIB197" s="152"/>
      <c r="JIC197" s="152"/>
      <c r="JID197" s="152"/>
      <c r="JIE197" s="350"/>
      <c r="JIF197" s="321"/>
      <c r="JIG197" s="326"/>
      <c r="JIH197" s="152"/>
      <c r="JII197" s="152"/>
      <c r="JIJ197" s="152"/>
      <c r="JIK197" s="152"/>
      <c r="JIL197" s="350"/>
      <c r="JIM197" s="321"/>
      <c r="JIN197" s="326"/>
      <c r="JIO197" s="152"/>
      <c r="JIP197" s="152"/>
      <c r="JIQ197" s="152"/>
      <c r="JIR197" s="152"/>
      <c r="JIS197" s="350"/>
      <c r="JIT197" s="321"/>
      <c r="JIU197" s="326"/>
      <c r="JIV197" s="152"/>
      <c r="JIW197" s="152"/>
      <c r="JIX197" s="152"/>
      <c r="JIY197" s="152"/>
      <c r="JIZ197" s="350"/>
      <c r="JJA197" s="321"/>
      <c r="JJB197" s="326"/>
      <c r="JJC197" s="152"/>
      <c r="JJD197" s="152"/>
      <c r="JJE197" s="152"/>
      <c r="JJF197" s="152"/>
      <c r="JJG197" s="350"/>
      <c r="JJH197" s="321"/>
      <c r="JJI197" s="326"/>
      <c r="JJJ197" s="152"/>
      <c r="JJK197" s="152"/>
      <c r="JJL197" s="152"/>
      <c r="JJM197" s="152"/>
      <c r="JJN197" s="350"/>
      <c r="JJO197" s="321"/>
      <c r="JJP197" s="326"/>
      <c r="JJQ197" s="152"/>
      <c r="JJR197" s="152"/>
      <c r="JJS197" s="152"/>
      <c r="JJT197" s="152"/>
      <c r="JJU197" s="350"/>
      <c r="JJV197" s="321"/>
      <c r="JJW197" s="326"/>
      <c r="JJX197" s="152"/>
      <c r="JJY197" s="152"/>
      <c r="JJZ197" s="152"/>
      <c r="JKA197" s="152"/>
      <c r="JKB197" s="350"/>
      <c r="JKC197" s="321"/>
      <c r="JKD197" s="326"/>
      <c r="JKE197" s="152"/>
      <c r="JKF197" s="152"/>
      <c r="JKG197" s="152"/>
      <c r="JKH197" s="152"/>
      <c r="JKI197" s="350"/>
      <c r="JKJ197" s="321"/>
      <c r="JKK197" s="326"/>
      <c r="JKL197" s="152"/>
      <c r="JKM197" s="152"/>
      <c r="JKN197" s="152"/>
      <c r="JKO197" s="152"/>
      <c r="JKP197" s="350"/>
      <c r="JKQ197" s="321"/>
      <c r="JKR197" s="326"/>
      <c r="JKS197" s="152"/>
      <c r="JKT197" s="152"/>
      <c r="JKU197" s="152"/>
      <c r="JKV197" s="152"/>
      <c r="JKW197" s="350"/>
      <c r="JKX197" s="321"/>
      <c r="JKY197" s="326"/>
      <c r="JKZ197" s="152"/>
      <c r="JLA197" s="152"/>
      <c r="JLB197" s="152"/>
      <c r="JLC197" s="152"/>
      <c r="JLD197" s="350"/>
      <c r="JLE197" s="321"/>
      <c r="JLF197" s="326"/>
      <c r="JLG197" s="152"/>
      <c r="JLH197" s="152"/>
      <c r="JLI197" s="152"/>
      <c r="JLJ197" s="152"/>
      <c r="JLK197" s="350"/>
      <c r="JLL197" s="321"/>
      <c r="JLM197" s="326"/>
      <c r="JLN197" s="152"/>
      <c r="JLO197" s="152"/>
      <c r="JLP197" s="152"/>
      <c r="JLQ197" s="152"/>
      <c r="JLR197" s="350"/>
      <c r="JLS197" s="321"/>
      <c r="JLT197" s="326"/>
      <c r="JLU197" s="152"/>
      <c r="JLV197" s="152"/>
      <c r="JLW197" s="152"/>
      <c r="JLX197" s="152"/>
      <c r="JLY197" s="350"/>
      <c r="JLZ197" s="321"/>
      <c r="JMA197" s="326"/>
      <c r="JMB197" s="152"/>
      <c r="JMC197" s="152"/>
      <c r="JMD197" s="152"/>
      <c r="JME197" s="152"/>
      <c r="JMF197" s="350"/>
      <c r="JMG197" s="321"/>
      <c r="JMH197" s="326"/>
      <c r="JMI197" s="152"/>
      <c r="JMJ197" s="152"/>
      <c r="JMK197" s="152"/>
      <c r="JML197" s="152"/>
      <c r="JMM197" s="350"/>
      <c r="JMN197" s="321"/>
      <c r="JMO197" s="326"/>
      <c r="JMP197" s="152"/>
      <c r="JMQ197" s="152"/>
      <c r="JMR197" s="152"/>
      <c r="JMS197" s="152"/>
      <c r="JMT197" s="350"/>
      <c r="JMU197" s="321"/>
      <c r="JMV197" s="326"/>
      <c r="JMW197" s="152"/>
      <c r="JMX197" s="152"/>
      <c r="JMY197" s="152"/>
      <c r="JMZ197" s="152"/>
      <c r="JNA197" s="350"/>
      <c r="JNB197" s="321"/>
      <c r="JNC197" s="326"/>
      <c r="JND197" s="152"/>
      <c r="JNE197" s="152"/>
      <c r="JNF197" s="152"/>
      <c r="JNG197" s="152"/>
      <c r="JNH197" s="350"/>
      <c r="JNI197" s="321"/>
      <c r="JNJ197" s="326"/>
      <c r="JNK197" s="152"/>
      <c r="JNL197" s="152"/>
      <c r="JNM197" s="152"/>
      <c r="JNN197" s="152"/>
      <c r="JNO197" s="350"/>
      <c r="JNP197" s="321"/>
      <c r="JNQ197" s="326"/>
      <c r="JNR197" s="152"/>
      <c r="JNS197" s="152"/>
      <c r="JNT197" s="152"/>
      <c r="JNU197" s="152"/>
      <c r="JNV197" s="350"/>
      <c r="JNW197" s="321"/>
      <c r="JNX197" s="326"/>
      <c r="JNY197" s="152"/>
      <c r="JNZ197" s="152"/>
      <c r="JOA197" s="152"/>
      <c r="JOB197" s="152"/>
      <c r="JOC197" s="350"/>
      <c r="JOD197" s="321"/>
      <c r="JOE197" s="326"/>
      <c r="JOF197" s="152"/>
      <c r="JOG197" s="152"/>
      <c r="JOH197" s="152"/>
      <c r="JOI197" s="152"/>
      <c r="JOJ197" s="350"/>
      <c r="JOK197" s="321"/>
      <c r="JOL197" s="326"/>
      <c r="JOM197" s="152"/>
      <c r="JON197" s="152"/>
      <c r="JOO197" s="152"/>
      <c r="JOP197" s="152"/>
      <c r="JOQ197" s="350"/>
      <c r="JOR197" s="321"/>
      <c r="JOS197" s="326"/>
      <c r="JOT197" s="152"/>
      <c r="JOU197" s="152"/>
      <c r="JOV197" s="152"/>
      <c r="JOW197" s="152"/>
      <c r="JOX197" s="350"/>
      <c r="JOY197" s="321"/>
      <c r="JOZ197" s="326"/>
      <c r="JPA197" s="152"/>
      <c r="JPB197" s="152"/>
      <c r="JPC197" s="152"/>
      <c r="JPD197" s="152"/>
      <c r="JPE197" s="350"/>
      <c r="JPF197" s="321"/>
      <c r="JPG197" s="326"/>
      <c r="JPH197" s="152"/>
      <c r="JPI197" s="152"/>
      <c r="JPJ197" s="152"/>
      <c r="JPK197" s="152"/>
      <c r="JPL197" s="350"/>
      <c r="JPM197" s="321"/>
      <c r="JPN197" s="326"/>
      <c r="JPO197" s="152"/>
      <c r="JPP197" s="152"/>
      <c r="JPQ197" s="152"/>
      <c r="JPR197" s="152"/>
      <c r="JPS197" s="350"/>
      <c r="JPT197" s="321"/>
      <c r="JPU197" s="326"/>
      <c r="JPV197" s="152"/>
      <c r="JPW197" s="152"/>
      <c r="JPX197" s="152"/>
      <c r="JPY197" s="152"/>
      <c r="JPZ197" s="350"/>
      <c r="JQA197" s="321"/>
      <c r="JQB197" s="326"/>
      <c r="JQC197" s="152"/>
      <c r="JQD197" s="152"/>
      <c r="JQE197" s="152"/>
      <c r="JQF197" s="152"/>
      <c r="JQG197" s="350"/>
      <c r="JQH197" s="321"/>
      <c r="JQI197" s="326"/>
      <c r="JQJ197" s="152"/>
      <c r="JQK197" s="152"/>
      <c r="JQL197" s="152"/>
      <c r="JQM197" s="152"/>
      <c r="JQN197" s="350"/>
      <c r="JQO197" s="321"/>
      <c r="JQP197" s="326"/>
      <c r="JQQ197" s="152"/>
      <c r="JQR197" s="152"/>
      <c r="JQS197" s="152"/>
      <c r="JQT197" s="152"/>
      <c r="JQU197" s="350"/>
      <c r="JQV197" s="321"/>
      <c r="JQW197" s="326"/>
      <c r="JQX197" s="152"/>
      <c r="JQY197" s="152"/>
      <c r="JQZ197" s="152"/>
      <c r="JRA197" s="152"/>
      <c r="JRB197" s="350"/>
      <c r="JRC197" s="321"/>
      <c r="JRD197" s="326"/>
      <c r="JRE197" s="152"/>
      <c r="JRF197" s="152"/>
      <c r="JRG197" s="152"/>
      <c r="JRH197" s="152"/>
      <c r="JRI197" s="350"/>
      <c r="JRJ197" s="321"/>
      <c r="JRK197" s="326"/>
      <c r="JRL197" s="152"/>
      <c r="JRM197" s="152"/>
      <c r="JRN197" s="152"/>
      <c r="JRO197" s="152"/>
      <c r="JRP197" s="350"/>
      <c r="JRQ197" s="321"/>
      <c r="JRR197" s="326"/>
      <c r="JRS197" s="152"/>
      <c r="JRT197" s="152"/>
      <c r="JRU197" s="152"/>
      <c r="JRV197" s="152"/>
      <c r="JRW197" s="350"/>
      <c r="JRX197" s="321"/>
      <c r="JRY197" s="326"/>
      <c r="JRZ197" s="152"/>
      <c r="JSA197" s="152"/>
      <c r="JSB197" s="152"/>
      <c r="JSC197" s="152"/>
      <c r="JSD197" s="350"/>
      <c r="JSE197" s="321"/>
      <c r="JSF197" s="326"/>
      <c r="JSG197" s="152"/>
      <c r="JSH197" s="152"/>
      <c r="JSI197" s="152"/>
      <c r="JSJ197" s="152"/>
      <c r="JSK197" s="350"/>
      <c r="JSL197" s="321"/>
      <c r="JSM197" s="326"/>
      <c r="JSN197" s="152"/>
      <c r="JSO197" s="152"/>
      <c r="JSP197" s="152"/>
      <c r="JSQ197" s="152"/>
      <c r="JSR197" s="350"/>
      <c r="JSS197" s="321"/>
      <c r="JST197" s="326"/>
      <c r="JSU197" s="152"/>
      <c r="JSV197" s="152"/>
      <c r="JSW197" s="152"/>
      <c r="JSX197" s="152"/>
      <c r="JSY197" s="350"/>
      <c r="JSZ197" s="321"/>
      <c r="JTA197" s="326"/>
      <c r="JTB197" s="152"/>
      <c r="JTC197" s="152"/>
      <c r="JTD197" s="152"/>
      <c r="JTE197" s="152"/>
      <c r="JTF197" s="350"/>
      <c r="JTG197" s="321"/>
      <c r="JTH197" s="326"/>
      <c r="JTI197" s="152"/>
      <c r="JTJ197" s="152"/>
      <c r="JTK197" s="152"/>
      <c r="JTL197" s="152"/>
      <c r="JTM197" s="350"/>
      <c r="JTN197" s="321"/>
      <c r="JTO197" s="326"/>
      <c r="JTP197" s="152"/>
      <c r="JTQ197" s="152"/>
      <c r="JTR197" s="152"/>
      <c r="JTS197" s="152"/>
      <c r="JTT197" s="350"/>
      <c r="JTU197" s="321"/>
      <c r="JTV197" s="326"/>
      <c r="JTW197" s="152"/>
      <c r="JTX197" s="152"/>
      <c r="JTY197" s="152"/>
      <c r="JTZ197" s="152"/>
      <c r="JUA197" s="350"/>
      <c r="JUB197" s="321"/>
      <c r="JUC197" s="326"/>
      <c r="JUD197" s="152"/>
      <c r="JUE197" s="152"/>
      <c r="JUF197" s="152"/>
      <c r="JUG197" s="152"/>
      <c r="JUH197" s="350"/>
      <c r="JUI197" s="321"/>
      <c r="JUJ197" s="326"/>
      <c r="JUK197" s="152"/>
      <c r="JUL197" s="152"/>
      <c r="JUM197" s="152"/>
      <c r="JUN197" s="152"/>
      <c r="JUO197" s="350"/>
      <c r="JUP197" s="321"/>
      <c r="JUQ197" s="326"/>
      <c r="JUR197" s="152"/>
      <c r="JUS197" s="152"/>
      <c r="JUT197" s="152"/>
      <c r="JUU197" s="152"/>
      <c r="JUV197" s="350"/>
      <c r="JUW197" s="321"/>
      <c r="JUX197" s="326"/>
      <c r="JUY197" s="152"/>
      <c r="JUZ197" s="152"/>
      <c r="JVA197" s="152"/>
      <c r="JVB197" s="152"/>
      <c r="JVC197" s="350"/>
      <c r="JVD197" s="321"/>
      <c r="JVE197" s="326"/>
      <c r="JVF197" s="152"/>
      <c r="JVG197" s="152"/>
      <c r="JVH197" s="152"/>
      <c r="JVI197" s="152"/>
      <c r="JVJ197" s="350"/>
      <c r="JVK197" s="321"/>
      <c r="JVL197" s="326"/>
      <c r="JVM197" s="152"/>
      <c r="JVN197" s="152"/>
      <c r="JVO197" s="152"/>
      <c r="JVP197" s="152"/>
      <c r="JVQ197" s="350"/>
      <c r="JVR197" s="321"/>
      <c r="JVS197" s="326"/>
      <c r="JVT197" s="152"/>
      <c r="JVU197" s="152"/>
      <c r="JVV197" s="152"/>
      <c r="JVW197" s="152"/>
      <c r="JVX197" s="350"/>
      <c r="JVY197" s="321"/>
      <c r="JVZ197" s="326"/>
      <c r="JWA197" s="152"/>
      <c r="JWB197" s="152"/>
      <c r="JWC197" s="152"/>
      <c r="JWD197" s="152"/>
      <c r="JWE197" s="350"/>
      <c r="JWF197" s="321"/>
      <c r="JWG197" s="326"/>
      <c r="JWH197" s="152"/>
      <c r="JWI197" s="152"/>
      <c r="JWJ197" s="152"/>
      <c r="JWK197" s="152"/>
      <c r="JWL197" s="350"/>
      <c r="JWM197" s="321"/>
      <c r="JWN197" s="326"/>
      <c r="JWO197" s="152"/>
      <c r="JWP197" s="152"/>
      <c r="JWQ197" s="152"/>
      <c r="JWR197" s="152"/>
      <c r="JWS197" s="350"/>
      <c r="JWT197" s="321"/>
      <c r="JWU197" s="326"/>
      <c r="JWV197" s="152"/>
      <c r="JWW197" s="152"/>
      <c r="JWX197" s="152"/>
      <c r="JWY197" s="152"/>
      <c r="JWZ197" s="350"/>
      <c r="JXA197" s="321"/>
      <c r="JXB197" s="326"/>
      <c r="JXC197" s="152"/>
      <c r="JXD197" s="152"/>
      <c r="JXE197" s="152"/>
      <c r="JXF197" s="152"/>
      <c r="JXG197" s="350"/>
      <c r="JXH197" s="321"/>
      <c r="JXI197" s="326"/>
      <c r="JXJ197" s="152"/>
      <c r="JXK197" s="152"/>
      <c r="JXL197" s="152"/>
      <c r="JXM197" s="152"/>
      <c r="JXN197" s="350"/>
      <c r="JXO197" s="321"/>
      <c r="JXP197" s="326"/>
      <c r="JXQ197" s="152"/>
      <c r="JXR197" s="152"/>
      <c r="JXS197" s="152"/>
      <c r="JXT197" s="152"/>
      <c r="JXU197" s="350"/>
      <c r="JXV197" s="321"/>
      <c r="JXW197" s="326"/>
      <c r="JXX197" s="152"/>
      <c r="JXY197" s="152"/>
      <c r="JXZ197" s="152"/>
      <c r="JYA197" s="152"/>
      <c r="JYB197" s="350"/>
      <c r="JYC197" s="321"/>
      <c r="JYD197" s="326"/>
      <c r="JYE197" s="152"/>
      <c r="JYF197" s="152"/>
      <c r="JYG197" s="152"/>
      <c r="JYH197" s="152"/>
      <c r="JYI197" s="350"/>
      <c r="JYJ197" s="321"/>
      <c r="JYK197" s="326"/>
      <c r="JYL197" s="152"/>
      <c r="JYM197" s="152"/>
      <c r="JYN197" s="152"/>
      <c r="JYO197" s="152"/>
      <c r="JYP197" s="350"/>
      <c r="JYQ197" s="321"/>
      <c r="JYR197" s="326"/>
      <c r="JYS197" s="152"/>
      <c r="JYT197" s="152"/>
      <c r="JYU197" s="152"/>
      <c r="JYV197" s="152"/>
      <c r="JYW197" s="350"/>
      <c r="JYX197" s="321"/>
      <c r="JYY197" s="326"/>
      <c r="JYZ197" s="152"/>
      <c r="JZA197" s="152"/>
      <c r="JZB197" s="152"/>
      <c r="JZC197" s="152"/>
      <c r="JZD197" s="350"/>
      <c r="JZE197" s="321"/>
      <c r="JZF197" s="326"/>
      <c r="JZG197" s="152"/>
      <c r="JZH197" s="152"/>
      <c r="JZI197" s="152"/>
      <c r="JZJ197" s="152"/>
      <c r="JZK197" s="350"/>
      <c r="JZL197" s="321"/>
      <c r="JZM197" s="326"/>
      <c r="JZN197" s="152"/>
      <c r="JZO197" s="152"/>
      <c r="JZP197" s="152"/>
      <c r="JZQ197" s="152"/>
      <c r="JZR197" s="350"/>
      <c r="JZS197" s="321"/>
      <c r="JZT197" s="326"/>
      <c r="JZU197" s="152"/>
      <c r="JZV197" s="152"/>
      <c r="JZW197" s="152"/>
      <c r="JZX197" s="152"/>
      <c r="JZY197" s="350"/>
      <c r="JZZ197" s="321"/>
      <c r="KAA197" s="326"/>
      <c r="KAB197" s="152"/>
      <c r="KAC197" s="152"/>
      <c r="KAD197" s="152"/>
      <c r="KAE197" s="152"/>
      <c r="KAF197" s="350"/>
      <c r="KAG197" s="321"/>
      <c r="KAH197" s="326"/>
      <c r="KAI197" s="152"/>
      <c r="KAJ197" s="152"/>
      <c r="KAK197" s="152"/>
      <c r="KAL197" s="152"/>
      <c r="KAM197" s="350"/>
      <c r="KAN197" s="321"/>
      <c r="KAO197" s="326"/>
      <c r="KAP197" s="152"/>
      <c r="KAQ197" s="152"/>
      <c r="KAR197" s="152"/>
      <c r="KAS197" s="152"/>
      <c r="KAT197" s="350"/>
      <c r="KAU197" s="321"/>
      <c r="KAV197" s="326"/>
      <c r="KAW197" s="152"/>
      <c r="KAX197" s="152"/>
      <c r="KAY197" s="152"/>
      <c r="KAZ197" s="152"/>
      <c r="KBA197" s="350"/>
      <c r="KBB197" s="321"/>
      <c r="KBC197" s="326"/>
      <c r="KBD197" s="152"/>
      <c r="KBE197" s="152"/>
      <c r="KBF197" s="152"/>
      <c r="KBG197" s="152"/>
      <c r="KBH197" s="350"/>
      <c r="KBI197" s="321"/>
      <c r="KBJ197" s="326"/>
      <c r="KBK197" s="152"/>
      <c r="KBL197" s="152"/>
      <c r="KBM197" s="152"/>
      <c r="KBN197" s="152"/>
      <c r="KBO197" s="350"/>
      <c r="KBP197" s="321"/>
      <c r="KBQ197" s="326"/>
      <c r="KBR197" s="152"/>
      <c r="KBS197" s="152"/>
      <c r="KBT197" s="152"/>
      <c r="KBU197" s="152"/>
      <c r="KBV197" s="350"/>
      <c r="KBW197" s="321"/>
      <c r="KBX197" s="326"/>
      <c r="KBY197" s="152"/>
      <c r="KBZ197" s="152"/>
      <c r="KCA197" s="152"/>
      <c r="KCB197" s="152"/>
      <c r="KCC197" s="350"/>
      <c r="KCD197" s="321"/>
      <c r="KCE197" s="326"/>
      <c r="KCF197" s="152"/>
      <c r="KCG197" s="152"/>
      <c r="KCH197" s="152"/>
      <c r="KCI197" s="152"/>
      <c r="KCJ197" s="350"/>
      <c r="KCK197" s="321"/>
      <c r="KCL197" s="326"/>
      <c r="KCM197" s="152"/>
      <c r="KCN197" s="152"/>
      <c r="KCO197" s="152"/>
      <c r="KCP197" s="152"/>
      <c r="KCQ197" s="350"/>
      <c r="KCR197" s="321"/>
      <c r="KCS197" s="326"/>
      <c r="KCT197" s="152"/>
      <c r="KCU197" s="152"/>
      <c r="KCV197" s="152"/>
      <c r="KCW197" s="152"/>
      <c r="KCX197" s="350"/>
      <c r="KCY197" s="321"/>
      <c r="KCZ197" s="326"/>
      <c r="KDA197" s="152"/>
      <c r="KDB197" s="152"/>
      <c r="KDC197" s="152"/>
      <c r="KDD197" s="152"/>
      <c r="KDE197" s="350"/>
      <c r="KDF197" s="321"/>
      <c r="KDG197" s="326"/>
      <c r="KDH197" s="152"/>
      <c r="KDI197" s="152"/>
      <c r="KDJ197" s="152"/>
      <c r="KDK197" s="152"/>
      <c r="KDL197" s="350"/>
      <c r="KDM197" s="321"/>
      <c r="KDN197" s="326"/>
      <c r="KDO197" s="152"/>
      <c r="KDP197" s="152"/>
      <c r="KDQ197" s="152"/>
      <c r="KDR197" s="152"/>
      <c r="KDS197" s="350"/>
      <c r="KDT197" s="321"/>
      <c r="KDU197" s="326"/>
      <c r="KDV197" s="152"/>
      <c r="KDW197" s="152"/>
      <c r="KDX197" s="152"/>
      <c r="KDY197" s="152"/>
      <c r="KDZ197" s="350"/>
      <c r="KEA197" s="321"/>
      <c r="KEB197" s="326"/>
      <c r="KEC197" s="152"/>
      <c r="KED197" s="152"/>
      <c r="KEE197" s="152"/>
      <c r="KEF197" s="152"/>
      <c r="KEG197" s="350"/>
      <c r="KEH197" s="321"/>
      <c r="KEI197" s="326"/>
      <c r="KEJ197" s="152"/>
      <c r="KEK197" s="152"/>
      <c r="KEL197" s="152"/>
      <c r="KEM197" s="152"/>
      <c r="KEN197" s="350"/>
      <c r="KEO197" s="321"/>
      <c r="KEP197" s="326"/>
      <c r="KEQ197" s="152"/>
      <c r="KER197" s="152"/>
      <c r="KES197" s="152"/>
      <c r="KET197" s="152"/>
      <c r="KEU197" s="350"/>
      <c r="KEV197" s="321"/>
      <c r="KEW197" s="326"/>
      <c r="KEX197" s="152"/>
      <c r="KEY197" s="152"/>
      <c r="KEZ197" s="152"/>
      <c r="KFA197" s="152"/>
      <c r="KFB197" s="350"/>
      <c r="KFC197" s="321"/>
      <c r="KFD197" s="326"/>
      <c r="KFE197" s="152"/>
      <c r="KFF197" s="152"/>
      <c r="KFG197" s="152"/>
      <c r="KFH197" s="152"/>
      <c r="KFI197" s="350"/>
      <c r="KFJ197" s="321"/>
      <c r="KFK197" s="326"/>
      <c r="KFL197" s="152"/>
      <c r="KFM197" s="152"/>
      <c r="KFN197" s="152"/>
      <c r="KFO197" s="152"/>
      <c r="KFP197" s="350"/>
      <c r="KFQ197" s="321"/>
      <c r="KFR197" s="326"/>
      <c r="KFS197" s="152"/>
      <c r="KFT197" s="152"/>
      <c r="KFU197" s="152"/>
      <c r="KFV197" s="152"/>
      <c r="KFW197" s="350"/>
      <c r="KFX197" s="321"/>
      <c r="KFY197" s="326"/>
      <c r="KFZ197" s="152"/>
      <c r="KGA197" s="152"/>
      <c r="KGB197" s="152"/>
      <c r="KGC197" s="152"/>
      <c r="KGD197" s="350"/>
      <c r="KGE197" s="321"/>
      <c r="KGF197" s="326"/>
      <c r="KGG197" s="152"/>
      <c r="KGH197" s="152"/>
      <c r="KGI197" s="152"/>
      <c r="KGJ197" s="152"/>
      <c r="KGK197" s="350"/>
      <c r="KGL197" s="321"/>
      <c r="KGM197" s="326"/>
      <c r="KGN197" s="152"/>
      <c r="KGO197" s="152"/>
      <c r="KGP197" s="152"/>
      <c r="KGQ197" s="152"/>
      <c r="KGR197" s="350"/>
      <c r="KGS197" s="321"/>
      <c r="KGT197" s="326"/>
      <c r="KGU197" s="152"/>
      <c r="KGV197" s="152"/>
      <c r="KGW197" s="152"/>
      <c r="KGX197" s="152"/>
      <c r="KGY197" s="350"/>
      <c r="KGZ197" s="321"/>
      <c r="KHA197" s="326"/>
      <c r="KHB197" s="152"/>
      <c r="KHC197" s="152"/>
      <c r="KHD197" s="152"/>
      <c r="KHE197" s="152"/>
      <c r="KHF197" s="350"/>
      <c r="KHG197" s="321"/>
      <c r="KHH197" s="326"/>
      <c r="KHI197" s="152"/>
      <c r="KHJ197" s="152"/>
      <c r="KHK197" s="152"/>
      <c r="KHL197" s="152"/>
      <c r="KHM197" s="350"/>
      <c r="KHN197" s="321"/>
      <c r="KHO197" s="326"/>
      <c r="KHP197" s="152"/>
      <c r="KHQ197" s="152"/>
      <c r="KHR197" s="152"/>
      <c r="KHS197" s="152"/>
      <c r="KHT197" s="350"/>
      <c r="KHU197" s="321"/>
      <c r="KHV197" s="326"/>
      <c r="KHW197" s="152"/>
      <c r="KHX197" s="152"/>
      <c r="KHY197" s="152"/>
      <c r="KHZ197" s="152"/>
      <c r="KIA197" s="350"/>
      <c r="KIB197" s="321"/>
      <c r="KIC197" s="326"/>
      <c r="KID197" s="152"/>
      <c r="KIE197" s="152"/>
      <c r="KIF197" s="152"/>
      <c r="KIG197" s="152"/>
      <c r="KIH197" s="350"/>
      <c r="KII197" s="321"/>
      <c r="KIJ197" s="326"/>
      <c r="KIK197" s="152"/>
      <c r="KIL197" s="152"/>
      <c r="KIM197" s="152"/>
      <c r="KIN197" s="152"/>
      <c r="KIO197" s="350"/>
      <c r="KIP197" s="321"/>
      <c r="KIQ197" s="326"/>
      <c r="KIR197" s="152"/>
      <c r="KIS197" s="152"/>
      <c r="KIT197" s="152"/>
      <c r="KIU197" s="152"/>
      <c r="KIV197" s="350"/>
      <c r="KIW197" s="321"/>
      <c r="KIX197" s="326"/>
      <c r="KIY197" s="152"/>
      <c r="KIZ197" s="152"/>
      <c r="KJA197" s="152"/>
      <c r="KJB197" s="152"/>
      <c r="KJC197" s="350"/>
      <c r="KJD197" s="321"/>
      <c r="KJE197" s="326"/>
      <c r="KJF197" s="152"/>
      <c r="KJG197" s="152"/>
      <c r="KJH197" s="152"/>
      <c r="KJI197" s="152"/>
      <c r="KJJ197" s="350"/>
      <c r="KJK197" s="321"/>
      <c r="KJL197" s="326"/>
      <c r="KJM197" s="152"/>
      <c r="KJN197" s="152"/>
      <c r="KJO197" s="152"/>
      <c r="KJP197" s="152"/>
      <c r="KJQ197" s="350"/>
      <c r="KJR197" s="321"/>
      <c r="KJS197" s="326"/>
      <c r="KJT197" s="152"/>
      <c r="KJU197" s="152"/>
      <c r="KJV197" s="152"/>
      <c r="KJW197" s="152"/>
      <c r="KJX197" s="350"/>
      <c r="KJY197" s="321"/>
      <c r="KJZ197" s="326"/>
      <c r="KKA197" s="152"/>
      <c r="KKB197" s="152"/>
      <c r="KKC197" s="152"/>
      <c r="KKD197" s="152"/>
      <c r="KKE197" s="350"/>
      <c r="KKF197" s="321"/>
      <c r="KKG197" s="326"/>
      <c r="KKH197" s="152"/>
      <c r="KKI197" s="152"/>
      <c r="KKJ197" s="152"/>
      <c r="KKK197" s="152"/>
      <c r="KKL197" s="350"/>
      <c r="KKM197" s="321"/>
      <c r="KKN197" s="326"/>
      <c r="KKO197" s="152"/>
      <c r="KKP197" s="152"/>
      <c r="KKQ197" s="152"/>
      <c r="KKR197" s="152"/>
      <c r="KKS197" s="350"/>
      <c r="KKT197" s="321"/>
      <c r="KKU197" s="326"/>
      <c r="KKV197" s="152"/>
      <c r="KKW197" s="152"/>
      <c r="KKX197" s="152"/>
      <c r="KKY197" s="152"/>
      <c r="KKZ197" s="350"/>
      <c r="KLA197" s="321"/>
      <c r="KLB197" s="326"/>
      <c r="KLC197" s="152"/>
      <c r="KLD197" s="152"/>
      <c r="KLE197" s="152"/>
      <c r="KLF197" s="152"/>
      <c r="KLG197" s="350"/>
      <c r="KLH197" s="321"/>
      <c r="KLI197" s="326"/>
      <c r="KLJ197" s="152"/>
      <c r="KLK197" s="152"/>
      <c r="KLL197" s="152"/>
      <c r="KLM197" s="152"/>
      <c r="KLN197" s="350"/>
      <c r="KLO197" s="321"/>
      <c r="KLP197" s="326"/>
      <c r="KLQ197" s="152"/>
      <c r="KLR197" s="152"/>
      <c r="KLS197" s="152"/>
      <c r="KLT197" s="152"/>
      <c r="KLU197" s="350"/>
      <c r="KLV197" s="321"/>
      <c r="KLW197" s="326"/>
      <c r="KLX197" s="152"/>
      <c r="KLY197" s="152"/>
      <c r="KLZ197" s="152"/>
      <c r="KMA197" s="152"/>
      <c r="KMB197" s="350"/>
      <c r="KMC197" s="321"/>
      <c r="KMD197" s="326"/>
      <c r="KME197" s="152"/>
      <c r="KMF197" s="152"/>
      <c r="KMG197" s="152"/>
      <c r="KMH197" s="152"/>
      <c r="KMI197" s="350"/>
      <c r="KMJ197" s="321"/>
      <c r="KMK197" s="326"/>
      <c r="KML197" s="152"/>
      <c r="KMM197" s="152"/>
      <c r="KMN197" s="152"/>
      <c r="KMO197" s="152"/>
      <c r="KMP197" s="350"/>
      <c r="KMQ197" s="321"/>
      <c r="KMR197" s="326"/>
      <c r="KMS197" s="152"/>
      <c r="KMT197" s="152"/>
      <c r="KMU197" s="152"/>
      <c r="KMV197" s="152"/>
      <c r="KMW197" s="350"/>
      <c r="KMX197" s="321"/>
      <c r="KMY197" s="326"/>
      <c r="KMZ197" s="152"/>
      <c r="KNA197" s="152"/>
      <c r="KNB197" s="152"/>
      <c r="KNC197" s="152"/>
      <c r="KND197" s="350"/>
      <c r="KNE197" s="321"/>
      <c r="KNF197" s="326"/>
      <c r="KNG197" s="152"/>
      <c r="KNH197" s="152"/>
      <c r="KNI197" s="152"/>
      <c r="KNJ197" s="152"/>
      <c r="KNK197" s="350"/>
      <c r="KNL197" s="321"/>
      <c r="KNM197" s="326"/>
      <c r="KNN197" s="152"/>
      <c r="KNO197" s="152"/>
      <c r="KNP197" s="152"/>
      <c r="KNQ197" s="152"/>
      <c r="KNR197" s="350"/>
      <c r="KNS197" s="321"/>
      <c r="KNT197" s="326"/>
      <c r="KNU197" s="152"/>
      <c r="KNV197" s="152"/>
      <c r="KNW197" s="152"/>
      <c r="KNX197" s="152"/>
      <c r="KNY197" s="350"/>
      <c r="KNZ197" s="321"/>
      <c r="KOA197" s="326"/>
      <c r="KOB197" s="152"/>
      <c r="KOC197" s="152"/>
      <c r="KOD197" s="152"/>
      <c r="KOE197" s="152"/>
      <c r="KOF197" s="350"/>
      <c r="KOG197" s="321"/>
      <c r="KOH197" s="326"/>
      <c r="KOI197" s="152"/>
      <c r="KOJ197" s="152"/>
      <c r="KOK197" s="152"/>
      <c r="KOL197" s="152"/>
      <c r="KOM197" s="350"/>
      <c r="KON197" s="321"/>
      <c r="KOO197" s="326"/>
      <c r="KOP197" s="152"/>
      <c r="KOQ197" s="152"/>
      <c r="KOR197" s="152"/>
      <c r="KOS197" s="152"/>
      <c r="KOT197" s="350"/>
      <c r="KOU197" s="321"/>
      <c r="KOV197" s="326"/>
      <c r="KOW197" s="152"/>
      <c r="KOX197" s="152"/>
      <c r="KOY197" s="152"/>
      <c r="KOZ197" s="152"/>
      <c r="KPA197" s="350"/>
      <c r="KPB197" s="321"/>
      <c r="KPC197" s="326"/>
      <c r="KPD197" s="152"/>
      <c r="KPE197" s="152"/>
      <c r="KPF197" s="152"/>
      <c r="KPG197" s="152"/>
      <c r="KPH197" s="350"/>
      <c r="KPI197" s="321"/>
      <c r="KPJ197" s="326"/>
      <c r="KPK197" s="152"/>
      <c r="KPL197" s="152"/>
      <c r="KPM197" s="152"/>
      <c r="KPN197" s="152"/>
      <c r="KPO197" s="350"/>
      <c r="KPP197" s="321"/>
      <c r="KPQ197" s="326"/>
      <c r="KPR197" s="152"/>
      <c r="KPS197" s="152"/>
      <c r="KPT197" s="152"/>
      <c r="KPU197" s="152"/>
      <c r="KPV197" s="350"/>
      <c r="KPW197" s="321"/>
      <c r="KPX197" s="326"/>
      <c r="KPY197" s="152"/>
      <c r="KPZ197" s="152"/>
      <c r="KQA197" s="152"/>
      <c r="KQB197" s="152"/>
      <c r="KQC197" s="350"/>
      <c r="KQD197" s="321"/>
      <c r="KQE197" s="326"/>
      <c r="KQF197" s="152"/>
      <c r="KQG197" s="152"/>
      <c r="KQH197" s="152"/>
      <c r="KQI197" s="152"/>
      <c r="KQJ197" s="350"/>
      <c r="KQK197" s="321"/>
      <c r="KQL197" s="326"/>
      <c r="KQM197" s="152"/>
      <c r="KQN197" s="152"/>
      <c r="KQO197" s="152"/>
      <c r="KQP197" s="152"/>
      <c r="KQQ197" s="350"/>
      <c r="KQR197" s="321"/>
      <c r="KQS197" s="326"/>
      <c r="KQT197" s="152"/>
      <c r="KQU197" s="152"/>
      <c r="KQV197" s="152"/>
      <c r="KQW197" s="152"/>
      <c r="KQX197" s="350"/>
      <c r="KQY197" s="321"/>
      <c r="KQZ197" s="326"/>
      <c r="KRA197" s="152"/>
      <c r="KRB197" s="152"/>
      <c r="KRC197" s="152"/>
      <c r="KRD197" s="152"/>
      <c r="KRE197" s="350"/>
      <c r="KRF197" s="321"/>
      <c r="KRG197" s="326"/>
      <c r="KRH197" s="152"/>
      <c r="KRI197" s="152"/>
      <c r="KRJ197" s="152"/>
      <c r="KRK197" s="152"/>
      <c r="KRL197" s="350"/>
      <c r="KRM197" s="321"/>
      <c r="KRN197" s="326"/>
      <c r="KRO197" s="152"/>
      <c r="KRP197" s="152"/>
      <c r="KRQ197" s="152"/>
      <c r="KRR197" s="152"/>
      <c r="KRS197" s="350"/>
      <c r="KRT197" s="321"/>
      <c r="KRU197" s="326"/>
      <c r="KRV197" s="152"/>
      <c r="KRW197" s="152"/>
      <c r="KRX197" s="152"/>
      <c r="KRY197" s="152"/>
      <c r="KRZ197" s="350"/>
      <c r="KSA197" s="321"/>
      <c r="KSB197" s="326"/>
      <c r="KSC197" s="152"/>
      <c r="KSD197" s="152"/>
      <c r="KSE197" s="152"/>
      <c r="KSF197" s="152"/>
      <c r="KSG197" s="350"/>
      <c r="KSH197" s="321"/>
      <c r="KSI197" s="326"/>
      <c r="KSJ197" s="152"/>
      <c r="KSK197" s="152"/>
      <c r="KSL197" s="152"/>
      <c r="KSM197" s="152"/>
      <c r="KSN197" s="350"/>
      <c r="KSO197" s="321"/>
      <c r="KSP197" s="326"/>
      <c r="KSQ197" s="152"/>
      <c r="KSR197" s="152"/>
      <c r="KSS197" s="152"/>
      <c r="KST197" s="152"/>
      <c r="KSU197" s="350"/>
      <c r="KSV197" s="321"/>
      <c r="KSW197" s="326"/>
      <c r="KSX197" s="152"/>
      <c r="KSY197" s="152"/>
      <c r="KSZ197" s="152"/>
      <c r="KTA197" s="152"/>
      <c r="KTB197" s="350"/>
      <c r="KTC197" s="321"/>
      <c r="KTD197" s="326"/>
      <c r="KTE197" s="152"/>
      <c r="KTF197" s="152"/>
      <c r="KTG197" s="152"/>
      <c r="KTH197" s="152"/>
      <c r="KTI197" s="350"/>
      <c r="KTJ197" s="321"/>
      <c r="KTK197" s="326"/>
      <c r="KTL197" s="152"/>
      <c r="KTM197" s="152"/>
      <c r="KTN197" s="152"/>
      <c r="KTO197" s="152"/>
      <c r="KTP197" s="350"/>
      <c r="KTQ197" s="321"/>
      <c r="KTR197" s="326"/>
      <c r="KTS197" s="152"/>
      <c r="KTT197" s="152"/>
      <c r="KTU197" s="152"/>
      <c r="KTV197" s="152"/>
      <c r="KTW197" s="350"/>
      <c r="KTX197" s="321"/>
      <c r="KTY197" s="326"/>
      <c r="KTZ197" s="152"/>
      <c r="KUA197" s="152"/>
      <c r="KUB197" s="152"/>
      <c r="KUC197" s="152"/>
      <c r="KUD197" s="350"/>
      <c r="KUE197" s="321"/>
      <c r="KUF197" s="326"/>
      <c r="KUG197" s="152"/>
      <c r="KUH197" s="152"/>
      <c r="KUI197" s="152"/>
      <c r="KUJ197" s="152"/>
      <c r="KUK197" s="350"/>
      <c r="KUL197" s="321"/>
      <c r="KUM197" s="326"/>
      <c r="KUN197" s="152"/>
      <c r="KUO197" s="152"/>
      <c r="KUP197" s="152"/>
      <c r="KUQ197" s="152"/>
      <c r="KUR197" s="350"/>
      <c r="KUS197" s="321"/>
      <c r="KUT197" s="326"/>
      <c r="KUU197" s="152"/>
      <c r="KUV197" s="152"/>
      <c r="KUW197" s="152"/>
      <c r="KUX197" s="152"/>
      <c r="KUY197" s="350"/>
      <c r="KUZ197" s="321"/>
      <c r="KVA197" s="326"/>
      <c r="KVB197" s="152"/>
      <c r="KVC197" s="152"/>
      <c r="KVD197" s="152"/>
      <c r="KVE197" s="152"/>
      <c r="KVF197" s="350"/>
      <c r="KVG197" s="321"/>
      <c r="KVH197" s="326"/>
      <c r="KVI197" s="152"/>
      <c r="KVJ197" s="152"/>
      <c r="KVK197" s="152"/>
      <c r="KVL197" s="152"/>
      <c r="KVM197" s="350"/>
      <c r="KVN197" s="321"/>
      <c r="KVO197" s="326"/>
      <c r="KVP197" s="152"/>
      <c r="KVQ197" s="152"/>
      <c r="KVR197" s="152"/>
      <c r="KVS197" s="152"/>
      <c r="KVT197" s="350"/>
      <c r="KVU197" s="321"/>
      <c r="KVV197" s="326"/>
      <c r="KVW197" s="152"/>
      <c r="KVX197" s="152"/>
      <c r="KVY197" s="152"/>
      <c r="KVZ197" s="152"/>
      <c r="KWA197" s="350"/>
      <c r="KWB197" s="321"/>
      <c r="KWC197" s="326"/>
      <c r="KWD197" s="152"/>
      <c r="KWE197" s="152"/>
      <c r="KWF197" s="152"/>
      <c r="KWG197" s="152"/>
      <c r="KWH197" s="350"/>
      <c r="KWI197" s="321"/>
      <c r="KWJ197" s="326"/>
      <c r="KWK197" s="152"/>
      <c r="KWL197" s="152"/>
      <c r="KWM197" s="152"/>
      <c r="KWN197" s="152"/>
      <c r="KWO197" s="350"/>
      <c r="KWP197" s="321"/>
      <c r="KWQ197" s="326"/>
      <c r="KWR197" s="152"/>
      <c r="KWS197" s="152"/>
      <c r="KWT197" s="152"/>
      <c r="KWU197" s="152"/>
      <c r="KWV197" s="350"/>
      <c r="KWW197" s="321"/>
      <c r="KWX197" s="326"/>
      <c r="KWY197" s="152"/>
      <c r="KWZ197" s="152"/>
      <c r="KXA197" s="152"/>
      <c r="KXB197" s="152"/>
      <c r="KXC197" s="350"/>
      <c r="KXD197" s="321"/>
      <c r="KXE197" s="326"/>
      <c r="KXF197" s="152"/>
      <c r="KXG197" s="152"/>
      <c r="KXH197" s="152"/>
      <c r="KXI197" s="152"/>
      <c r="KXJ197" s="350"/>
      <c r="KXK197" s="321"/>
      <c r="KXL197" s="326"/>
      <c r="KXM197" s="152"/>
      <c r="KXN197" s="152"/>
      <c r="KXO197" s="152"/>
      <c r="KXP197" s="152"/>
      <c r="KXQ197" s="350"/>
      <c r="KXR197" s="321"/>
      <c r="KXS197" s="326"/>
      <c r="KXT197" s="152"/>
      <c r="KXU197" s="152"/>
      <c r="KXV197" s="152"/>
      <c r="KXW197" s="152"/>
      <c r="KXX197" s="350"/>
      <c r="KXY197" s="321"/>
      <c r="KXZ197" s="326"/>
      <c r="KYA197" s="152"/>
      <c r="KYB197" s="152"/>
      <c r="KYC197" s="152"/>
      <c r="KYD197" s="152"/>
      <c r="KYE197" s="350"/>
      <c r="KYF197" s="321"/>
      <c r="KYG197" s="326"/>
      <c r="KYH197" s="152"/>
      <c r="KYI197" s="152"/>
      <c r="KYJ197" s="152"/>
      <c r="KYK197" s="152"/>
      <c r="KYL197" s="350"/>
      <c r="KYM197" s="321"/>
      <c r="KYN197" s="326"/>
      <c r="KYO197" s="152"/>
      <c r="KYP197" s="152"/>
      <c r="KYQ197" s="152"/>
      <c r="KYR197" s="152"/>
      <c r="KYS197" s="350"/>
      <c r="KYT197" s="321"/>
      <c r="KYU197" s="326"/>
      <c r="KYV197" s="152"/>
      <c r="KYW197" s="152"/>
      <c r="KYX197" s="152"/>
      <c r="KYY197" s="152"/>
      <c r="KYZ197" s="350"/>
      <c r="KZA197" s="321"/>
      <c r="KZB197" s="326"/>
      <c r="KZC197" s="152"/>
      <c r="KZD197" s="152"/>
      <c r="KZE197" s="152"/>
      <c r="KZF197" s="152"/>
      <c r="KZG197" s="350"/>
      <c r="KZH197" s="321"/>
      <c r="KZI197" s="326"/>
      <c r="KZJ197" s="152"/>
      <c r="KZK197" s="152"/>
      <c r="KZL197" s="152"/>
      <c r="KZM197" s="152"/>
      <c r="KZN197" s="350"/>
      <c r="KZO197" s="321"/>
      <c r="KZP197" s="326"/>
      <c r="KZQ197" s="152"/>
      <c r="KZR197" s="152"/>
      <c r="KZS197" s="152"/>
      <c r="KZT197" s="152"/>
      <c r="KZU197" s="350"/>
      <c r="KZV197" s="321"/>
      <c r="KZW197" s="326"/>
      <c r="KZX197" s="152"/>
      <c r="KZY197" s="152"/>
      <c r="KZZ197" s="152"/>
      <c r="LAA197" s="152"/>
      <c r="LAB197" s="350"/>
      <c r="LAC197" s="321"/>
      <c r="LAD197" s="326"/>
      <c r="LAE197" s="152"/>
      <c r="LAF197" s="152"/>
      <c r="LAG197" s="152"/>
      <c r="LAH197" s="152"/>
      <c r="LAI197" s="350"/>
      <c r="LAJ197" s="321"/>
      <c r="LAK197" s="326"/>
      <c r="LAL197" s="152"/>
      <c r="LAM197" s="152"/>
      <c r="LAN197" s="152"/>
      <c r="LAO197" s="152"/>
      <c r="LAP197" s="350"/>
      <c r="LAQ197" s="321"/>
      <c r="LAR197" s="326"/>
      <c r="LAS197" s="152"/>
      <c r="LAT197" s="152"/>
      <c r="LAU197" s="152"/>
      <c r="LAV197" s="152"/>
      <c r="LAW197" s="350"/>
      <c r="LAX197" s="321"/>
      <c r="LAY197" s="326"/>
      <c r="LAZ197" s="152"/>
      <c r="LBA197" s="152"/>
      <c r="LBB197" s="152"/>
      <c r="LBC197" s="152"/>
      <c r="LBD197" s="350"/>
      <c r="LBE197" s="321"/>
      <c r="LBF197" s="326"/>
      <c r="LBG197" s="152"/>
      <c r="LBH197" s="152"/>
      <c r="LBI197" s="152"/>
      <c r="LBJ197" s="152"/>
      <c r="LBK197" s="350"/>
      <c r="LBL197" s="321"/>
      <c r="LBM197" s="326"/>
      <c r="LBN197" s="152"/>
      <c r="LBO197" s="152"/>
      <c r="LBP197" s="152"/>
      <c r="LBQ197" s="152"/>
      <c r="LBR197" s="350"/>
      <c r="LBS197" s="321"/>
      <c r="LBT197" s="326"/>
      <c r="LBU197" s="152"/>
      <c r="LBV197" s="152"/>
      <c r="LBW197" s="152"/>
      <c r="LBX197" s="152"/>
      <c r="LBY197" s="350"/>
      <c r="LBZ197" s="321"/>
      <c r="LCA197" s="326"/>
      <c r="LCB197" s="152"/>
      <c r="LCC197" s="152"/>
      <c r="LCD197" s="152"/>
      <c r="LCE197" s="152"/>
      <c r="LCF197" s="350"/>
      <c r="LCG197" s="321"/>
      <c r="LCH197" s="326"/>
      <c r="LCI197" s="152"/>
      <c r="LCJ197" s="152"/>
      <c r="LCK197" s="152"/>
      <c r="LCL197" s="152"/>
      <c r="LCM197" s="350"/>
      <c r="LCN197" s="321"/>
      <c r="LCO197" s="326"/>
      <c r="LCP197" s="152"/>
      <c r="LCQ197" s="152"/>
      <c r="LCR197" s="152"/>
      <c r="LCS197" s="152"/>
      <c r="LCT197" s="350"/>
      <c r="LCU197" s="321"/>
      <c r="LCV197" s="326"/>
      <c r="LCW197" s="152"/>
      <c r="LCX197" s="152"/>
      <c r="LCY197" s="152"/>
      <c r="LCZ197" s="152"/>
      <c r="LDA197" s="350"/>
      <c r="LDB197" s="321"/>
      <c r="LDC197" s="326"/>
      <c r="LDD197" s="152"/>
      <c r="LDE197" s="152"/>
      <c r="LDF197" s="152"/>
      <c r="LDG197" s="152"/>
      <c r="LDH197" s="350"/>
      <c r="LDI197" s="321"/>
      <c r="LDJ197" s="326"/>
      <c r="LDK197" s="152"/>
      <c r="LDL197" s="152"/>
      <c r="LDM197" s="152"/>
      <c r="LDN197" s="152"/>
      <c r="LDO197" s="350"/>
      <c r="LDP197" s="321"/>
      <c r="LDQ197" s="326"/>
      <c r="LDR197" s="152"/>
      <c r="LDS197" s="152"/>
      <c r="LDT197" s="152"/>
      <c r="LDU197" s="152"/>
      <c r="LDV197" s="350"/>
      <c r="LDW197" s="321"/>
      <c r="LDX197" s="326"/>
      <c r="LDY197" s="152"/>
      <c r="LDZ197" s="152"/>
      <c r="LEA197" s="152"/>
      <c r="LEB197" s="152"/>
      <c r="LEC197" s="350"/>
      <c r="LED197" s="321"/>
      <c r="LEE197" s="326"/>
      <c r="LEF197" s="152"/>
      <c r="LEG197" s="152"/>
      <c r="LEH197" s="152"/>
      <c r="LEI197" s="152"/>
      <c r="LEJ197" s="350"/>
      <c r="LEK197" s="321"/>
      <c r="LEL197" s="326"/>
      <c r="LEM197" s="152"/>
      <c r="LEN197" s="152"/>
      <c r="LEO197" s="152"/>
      <c r="LEP197" s="152"/>
      <c r="LEQ197" s="350"/>
      <c r="LER197" s="321"/>
      <c r="LES197" s="326"/>
      <c r="LET197" s="152"/>
      <c r="LEU197" s="152"/>
      <c r="LEV197" s="152"/>
      <c r="LEW197" s="152"/>
      <c r="LEX197" s="350"/>
      <c r="LEY197" s="321"/>
      <c r="LEZ197" s="326"/>
      <c r="LFA197" s="152"/>
      <c r="LFB197" s="152"/>
      <c r="LFC197" s="152"/>
      <c r="LFD197" s="152"/>
      <c r="LFE197" s="350"/>
      <c r="LFF197" s="321"/>
      <c r="LFG197" s="326"/>
      <c r="LFH197" s="152"/>
      <c r="LFI197" s="152"/>
      <c r="LFJ197" s="152"/>
      <c r="LFK197" s="152"/>
      <c r="LFL197" s="350"/>
      <c r="LFM197" s="321"/>
      <c r="LFN197" s="326"/>
      <c r="LFO197" s="152"/>
      <c r="LFP197" s="152"/>
      <c r="LFQ197" s="152"/>
      <c r="LFR197" s="152"/>
      <c r="LFS197" s="350"/>
      <c r="LFT197" s="321"/>
      <c r="LFU197" s="326"/>
      <c r="LFV197" s="152"/>
      <c r="LFW197" s="152"/>
      <c r="LFX197" s="152"/>
      <c r="LFY197" s="152"/>
      <c r="LFZ197" s="350"/>
      <c r="LGA197" s="321"/>
      <c r="LGB197" s="326"/>
      <c r="LGC197" s="152"/>
      <c r="LGD197" s="152"/>
      <c r="LGE197" s="152"/>
      <c r="LGF197" s="152"/>
      <c r="LGG197" s="350"/>
      <c r="LGH197" s="321"/>
      <c r="LGI197" s="326"/>
      <c r="LGJ197" s="152"/>
      <c r="LGK197" s="152"/>
      <c r="LGL197" s="152"/>
      <c r="LGM197" s="152"/>
      <c r="LGN197" s="350"/>
      <c r="LGO197" s="321"/>
      <c r="LGP197" s="326"/>
      <c r="LGQ197" s="152"/>
      <c r="LGR197" s="152"/>
      <c r="LGS197" s="152"/>
      <c r="LGT197" s="152"/>
      <c r="LGU197" s="350"/>
      <c r="LGV197" s="321"/>
      <c r="LGW197" s="326"/>
      <c r="LGX197" s="152"/>
      <c r="LGY197" s="152"/>
      <c r="LGZ197" s="152"/>
      <c r="LHA197" s="152"/>
      <c r="LHB197" s="350"/>
      <c r="LHC197" s="321"/>
      <c r="LHD197" s="326"/>
      <c r="LHE197" s="152"/>
      <c r="LHF197" s="152"/>
      <c r="LHG197" s="152"/>
      <c r="LHH197" s="152"/>
      <c r="LHI197" s="350"/>
      <c r="LHJ197" s="321"/>
      <c r="LHK197" s="326"/>
      <c r="LHL197" s="152"/>
      <c r="LHM197" s="152"/>
      <c r="LHN197" s="152"/>
      <c r="LHO197" s="152"/>
      <c r="LHP197" s="350"/>
      <c r="LHQ197" s="321"/>
      <c r="LHR197" s="326"/>
      <c r="LHS197" s="152"/>
      <c r="LHT197" s="152"/>
      <c r="LHU197" s="152"/>
      <c r="LHV197" s="152"/>
      <c r="LHW197" s="350"/>
      <c r="LHX197" s="321"/>
      <c r="LHY197" s="326"/>
      <c r="LHZ197" s="152"/>
      <c r="LIA197" s="152"/>
      <c r="LIB197" s="152"/>
      <c r="LIC197" s="152"/>
      <c r="LID197" s="350"/>
      <c r="LIE197" s="321"/>
      <c r="LIF197" s="326"/>
      <c r="LIG197" s="152"/>
      <c r="LIH197" s="152"/>
      <c r="LII197" s="152"/>
      <c r="LIJ197" s="152"/>
      <c r="LIK197" s="350"/>
      <c r="LIL197" s="321"/>
      <c r="LIM197" s="326"/>
      <c r="LIN197" s="152"/>
      <c r="LIO197" s="152"/>
      <c r="LIP197" s="152"/>
      <c r="LIQ197" s="152"/>
      <c r="LIR197" s="350"/>
      <c r="LIS197" s="321"/>
      <c r="LIT197" s="326"/>
      <c r="LIU197" s="152"/>
      <c r="LIV197" s="152"/>
      <c r="LIW197" s="152"/>
      <c r="LIX197" s="152"/>
      <c r="LIY197" s="350"/>
      <c r="LIZ197" s="321"/>
      <c r="LJA197" s="326"/>
      <c r="LJB197" s="152"/>
      <c r="LJC197" s="152"/>
      <c r="LJD197" s="152"/>
      <c r="LJE197" s="152"/>
      <c r="LJF197" s="350"/>
      <c r="LJG197" s="321"/>
      <c r="LJH197" s="326"/>
      <c r="LJI197" s="152"/>
      <c r="LJJ197" s="152"/>
      <c r="LJK197" s="152"/>
      <c r="LJL197" s="152"/>
      <c r="LJM197" s="350"/>
      <c r="LJN197" s="321"/>
      <c r="LJO197" s="326"/>
      <c r="LJP197" s="152"/>
      <c r="LJQ197" s="152"/>
      <c r="LJR197" s="152"/>
      <c r="LJS197" s="152"/>
      <c r="LJT197" s="350"/>
      <c r="LJU197" s="321"/>
      <c r="LJV197" s="326"/>
      <c r="LJW197" s="152"/>
      <c r="LJX197" s="152"/>
      <c r="LJY197" s="152"/>
      <c r="LJZ197" s="152"/>
      <c r="LKA197" s="350"/>
      <c r="LKB197" s="321"/>
      <c r="LKC197" s="326"/>
      <c r="LKD197" s="152"/>
      <c r="LKE197" s="152"/>
      <c r="LKF197" s="152"/>
      <c r="LKG197" s="152"/>
      <c r="LKH197" s="350"/>
      <c r="LKI197" s="321"/>
      <c r="LKJ197" s="326"/>
      <c r="LKK197" s="152"/>
      <c r="LKL197" s="152"/>
      <c r="LKM197" s="152"/>
      <c r="LKN197" s="152"/>
      <c r="LKO197" s="350"/>
      <c r="LKP197" s="321"/>
      <c r="LKQ197" s="326"/>
      <c r="LKR197" s="152"/>
      <c r="LKS197" s="152"/>
      <c r="LKT197" s="152"/>
      <c r="LKU197" s="152"/>
      <c r="LKV197" s="350"/>
      <c r="LKW197" s="321"/>
      <c r="LKX197" s="326"/>
      <c r="LKY197" s="152"/>
      <c r="LKZ197" s="152"/>
      <c r="LLA197" s="152"/>
      <c r="LLB197" s="152"/>
      <c r="LLC197" s="350"/>
      <c r="LLD197" s="321"/>
      <c r="LLE197" s="326"/>
      <c r="LLF197" s="152"/>
      <c r="LLG197" s="152"/>
      <c r="LLH197" s="152"/>
      <c r="LLI197" s="152"/>
      <c r="LLJ197" s="350"/>
      <c r="LLK197" s="321"/>
      <c r="LLL197" s="326"/>
      <c r="LLM197" s="152"/>
      <c r="LLN197" s="152"/>
      <c r="LLO197" s="152"/>
      <c r="LLP197" s="152"/>
      <c r="LLQ197" s="350"/>
      <c r="LLR197" s="321"/>
      <c r="LLS197" s="326"/>
      <c r="LLT197" s="152"/>
      <c r="LLU197" s="152"/>
      <c r="LLV197" s="152"/>
      <c r="LLW197" s="152"/>
      <c r="LLX197" s="350"/>
      <c r="LLY197" s="321"/>
      <c r="LLZ197" s="326"/>
      <c r="LMA197" s="152"/>
      <c r="LMB197" s="152"/>
      <c r="LMC197" s="152"/>
      <c r="LMD197" s="152"/>
      <c r="LME197" s="350"/>
      <c r="LMF197" s="321"/>
      <c r="LMG197" s="326"/>
      <c r="LMH197" s="152"/>
      <c r="LMI197" s="152"/>
      <c r="LMJ197" s="152"/>
      <c r="LMK197" s="152"/>
      <c r="LML197" s="350"/>
      <c r="LMM197" s="321"/>
      <c r="LMN197" s="326"/>
      <c r="LMO197" s="152"/>
      <c r="LMP197" s="152"/>
      <c r="LMQ197" s="152"/>
      <c r="LMR197" s="152"/>
      <c r="LMS197" s="350"/>
      <c r="LMT197" s="321"/>
      <c r="LMU197" s="326"/>
      <c r="LMV197" s="152"/>
      <c r="LMW197" s="152"/>
      <c r="LMX197" s="152"/>
      <c r="LMY197" s="152"/>
      <c r="LMZ197" s="350"/>
      <c r="LNA197" s="321"/>
      <c r="LNB197" s="326"/>
      <c r="LNC197" s="152"/>
      <c r="LND197" s="152"/>
      <c r="LNE197" s="152"/>
      <c r="LNF197" s="152"/>
      <c r="LNG197" s="350"/>
      <c r="LNH197" s="321"/>
      <c r="LNI197" s="326"/>
      <c r="LNJ197" s="152"/>
      <c r="LNK197" s="152"/>
      <c r="LNL197" s="152"/>
      <c r="LNM197" s="152"/>
      <c r="LNN197" s="350"/>
      <c r="LNO197" s="321"/>
      <c r="LNP197" s="326"/>
      <c r="LNQ197" s="152"/>
      <c r="LNR197" s="152"/>
      <c r="LNS197" s="152"/>
      <c r="LNT197" s="152"/>
      <c r="LNU197" s="350"/>
      <c r="LNV197" s="321"/>
      <c r="LNW197" s="326"/>
      <c r="LNX197" s="152"/>
      <c r="LNY197" s="152"/>
      <c r="LNZ197" s="152"/>
      <c r="LOA197" s="152"/>
      <c r="LOB197" s="350"/>
      <c r="LOC197" s="321"/>
      <c r="LOD197" s="326"/>
      <c r="LOE197" s="152"/>
      <c r="LOF197" s="152"/>
      <c r="LOG197" s="152"/>
      <c r="LOH197" s="152"/>
      <c r="LOI197" s="350"/>
      <c r="LOJ197" s="321"/>
      <c r="LOK197" s="326"/>
      <c r="LOL197" s="152"/>
      <c r="LOM197" s="152"/>
      <c r="LON197" s="152"/>
      <c r="LOO197" s="152"/>
      <c r="LOP197" s="350"/>
      <c r="LOQ197" s="321"/>
      <c r="LOR197" s="326"/>
      <c r="LOS197" s="152"/>
      <c r="LOT197" s="152"/>
      <c r="LOU197" s="152"/>
      <c r="LOV197" s="152"/>
      <c r="LOW197" s="350"/>
      <c r="LOX197" s="321"/>
      <c r="LOY197" s="326"/>
      <c r="LOZ197" s="152"/>
      <c r="LPA197" s="152"/>
      <c r="LPB197" s="152"/>
      <c r="LPC197" s="152"/>
      <c r="LPD197" s="350"/>
      <c r="LPE197" s="321"/>
      <c r="LPF197" s="326"/>
      <c r="LPG197" s="152"/>
      <c r="LPH197" s="152"/>
      <c r="LPI197" s="152"/>
      <c r="LPJ197" s="152"/>
      <c r="LPK197" s="350"/>
      <c r="LPL197" s="321"/>
      <c r="LPM197" s="326"/>
      <c r="LPN197" s="152"/>
      <c r="LPO197" s="152"/>
      <c r="LPP197" s="152"/>
      <c r="LPQ197" s="152"/>
      <c r="LPR197" s="350"/>
      <c r="LPS197" s="321"/>
      <c r="LPT197" s="326"/>
      <c r="LPU197" s="152"/>
      <c r="LPV197" s="152"/>
      <c r="LPW197" s="152"/>
      <c r="LPX197" s="152"/>
      <c r="LPY197" s="350"/>
      <c r="LPZ197" s="321"/>
      <c r="LQA197" s="326"/>
      <c r="LQB197" s="152"/>
      <c r="LQC197" s="152"/>
      <c r="LQD197" s="152"/>
      <c r="LQE197" s="152"/>
      <c r="LQF197" s="350"/>
      <c r="LQG197" s="321"/>
      <c r="LQH197" s="326"/>
      <c r="LQI197" s="152"/>
      <c r="LQJ197" s="152"/>
      <c r="LQK197" s="152"/>
      <c r="LQL197" s="152"/>
      <c r="LQM197" s="350"/>
      <c r="LQN197" s="321"/>
      <c r="LQO197" s="326"/>
      <c r="LQP197" s="152"/>
      <c r="LQQ197" s="152"/>
      <c r="LQR197" s="152"/>
      <c r="LQS197" s="152"/>
      <c r="LQT197" s="350"/>
      <c r="LQU197" s="321"/>
      <c r="LQV197" s="326"/>
      <c r="LQW197" s="152"/>
      <c r="LQX197" s="152"/>
      <c r="LQY197" s="152"/>
      <c r="LQZ197" s="152"/>
      <c r="LRA197" s="350"/>
      <c r="LRB197" s="321"/>
      <c r="LRC197" s="326"/>
      <c r="LRD197" s="152"/>
      <c r="LRE197" s="152"/>
      <c r="LRF197" s="152"/>
      <c r="LRG197" s="152"/>
      <c r="LRH197" s="350"/>
      <c r="LRI197" s="321"/>
      <c r="LRJ197" s="326"/>
      <c r="LRK197" s="152"/>
      <c r="LRL197" s="152"/>
      <c r="LRM197" s="152"/>
      <c r="LRN197" s="152"/>
      <c r="LRO197" s="350"/>
      <c r="LRP197" s="321"/>
      <c r="LRQ197" s="326"/>
      <c r="LRR197" s="152"/>
      <c r="LRS197" s="152"/>
      <c r="LRT197" s="152"/>
      <c r="LRU197" s="152"/>
      <c r="LRV197" s="350"/>
      <c r="LRW197" s="321"/>
      <c r="LRX197" s="326"/>
      <c r="LRY197" s="152"/>
      <c r="LRZ197" s="152"/>
      <c r="LSA197" s="152"/>
      <c r="LSB197" s="152"/>
      <c r="LSC197" s="350"/>
      <c r="LSD197" s="321"/>
      <c r="LSE197" s="326"/>
      <c r="LSF197" s="152"/>
      <c r="LSG197" s="152"/>
      <c r="LSH197" s="152"/>
      <c r="LSI197" s="152"/>
      <c r="LSJ197" s="350"/>
      <c r="LSK197" s="321"/>
      <c r="LSL197" s="326"/>
      <c r="LSM197" s="152"/>
      <c r="LSN197" s="152"/>
      <c r="LSO197" s="152"/>
      <c r="LSP197" s="152"/>
      <c r="LSQ197" s="350"/>
      <c r="LSR197" s="321"/>
      <c r="LSS197" s="326"/>
      <c r="LST197" s="152"/>
      <c r="LSU197" s="152"/>
      <c r="LSV197" s="152"/>
      <c r="LSW197" s="152"/>
      <c r="LSX197" s="350"/>
      <c r="LSY197" s="321"/>
      <c r="LSZ197" s="326"/>
      <c r="LTA197" s="152"/>
      <c r="LTB197" s="152"/>
      <c r="LTC197" s="152"/>
      <c r="LTD197" s="152"/>
      <c r="LTE197" s="350"/>
      <c r="LTF197" s="321"/>
      <c r="LTG197" s="326"/>
      <c r="LTH197" s="152"/>
      <c r="LTI197" s="152"/>
      <c r="LTJ197" s="152"/>
      <c r="LTK197" s="152"/>
      <c r="LTL197" s="350"/>
      <c r="LTM197" s="321"/>
      <c r="LTN197" s="326"/>
      <c r="LTO197" s="152"/>
      <c r="LTP197" s="152"/>
      <c r="LTQ197" s="152"/>
      <c r="LTR197" s="152"/>
      <c r="LTS197" s="350"/>
      <c r="LTT197" s="321"/>
      <c r="LTU197" s="326"/>
      <c r="LTV197" s="152"/>
      <c r="LTW197" s="152"/>
      <c r="LTX197" s="152"/>
      <c r="LTY197" s="152"/>
      <c r="LTZ197" s="350"/>
      <c r="LUA197" s="321"/>
      <c r="LUB197" s="326"/>
      <c r="LUC197" s="152"/>
      <c r="LUD197" s="152"/>
      <c r="LUE197" s="152"/>
      <c r="LUF197" s="152"/>
      <c r="LUG197" s="350"/>
      <c r="LUH197" s="321"/>
      <c r="LUI197" s="326"/>
      <c r="LUJ197" s="152"/>
      <c r="LUK197" s="152"/>
      <c r="LUL197" s="152"/>
      <c r="LUM197" s="152"/>
      <c r="LUN197" s="350"/>
      <c r="LUO197" s="321"/>
      <c r="LUP197" s="326"/>
      <c r="LUQ197" s="152"/>
      <c r="LUR197" s="152"/>
      <c r="LUS197" s="152"/>
      <c r="LUT197" s="152"/>
      <c r="LUU197" s="350"/>
      <c r="LUV197" s="321"/>
      <c r="LUW197" s="326"/>
      <c r="LUX197" s="152"/>
      <c r="LUY197" s="152"/>
      <c r="LUZ197" s="152"/>
      <c r="LVA197" s="152"/>
      <c r="LVB197" s="350"/>
      <c r="LVC197" s="321"/>
      <c r="LVD197" s="326"/>
      <c r="LVE197" s="152"/>
      <c r="LVF197" s="152"/>
      <c r="LVG197" s="152"/>
      <c r="LVH197" s="152"/>
      <c r="LVI197" s="350"/>
      <c r="LVJ197" s="321"/>
      <c r="LVK197" s="326"/>
      <c r="LVL197" s="152"/>
      <c r="LVM197" s="152"/>
      <c r="LVN197" s="152"/>
      <c r="LVO197" s="152"/>
      <c r="LVP197" s="350"/>
      <c r="LVQ197" s="321"/>
      <c r="LVR197" s="326"/>
      <c r="LVS197" s="152"/>
      <c r="LVT197" s="152"/>
      <c r="LVU197" s="152"/>
      <c r="LVV197" s="152"/>
      <c r="LVW197" s="350"/>
      <c r="LVX197" s="321"/>
      <c r="LVY197" s="326"/>
      <c r="LVZ197" s="152"/>
      <c r="LWA197" s="152"/>
      <c r="LWB197" s="152"/>
      <c r="LWC197" s="152"/>
      <c r="LWD197" s="350"/>
      <c r="LWE197" s="321"/>
      <c r="LWF197" s="326"/>
      <c r="LWG197" s="152"/>
      <c r="LWH197" s="152"/>
      <c r="LWI197" s="152"/>
      <c r="LWJ197" s="152"/>
      <c r="LWK197" s="350"/>
      <c r="LWL197" s="321"/>
      <c r="LWM197" s="326"/>
      <c r="LWN197" s="152"/>
      <c r="LWO197" s="152"/>
      <c r="LWP197" s="152"/>
      <c r="LWQ197" s="152"/>
      <c r="LWR197" s="350"/>
      <c r="LWS197" s="321"/>
      <c r="LWT197" s="326"/>
      <c r="LWU197" s="152"/>
      <c r="LWV197" s="152"/>
      <c r="LWW197" s="152"/>
      <c r="LWX197" s="152"/>
      <c r="LWY197" s="350"/>
      <c r="LWZ197" s="321"/>
      <c r="LXA197" s="326"/>
      <c r="LXB197" s="152"/>
      <c r="LXC197" s="152"/>
      <c r="LXD197" s="152"/>
      <c r="LXE197" s="152"/>
      <c r="LXF197" s="350"/>
      <c r="LXG197" s="321"/>
      <c r="LXH197" s="326"/>
      <c r="LXI197" s="152"/>
      <c r="LXJ197" s="152"/>
      <c r="LXK197" s="152"/>
      <c r="LXL197" s="152"/>
      <c r="LXM197" s="350"/>
      <c r="LXN197" s="321"/>
      <c r="LXO197" s="326"/>
      <c r="LXP197" s="152"/>
      <c r="LXQ197" s="152"/>
      <c r="LXR197" s="152"/>
      <c r="LXS197" s="152"/>
      <c r="LXT197" s="350"/>
      <c r="LXU197" s="321"/>
      <c r="LXV197" s="326"/>
      <c r="LXW197" s="152"/>
      <c r="LXX197" s="152"/>
      <c r="LXY197" s="152"/>
      <c r="LXZ197" s="152"/>
      <c r="LYA197" s="350"/>
      <c r="LYB197" s="321"/>
      <c r="LYC197" s="326"/>
      <c r="LYD197" s="152"/>
      <c r="LYE197" s="152"/>
      <c r="LYF197" s="152"/>
      <c r="LYG197" s="152"/>
      <c r="LYH197" s="350"/>
      <c r="LYI197" s="321"/>
      <c r="LYJ197" s="326"/>
      <c r="LYK197" s="152"/>
      <c r="LYL197" s="152"/>
      <c r="LYM197" s="152"/>
      <c r="LYN197" s="152"/>
      <c r="LYO197" s="350"/>
      <c r="LYP197" s="321"/>
      <c r="LYQ197" s="326"/>
      <c r="LYR197" s="152"/>
      <c r="LYS197" s="152"/>
      <c r="LYT197" s="152"/>
      <c r="LYU197" s="152"/>
      <c r="LYV197" s="350"/>
      <c r="LYW197" s="321"/>
      <c r="LYX197" s="326"/>
      <c r="LYY197" s="152"/>
      <c r="LYZ197" s="152"/>
      <c r="LZA197" s="152"/>
      <c r="LZB197" s="152"/>
      <c r="LZC197" s="350"/>
      <c r="LZD197" s="321"/>
      <c r="LZE197" s="326"/>
      <c r="LZF197" s="152"/>
      <c r="LZG197" s="152"/>
      <c r="LZH197" s="152"/>
      <c r="LZI197" s="152"/>
      <c r="LZJ197" s="350"/>
      <c r="LZK197" s="321"/>
      <c r="LZL197" s="326"/>
      <c r="LZM197" s="152"/>
      <c r="LZN197" s="152"/>
      <c r="LZO197" s="152"/>
      <c r="LZP197" s="152"/>
      <c r="LZQ197" s="350"/>
      <c r="LZR197" s="321"/>
      <c r="LZS197" s="326"/>
      <c r="LZT197" s="152"/>
      <c r="LZU197" s="152"/>
      <c r="LZV197" s="152"/>
      <c r="LZW197" s="152"/>
      <c r="LZX197" s="350"/>
      <c r="LZY197" s="321"/>
      <c r="LZZ197" s="326"/>
      <c r="MAA197" s="152"/>
      <c r="MAB197" s="152"/>
      <c r="MAC197" s="152"/>
      <c r="MAD197" s="152"/>
      <c r="MAE197" s="350"/>
      <c r="MAF197" s="321"/>
      <c r="MAG197" s="326"/>
      <c r="MAH197" s="152"/>
      <c r="MAI197" s="152"/>
      <c r="MAJ197" s="152"/>
      <c r="MAK197" s="152"/>
      <c r="MAL197" s="350"/>
      <c r="MAM197" s="321"/>
      <c r="MAN197" s="326"/>
      <c r="MAO197" s="152"/>
      <c r="MAP197" s="152"/>
      <c r="MAQ197" s="152"/>
      <c r="MAR197" s="152"/>
      <c r="MAS197" s="350"/>
      <c r="MAT197" s="321"/>
      <c r="MAU197" s="326"/>
      <c r="MAV197" s="152"/>
      <c r="MAW197" s="152"/>
      <c r="MAX197" s="152"/>
      <c r="MAY197" s="152"/>
      <c r="MAZ197" s="350"/>
      <c r="MBA197" s="321"/>
      <c r="MBB197" s="326"/>
      <c r="MBC197" s="152"/>
      <c r="MBD197" s="152"/>
      <c r="MBE197" s="152"/>
      <c r="MBF197" s="152"/>
      <c r="MBG197" s="350"/>
      <c r="MBH197" s="321"/>
      <c r="MBI197" s="326"/>
      <c r="MBJ197" s="152"/>
      <c r="MBK197" s="152"/>
      <c r="MBL197" s="152"/>
      <c r="MBM197" s="152"/>
      <c r="MBN197" s="350"/>
      <c r="MBO197" s="321"/>
      <c r="MBP197" s="326"/>
      <c r="MBQ197" s="152"/>
      <c r="MBR197" s="152"/>
      <c r="MBS197" s="152"/>
      <c r="MBT197" s="152"/>
      <c r="MBU197" s="350"/>
      <c r="MBV197" s="321"/>
      <c r="MBW197" s="326"/>
      <c r="MBX197" s="152"/>
      <c r="MBY197" s="152"/>
      <c r="MBZ197" s="152"/>
      <c r="MCA197" s="152"/>
      <c r="MCB197" s="350"/>
      <c r="MCC197" s="321"/>
      <c r="MCD197" s="326"/>
      <c r="MCE197" s="152"/>
      <c r="MCF197" s="152"/>
      <c r="MCG197" s="152"/>
      <c r="MCH197" s="152"/>
      <c r="MCI197" s="350"/>
      <c r="MCJ197" s="321"/>
      <c r="MCK197" s="326"/>
      <c r="MCL197" s="152"/>
      <c r="MCM197" s="152"/>
      <c r="MCN197" s="152"/>
      <c r="MCO197" s="152"/>
      <c r="MCP197" s="350"/>
      <c r="MCQ197" s="321"/>
      <c r="MCR197" s="326"/>
      <c r="MCS197" s="152"/>
      <c r="MCT197" s="152"/>
      <c r="MCU197" s="152"/>
      <c r="MCV197" s="152"/>
      <c r="MCW197" s="350"/>
      <c r="MCX197" s="321"/>
      <c r="MCY197" s="326"/>
      <c r="MCZ197" s="152"/>
      <c r="MDA197" s="152"/>
      <c r="MDB197" s="152"/>
      <c r="MDC197" s="152"/>
      <c r="MDD197" s="350"/>
      <c r="MDE197" s="321"/>
      <c r="MDF197" s="326"/>
      <c r="MDG197" s="152"/>
      <c r="MDH197" s="152"/>
      <c r="MDI197" s="152"/>
      <c r="MDJ197" s="152"/>
      <c r="MDK197" s="350"/>
      <c r="MDL197" s="321"/>
      <c r="MDM197" s="326"/>
      <c r="MDN197" s="152"/>
      <c r="MDO197" s="152"/>
      <c r="MDP197" s="152"/>
      <c r="MDQ197" s="152"/>
      <c r="MDR197" s="350"/>
      <c r="MDS197" s="321"/>
      <c r="MDT197" s="326"/>
      <c r="MDU197" s="152"/>
      <c r="MDV197" s="152"/>
      <c r="MDW197" s="152"/>
      <c r="MDX197" s="152"/>
      <c r="MDY197" s="350"/>
      <c r="MDZ197" s="321"/>
      <c r="MEA197" s="326"/>
      <c r="MEB197" s="152"/>
      <c r="MEC197" s="152"/>
      <c r="MED197" s="152"/>
      <c r="MEE197" s="152"/>
      <c r="MEF197" s="350"/>
      <c r="MEG197" s="321"/>
      <c r="MEH197" s="326"/>
      <c r="MEI197" s="152"/>
      <c r="MEJ197" s="152"/>
      <c r="MEK197" s="152"/>
      <c r="MEL197" s="152"/>
      <c r="MEM197" s="350"/>
      <c r="MEN197" s="321"/>
      <c r="MEO197" s="326"/>
      <c r="MEP197" s="152"/>
      <c r="MEQ197" s="152"/>
      <c r="MER197" s="152"/>
      <c r="MES197" s="152"/>
      <c r="MET197" s="350"/>
      <c r="MEU197" s="321"/>
      <c r="MEV197" s="326"/>
      <c r="MEW197" s="152"/>
      <c r="MEX197" s="152"/>
      <c r="MEY197" s="152"/>
      <c r="MEZ197" s="152"/>
      <c r="MFA197" s="350"/>
      <c r="MFB197" s="321"/>
      <c r="MFC197" s="326"/>
      <c r="MFD197" s="152"/>
      <c r="MFE197" s="152"/>
      <c r="MFF197" s="152"/>
      <c r="MFG197" s="152"/>
      <c r="MFH197" s="350"/>
      <c r="MFI197" s="321"/>
      <c r="MFJ197" s="326"/>
      <c r="MFK197" s="152"/>
      <c r="MFL197" s="152"/>
      <c r="MFM197" s="152"/>
      <c r="MFN197" s="152"/>
      <c r="MFO197" s="350"/>
      <c r="MFP197" s="321"/>
      <c r="MFQ197" s="326"/>
      <c r="MFR197" s="152"/>
      <c r="MFS197" s="152"/>
      <c r="MFT197" s="152"/>
      <c r="MFU197" s="152"/>
      <c r="MFV197" s="350"/>
      <c r="MFW197" s="321"/>
      <c r="MFX197" s="326"/>
      <c r="MFY197" s="152"/>
      <c r="MFZ197" s="152"/>
      <c r="MGA197" s="152"/>
      <c r="MGB197" s="152"/>
      <c r="MGC197" s="350"/>
      <c r="MGD197" s="321"/>
      <c r="MGE197" s="326"/>
      <c r="MGF197" s="152"/>
      <c r="MGG197" s="152"/>
      <c r="MGH197" s="152"/>
      <c r="MGI197" s="152"/>
      <c r="MGJ197" s="350"/>
      <c r="MGK197" s="321"/>
      <c r="MGL197" s="326"/>
      <c r="MGM197" s="152"/>
      <c r="MGN197" s="152"/>
      <c r="MGO197" s="152"/>
      <c r="MGP197" s="152"/>
      <c r="MGQ197" s="350"/>
      <c r="MGR197" s="321"/>
      <c r="MGS197" s="326"/>
      <c r="MGT197" s="152"/>
      <c r="MGU197" s="152"/>
      <c r="MGV197" s="152"/>
      <c r="MGW197" s="152"/>
      <c r="MGX197" s="350"/>
      <c r="MGY197" s="321"/>
      <c r="MGZ197" s="326"/>
      <c r="MHA197" s="152"/>
      <c r="MHB197" s="152"/>
      <c r="MHC197" s="152"/>
      <c r="MHD197" s="152"/>
      <c r="MHE197" s="350"/>
      <c r="MHF197" s="321"/>
      <c r="MHG197" s="326"/>
      <c r="MHH197" s="152"/>
      <c r="MHI197" s="152"/>
      <c r="MHJ197" s="152"/>
      <c r="MHK197" s="152"/>
      <c r="MHL197" s="350"/>
      <c r="MHM197" s="321"/>
      <c r="MHN197" s="326"/>
      <c r="MHO197" s="152"/>
      <c r="MHP197" s="152"/>
      <c r="MHQ197" s="152"/>
      <c r="MHR197" s="152"/>
      <c r="MHS197" s="350"/>
      <c r="MHT197" s="321"/>
      <c r="MHU197" s="326"/>
      <c r="MHV197" s="152"/>
      <c r="MHW197" s="152"/>
      <c r="MHX197" s="152"/>
      <c r="MHY197" s="152"/>
      <c r="MHZ197" s="350"/>
      <c r="MIA197" s="321"/>
      <c r="MIB197" s="326"/>
      <c r="MIC197" s="152"/>
      <c r="MID197" s="152"/>
      <c r="MIE197" s="152"/>
      <c r="MIF197" s="152"/>
      <c r="MIG197" s="350"/>
      <c r="MIH197" s="321"/>
      <c r="MII197" s="326"/>
      <c r="MIJ197" s="152"/>
      <c r="MIK197" s="152"/>
      <c r="MIL197" s="152"/>
      <c r="MIM197" s="152"/>
      <c r="MIN197" s="350"/>
      <c r="MIO197" s="321"/>
      <c r="MIP197" s="326"/>
      <c r="MIQ197" s="152"/>
      <c r="MIR197" s="152"/>
      <c r="MIS197" s="152"/>
      <c r="MIT197" s="152"/>
      <c r="MIU197" s="350"/>
      <c r="MIV197" s="321"/>
      <c r="MIW197" s="326"/>
      <c r="MIX197" s="152"/>
      <c r="MIY197" s="152"/>
      <c r="MIZ197" s="152"/>
      <c r="MJA197" s="152"/>
      <c r="MJB197" s="350"/>
      <c r="MJC197" s="321"/>
      <c r="MJD197" s="326"/>
      <c r="MJE197" s="152"/>
      <c r="MJF197" s="152"/>
      <c r="MJG197" s="152"/>
      <c r="MJH197" s="152"/>
      <c r="MJI197" s="350"/>
      <c r="MJJ197" s="321"/>
      <c r="MJK197" s="326"/>
      <c r="MJL197" s="152"/>
      <c r="MJM197" s="152"/>
      <c r="MJN197" s="152"/>
      <c r="MJO197" s="152"/>
      <c r="MJP197" s="350"/>
      <c r="MJQ197" s="321"/>
      <c r="MJR197" s="326"/>
      <c r="MJS197" s="152"/>
      <c r="MJT197" s="152"/>
      <c r="MJU197" s="152"/>
      <c r="MJV197" s="152"/>
      <c r="MJW197" s="350"/>
      <c r="MJX197" s="321"/>
      <c r="MJY197" s="326"/>
      <c r="MJZ197" s="152"/>
      <c r="MKA197" s="152"/>
      <c r="MKB197" s="152"/>
      <c r="MKC197" s="152"/>
      <c r="MKD197" s="350"/>
      <c r="MKE197" s="321"/>
      <c r="MKF197" s="326"/>
      <c r="MKG197" s="152"/>
      <c r="MKH197" s="152"/>
      <c r="MKI197" s="152"/>
      <c r="MKJ197" s="152"/>
      <c r="MKK197" s="350"/>
      <c r="MKL197" s="321"/>
      <c r="MKM197" s="326"/>
      <c r="MKN197" s="152"/>
      <c r="MKO197" s="152"/>
      <c r="MKP197" s="152"/>
      <c r="MKQ197" s="152"/>
      <c r="MKR197" s="350"/>
      <c r="MKS197" s="321"/>
      <c r="MKT197" s="326"/>
      <c r="MKU197" s="152"/>
      <c r="MKV197" s="152"/>
      <c r="MKW197" s="152"/>
      <c r="MKX197" s="152"/>
      <c r="MKY197" s="350"/>
      <c r="MKZ197" s="321"/>
      <c r="MLA197" s="326"/>
      <c r="MLB197" s="152"/>
      <c r="MLC197" s="152"/>
      <c r="MLD197" s="152"/>
      <c r="MLE197" s="152"/>
      <c r="MLF197" s="350"/>
      <c r="MLG197" s="321"/>
      <c r="MLH197" s="326"/>
      <c r="MLI197" s="152"/>
      <c r="MLJ197" s="152"/>
      <c r="MLK197" s="152"/>
      <c r="MLL197" s="152"/>
      <c r="MLM197" s="350"/>
      <c r="MLN197" s="321"/>
      <c r="MLO197" s="326"/>
      <c r="MLP197" s="152"/>
      <c r="MLQ197" s="152"/>
      <c r="MLR197" s="152"/>
      <c r="MLS197" s="152"/>
      <c r="MLT197" s="350"/>
      <c r="MLU197" s="321"/>
      <c r="MLV197" s="326"/>
      <c r="MLW197" s="152"/>
      <c r="MLX197" s="152"/>
      <c r="MLY197" s="152"/>
      <c r="MLZ197" s="152"/>
      <c r="MMA197" s="350"/>
      <c r="MMB197" s="321"/>
      <c r="MMC197" s="326"/>
      <c r="MMD197" s="152"/>
      <c r="MME197" s="152"/>
      <c r="MMF197" s="152"/>
      <c r="MMG197" s="152"/>
      <c r="MMH197" s="350"/>
      <c r="MMI197" s="321"/>
      <c r="MMJ197" s="326"/>
      <c r="MMK197" s="152"/>
      <c r="MML197" s="152"/>
      <c r="MMM197" s="152"/>
      <c r="MMN197" s="152"/>
      <c r="MMO197" s="350"/>
      <c r="MMP197" s="321"/>
      <c r="MMQ197" s="326"/>
      <c r="MMR197" s="152"/>
      <c r="MMS197" s="152"/>
      <c r="MMT197" s="152"/>
      <c r="MMU197" s="152"/>
      <c r="MMV197" s="350"/>
      <c r="MMW197" s="321"/>
      <c r="MMX197" s="326"/>
      <c r="MMY197" s="152"/>
      <c r="MMZ197" s="152"/>
      <c r="MNA197" s="152"/>
      <c r="MNB197" s="152"/>
      <c r="MNC197" s="350"/>
      <c r="MND197" s="321"/>
      <c r="MNE197" s="326"/>
      <c r="MNF197" s="152"/>
      <c r="MNG197" s="152"/>
      <c r="MNH197" s="152"/>
      <c r="MNI197" s="152"/>
      <c r="MNJ197" s="350"/>
      <c r="MNK197" s="321"/>
      <c r="MNL197" s="326"/>
      <c r="MNM197" s="152"/>
      <c r="MNN197" s="152"/>
      <c r="MNO197" s="152"/>
      <c r="MNP197" s="152"/>
      <c r="MNQ197" s="350"/>
      <c r="MNR197" s="321"/>
      <c r="MNS197" s="326"/>
      <c r="MNT197" s="152"/>
      <c r="MNU197" s="152"/>
      <c r="MNV197" s="152"/>
      <c r="MNW197" s="152"/>
      <c r="MNX197" s="350"/>
      <c r="MNY197" s="321"/>
      <c r="MNZ197" s="326"/>
      <c r="MOA197" s="152"/>
      <c r="MOB197" s="152"/>
      <c r="MOC197" s="152"/>
      <c r="MOD197" s="152"/>
      <c r="MOE197" s="350"/>
      <c r="MOF197" s="321"/>
      <c r="MOG197" s="326"/>
      <c r="MOH197" s="152"/>
      <c r="MOI197" s="152"/>
      <c r="MOJ197" s="152"/>
      <c r="MOK197" s="152"/>
      <c r="MOL197" s="350"/>
      <c r="MOM197" s="321"/>
      <c r="MON197" s="326"/>
      <c r="MOO197" s="152"/>
      <c r="MOP197" s="152"/>
      <c r="MOQ197" s="152"/>
      <c r="MOR197" s="152"/>
      <c r="MOS197" s="350"/>
      <c r="MOT197" s="321"/>
      <c r="MOU197" s="326"/>
      <c r="MOV197" s="152"/>
      <c r="MOW197" s="152"/>
      <c r="MOX197" s="152"/>
      <c r="MOY197" s="152"/>
      <c r="MOZ197" s="350"/>
      <c r="MPA197" s="321"/>
      <c r="MPB197" s="326"/>
      <c r="MPC197" s="152"/>
      <c r="MPD197" s="152"/>
      <c r="MPE197" s="152"/>
      <c r="MPF197" s="152"/>
      <c r="MPG197" s="350"/>
      <c r="MPH197" s="321"/>
      <c r="MPI197" s="326"/>
      <c r="MPJ197" s="152"/>
      <c r="MPK197" s="152"/>
      <c r="MPL197" s="152"/>
      <c r="MPM197" s="152"/>
      <c r="MPN197" s="350"/>
      <c r="MPO197" s="321"/>
      <c r="MPP197" s="326"/>
      <c r="MPQ197" s="152"/>
      <c r="MPR197" s="152"/>
      <c r="MPS197" s="152"/>
      <c r="MPT197" s="152"/>
      <c r="MPU197" s="350"/>
      <c r="MPV197" s="321"/>
      <c r="MPW197" s="326"/>
      <c r="MPX197" s="152"/>
      <c r="MPY197" s="152"/>
      <c r="MPZ197" s="152"/>
      <c r="MQA197" s="152"/>
      <c r="MQB197" s="350"/>
      <c r="MQC197" s="321"/>
      <c r="MQD197" s="326"/>
      <c r="MQE197" s="152"/>
      <c r="MQF197" s="152"/>
      <c r="MQG197" s="152"/>
      <c r="MQH197" s="152"/>
      <c r="MQI197" s="350"/>
      <c r="MQJ197" s="321"/>
      <c r="MQK197" s="326"/>
      <c r="MQL197" s="152"/>
      <c r="MQM197" s="152"/>
      <c r="MQN197" s="152"/>
      <c r="MQO197" s="152"/>
      <c r="MQP197" s="350"/>
      <c r="MQQ197" s="321"/>
      <c r="MQR197" s="326"/>
      <c r="MQS197" s="152"/>
      <c r="MQT197" s="152"/>
      <c r="MQU197" s="152"/>
      <c r="MQV197" s="152"/>
      <c r="MQW197" s="350"/>
      <c r="MQX197" s="321"/>
      <c r="MQY197" s="326"/>
      <c r="MQZ197" s="152"/>
      <c r="MRA197" s="152"/>
      <c r="MRB197" s="152"/>
      <c r="MRC197" s="152"/>
      <c r="MRD197" s="350"/>
      <c r="MRE197" s="321"/>
      <c r="MRF197" s="326"/>
      <c r="MRG197" s="152"/>
      <c r="MRH197" s="152"/>
      <c r="MRI197" s="152"/>
      <c r="MRJ197" s="152"/>
      <c r="MRK197" s="350"/>
      <c r="MRL197" s="321"/>
      <c r="MRM197" s="326"/>
      <c r="MRN197" s="152"/>
      <c r="MRO197" s="152"/>
      <c r="MRP197" s="152"/>
      <c r="MRQ197" s="152"/>
      <c r="MRR197" s="350"/>
      <c r="MRS197" s="321"/>
      <c r="MRT197" s="326"/>
      <c r="MRU197" s="152"/>
      <c r="MRV197" s="152"/>
      <c r="MRW197" s="152"/>
      <c r="MRX197" s="152"/>
      <c r="MRY197" s="350"/>
      <c r="MRZ197" s="321"/>
      <c r="MSA197" s="326"/>
      <c r="MSB197" s="152"/>
      <c r="MSC197" s="152"/>
      <c r="MSD197" s="152"/>
      <c r="MSE197" s="152"/>
      <c r="MSF197" s="350"/>
      <c r="MSG197" s="321"/>
      <c r="MSH197" s="326"/>
      <c r="MSI197" s="152"/>
      <c r="MSJ197" s="152"/>
      <c r="MSK197" s="152"/>
      <c r="MSL197" s="152"/>
      <c r="MSM197" s="350"/>
      <c r="MSN197" s="321"/>
      <c r="MSO197" s="326"/>
      <c r="MSP197" s="152"/>
      <c r="MSQ197" s="152"/>
      <c r="MSR197" s="152"/>
      <c r="MSS197" s="152"/>
      <c r="MST197" s="350"/>
      <c r="MSU197" s="321"/>
      <c r="MSV197" s="326"/>
      <c r="MSW197" s="152"/>
      <c r="MSX197" s="152"/>
      <c r="MSY197" s="152"/>
      <c r="MSZ197" s="152"/>
      <c r="MTA197" s="350"/>
      <c r="MTB197" s="321"/>
      <c r="MTC197" s="326"/>
      <c r="MTD197" s="152"/>
      <c r="MTE197" s="152"/>
      <c r="MTF197" s="152"/>
      <c r="MTG197" s="152"/>
      <c r="MTH197" s="350"/>
      <c r="MTI197" s="321"/>
      <c r="MTJ197" s="326"/>
      <c r="MTK197" s="152"/>
      <c r="MTL197" s="152"/>
      <c r="MTM197" s="152"/>
      <c r="MTN197" s="152"/>
      <c r="MTO197" s="350"/>
      <c r="MTP197" s="321"/>
      <c r="MTQ197" s="326"/>
      <c r="MTR197" s="152"/>
      <c r="MTS197" s="152"/>
      <c r="MTT197" s="152"/>
      <c r="MTU197" s="152"/>
      <c r="MTV197" s="350"/>
      <c r="MTW197" s="321"/>
      <c r="MTX197" s="326"/>
      <c r="MTY197" s="152"/>
      <c r="MTZ197" s="152"/>
      <c r="MUA197" s="152"/>
      <c r="MUB197" s="152"/>
      <c r="MUC197" s="350"/>
      <c r="MUD197" s="321"/>
      <c r="MUE197" s="326"/>
      <c r="MUF197" s="152"/>
      <c r="MUG197" s="152"/>
      <c r="MUH197" s="152"/>
      <c r="MUI197" s="152"/>
      <c r="MUJ197" s="350"/>
      <c r="MUK197" s="321"/>
      <c r="MUL197" s="326"/>
      <c r="MUM197" s="152"/>
      <c r="MUN197" s="152"/>
      <c r="MUO197" s="152"/>
      <c r="MUP197" s="152"/>
      <c r="MUQ197" s="350"/>
      <c r="MUR197" s="321"/>
      <c r="MUS197" s="326"/>
      <c r="MUT197" s="152"/>
      <c r="MUU197" s="152"/>
      <c r="MUV197" s="152"/>
      <c r="MUW197" s="152"/>
      <c r="MUX197" s="350"/>
      <c r="MUY197" s="321"/>
      <c r="MUZ197" s="326"/>
      <c r="MVA197" s="152"/>
      <c r="MVB197" s="152"/>
      <c r="MVC197" s="152"/>
      <c r="MVD197" s="152"/>
      <c r="MVE197" s="350"/>
      <c r="MVF197" s="321"/>
      <c r="MVG197" s="326"/>
      <c r="MVH197" s="152"/>
      <c r="MVI197" s="152"/>
      <c r="MVJ197" s="152"/>
      <c r="MVK197" s="152"/>
      <c r="MVL197" s="350"/>
      <c r="MVM197" s="321"/>
      <c r="MVN197" s="326"/>
      <c r="MVO197" s="152"/>
      <c r="MVP197" s="152"/>
      <c r="MVQ197" s="152"/>
      <c r="MVR197" s="152"/>
      <c r="MVS197" s="350"/>
      <c r="MVT197" s="321"/>
      <c r="MVU197" s="326"/>
      <c r="MVV197" s="152"/>
      <c r="MVW197" s="152"/>
      <c r="MVX197" s="152"/>
      <c r="MVY197" s="152"/>
      <c r="MVZ197" s="350"/>
      <c r="MWA197" s="321"/>
      <c r="MWB197" s="326"/>
      <c r="MWC197" s="152"/>
      <c r="MWD197" s="152"/>
      <c r="MWE197" s="152"/>
      <c r="MWF197" s="152"/>
      <c r="MWG197" s="350"/>
      <c r="MWH197" s="321"/>
      <c r="MWI197" s="326"/>
      <c r="MWJ197" s="152"/>
      <c r="MWK197" s="152"/>
      <c r="MWL197" s="152"/>
      <c r="MWM197" s="152"/>
      <c r="MWN197" s="350"/>
      <c r="MWO197" s="321"/>
      <c r="MWP197" s="326"/>
      <c r="MWQ197" s="152"/>
      <c r="MWR197" s="152"/>
      <c r="MWS197" s="152"/>
      <c r="MWT197" s="152"/>
      <c r="MWU197" s="350"/>
      <c r="MWV197" s="321"/>
      <c r="MWW197" s="326"/>
      <c r="MWX197" s="152"/>
      <c r="MWY197" s="152"/>
      <c r="MWZ197" s="152"/>
      <c r="MXA197" s="152"/>
      <c r="MXB197" s="350"/>
      <c r="MXC197" s="321"/>
      <c r="MXD197" s="326"/>
      <c r="MXE197" s="152"/>
      <c r="MXF197" s="152"/>
      <c r="MXG197" s="152"/>
      <c r="MXH197" s="152"/>
      <c r="MXI197" s="350"/>
      <c r="MXJ197" s="321"/>
      <c r="MXK197" s="326"/>
      <c r="MXL197" s="152"/>
      <c r="MXM197" s="152"/>
      <c r="MXN197" s="152"/>
      <c r="MXO197" s="152"/>
      <c r="MXP197" s="350"/>
      <c r="MXQ197" s="321"/>
      <c r="MXR197" s="326"/>
      <c r="MXS197" s="152"/>
      <c r="MXT197" s="152"/>
      <c r="MXU197" s="152"/>
      <c r="MXV197" s="152"/>
      <c r="MXW197" s="350"/>
      <c r="MXX197" s="321"/>
      <c r="MXY197" s="326"/>
      <c r="MXZ197" s="152"/>
      <c r="MYA197" s="152"/>
      <c r="MYB197" s="152"/>
      <c r="MYC197" s="152"/>
      <c r="MYD197" s="350"/>
      <c r="MYE197" s="321"/>
      <c r="MYF197" s="326"/>
      <c r="MYG197" s="152"/>
      <c r="MYH197" s="152"/>
      <c r="MYI197" s="152"/>
      <c r="MYJ197" s="152"/>
      <c r="MYK197" s="350"/>
      <c r="MYL197" s="321"/>
      <c r="MYM197" s="326"/>
      <c r="MYN197" s="152"/>
      <c r="MYO197" s="152"/>
      <c r="MYP197" s="152"/>
      <c r="MYQ197" s="152"/>
      <c r="MYR197" s="350"/>
      <c r="MYS197" s="321"/>
      <c r="MYT197" s="326"/>
      <c r="MYU197" s="152"/>
      <c r="MYV197" s="152"/>
      <c r="MYW197" s="152"/>
      <c r="MYX197" s="152"/>
      <c r="MYY197" s="350"/>
      <c r="MYZ197" s="321"/>
      <c r="MZA197" s="326"/>
      <c r="MZB197" s="152"/>
      <c r="MZC197" s="152"/>
      <c r="MZD197" s="152"/>
      <c r="MZE197" s="152"/>
      <c r="MZF197" s="350"/>
      <c r="MZG197" s="321"/>
      <c r="MZH197" s="326"/>
      <c r="MZI197" s="152"/>
      <c r="MZJ197" s="152"/>
      <c r="MZK197" s="152"/>
      <c r="MZL197" s="152"/>
      <c r="MZM197" s="350"/>
      <c r="MZN197" s="321"/>
      <c r="MZO197" s="326"/>
      <c r="MZP197" s="152"/>
      <c r="MZQ197" s="152"/>
      <c r="MZR197" s="152"/>
      <c r="MZS197" s="152"/>
      <c r="MZT197" s="350"/>
      <c r="MZU197" s="321"/>
      <c r="MZV197" s="326"/>
      <c r="MZW197" s="152"/>
      <c r="MZX197" s="152"/>
      <c r="MZY197" s="152"/>
      <c r="MZZ197" s="152"/>
      <c r="NAA197" s="350"/>
      <c r="NAB197" s="321"/>
      <c r="NAC197" s="326"/>
      <c r="NAD197" s="152"/>
      <c r="NAE197" s="152"/>
      <c r="NAF197" s="152"/>
      <c r="NAG197" s="152"/>
      <c r="NAH197" s="350"/>
      <c r="NAI197" s="321"/>
      <c r="NAJ197" s="326"/>
      <c r="NAK197" s="152"/>
      <c r="NAL197" s="152"/>
      <c r="NAM197" s="152"/>
      <c r="NAN197" s="152"/>
      <c r="NAO197" s="350"/>
      <c r="NAP197" s="321"/>
      <c r="NAQ197" s="326"/>
      <c r="NAR197" s="152"/>
      <c r="NAS197" s="152"/>
      <c r="NAT197" s="152"/>
      <c r="NAU197" s="152"/>
      <c r="NAV197" s="350"/>
      <c r="NAW197" s="321"/>
      <c r="NAX197" s="326"/>
      <c r="NAY197" s="152"/>
      <c r="NAZ197" s="152"/>
      <c r="NBA197" s="152"/>
      <c r="NBB197" s="152"/>
      <c r="NBC197" s="350"/>
      <c r="NBD197" s="321"/>
      <c r="NBE197" s="326"/>
      <c r="NBF197" s="152"/>
      <c r="NBG197" s="152"/>
      <c r="NBH197" s="152"/>
      <c r="NBI197" s="152"/>
      <c r="NBJ197" s="350"/>
      <c r="NBK197" s="321"/>
      <c r="NBL197" s="326"/>
      <c r="NBM197" s="152"/>
      <c r="NBN197" s="152"/>
      <c r="NBO197" s="152"/>
      <c r="NBP197" s="152"/>
      <c r="NBQ197" s="350"/>
      <c r="NBR197" s="321"/>
      <c r="NBS197" s="326"/>
      <c r="NBT197" s="152"/>
      <c r="NBU197" s="152"/>
      <c r="NBV197" s="152"/>
      <c r="NBW197" s="152"/>
      <c r="NBX197" s="350"/>
      <c r="NBY197" s="321"/>
      <c r="NBZ197" s="326"/>
      <c r="NCA197" s="152"/>
      <c r="NCB197" s="152"/>
      <c r="NCC197" s="152"/>
      <c r="NCD197" s="152"/>
      <c r="NCE197" s="350"/>
      <c r="NCF197" s="321"/>
      <c r="NCG197" s="326"/>
      <c r="NCH197" s="152"/>
      <c r="NCI197" s="152"/>
      <c r="NCJ197" s="152"/>
      <c r="NCK197" s="152"/>
      <c r="NCL197" s="350"/>
      <c r="NCM197" s="321"/>
      <c r="NCN197" s="326"/>
      <c r="NCO197" s="152"/>
      <c r="NCP197" s="152"/>
      <c r="NCQ197" s="152"/>
      <c r="NCR197" s="152"/>
      <c r="NCS197" s="350"/>
      <c r="NCT197" s="321"/>
      <c r="NCU197" s="326"/>
      <c r="NCV197" s="152"/>
      <c r="NCW197" s="152"/>
      <c r="NCX197" s="152"/>
      <c r="NCY197" s="152"/>
      <c r="NCZ197" s="350"/>
      <c r="NDA197" s="321"/>
      <c r="NDB197" s="326"/>
      <c r="NDC197" s="152"/>
      <c r="NDD197" s="152"/>
      <c r="NDE197" s="152"/>
      <c r="NDF197" s="152"/>
      <c r="NDG197" s="350"/>
      <c r="NDH197" s="321"/>
      <c r="NDI197" s="326"/>
      <c r="NDJ197" s="152"/>
      <c r="NDK197" s="152"/>
      <c r="NDL197" s="152"/>
      <c r="NDM197" s="152"/>
      <c r="NDN197" s="350"/>
      <c r="NDO197" s="321"/>
      <c r="NDP197" s="326"/>
      <c r="NDQ197" s="152"/>
      <c r="NDR197" s="152"/>
      <c r="NDS197" s="152"/>
      <c r="NDT197" s="152"/>
      <c r="NDU197" s="350"/>
      <c r="NDV197" s="321"/>
      <c r="NDW197" s="326"/>
      <c r="NDX197" s="152"/>
      <c r="NDY197" s="152"/>
      <c r="NDZ197" s="152"/>
      <c r="NEA197" s="152"/>
      <c r="NEB197" s="350"/>
      <c r="NEC197" s="321"/>
      <c r="NED197" s="326"/>
      <c r="NEE197" s="152"/>
      <c r="NEF197" s="152"/>
      <c r="NEG197" s="152"/>
      <c r="NEH197" s="152"/>
      <c r="NEI197" s="350"/>
      <c r="NEJ197" s="321"/>
      <c r="NEK197" s="326"/>
      <c r="NEL197" s="152"/>
      <c r="NEM197" s="152"/>
      <c r="NEN197" s="152"/>
      <c r="NEO197" s="152"/>
      <c r="NEP197" s="350"/>
      <c r="NEQ197" s="321"/>
      <c r="NER197" s="326"/>
      <c r="NES197" s="152"/>
      <c r="NET197" s="152"/>
      <c r="NEU197" s="152"/>
      <c r="NEV197" s="152"/>
      <c r="NEW197" s="350"/>
      <c r="NEX197" s="321"/>
      <c r="NEY197" s="326"/>
      <c r="NEZ197" s="152"/>
      <c r="NFA197" s="152"/>
      <c r="NFB197" s="152"/>
      <c r="NFC197" s="152"/>
      <c r="NFD197" s="350"/>
      <c r="NFE197" s="321"/>
      <c r="NFF197" s="326"/>
      <c r="NFG197" s="152"/>
      <c r="NFH197" s="152"/>
      <c r="NFI197" s="152"/>
      <c r="NFJ197" s="152"/>
      <c r="NFK197" s="350"/>
      <c r="NFL197" s="321"/>
      <c r="NFM197" s="326"/>
      <c r="NFN197" s="152"/>
      <c r="NFO197" s="152"/>
      <c r="NFP197" s="152"/>
      <c r="NFQ197" s="152"/>
      <c r="NFR197" s="350"/>
      <c r="NFS197" s="321"/>
      <c r="NFT197" s="326"/>
      <c r="NFU197" s="152"/>
      <c r="NFV197" s="152"/>
      <c r="NFW197" s="152"/>
      <c r="NFX197" s="152"/>
      <c r="NFY197" s="350"/>
      <c r="NFZ197" s="321"/>
      <c r="NGA197" s="326"/>
      <c r="NGB197" s="152"/>
      <c r="NGC197" s="152"/>
      <c r="NGD197" s="152"/>
      <c r="NGE197" s="152"/>
      <c r="NGF197" s="350"/>
      <c r="NGG197" s="321"/>
      <c r="NGH197" s="326"/>
      <c r="NGI197" s="152"/>
      <c r="NGJ197" s="152"/>
      <c r="NGK197" s="152"/>
      <c r="NGL197" s="152"/>
      <c r="NGM197" s="350"/>
      <c r="NGN197" s="321"/>
      <c r="NGO197" s="326"/>
      <c r="NGP197" s="152"/>
      <c r="NGQ197" s="152"/>
      <c r="NGR197" s="152"/>
      <c r="NGS197" s="152"/>
      <c r="NGT197" s="350"/>
      <c r="NGU197" s="321"/>
      <c r="NGV197" s="326"/>
      <c r="NGW197" s="152"/>
      <c r="NGX197" s="152"/>
      <c r="NGY197" s="152"/>
      <c r="NGZ197" s="152"/>
      <c r="NHA197" s="350"/>
      <c r="NHB197" s="321"/>
      <c r="NHC197" s="326"/>
      <c r="NHD197" s="152"/>
      <c r="NHE197" s="152"/>
      <c r="NHF197" s="152"/>
      <c r="NHG197" s="152"/>
      <c r="NHH197" s="350"/>
      <c r="NHI197" s="321"/>
      <c r="NHJ197" s="326"/>
      <c r="NHK197" s="152"/>
      <c r="NHL197" s="152"/>
      <c r="NHM197" s="152"/>
      <c r="NHN197" s="152"/>
      <c r="NHO197" s="350"/>
      <c r="NHP197" s="321"/>
      <c r="NHQ197" s="326"/>
      <c r="NHR197" s="152"/>
      <c r="NHS197" s="152"/>
      <c r="NHT197" s="152"/>
      <c r="NHU197" s="152"/>
      <c r="NHV197" s="350"/>
      <c r="NHW197" s="321"/>
      <c r="NHX197" s="326"/>
      <c r="NHY197" s="152"/>
      <c r="NHZ197" s="152"/>
      <c r="NIA197" s="152"/>
      <c r="NIB197" s="152"/>
      <c r="NIC197" s="350"/>
      <c r="NID197" s="321"/>
      <c r="NIE197" s="326"/>
      <c r="NIF197" s="152"/>
      <c r="NIG197" s="152"/>
      <c r="NIH197" s="152"/>
      <c r="NII197" s="152"/>
      <c r="NIJ197" s="350"/>
      <c r="NIK197" s="321"/>
      <c r="NIL197" s="326"/>
      <c r="NIM197" s="152"/>
      <c r="NIN197" s="152"/>
      <c r="NIO197" s="152"/>
      <c r="NIP197" s="152"/>
      <c r="NIQ197" s="350"/>
      <c r="NIR197" s="321"/>
      <c r="NIS197" s="326"/>
      <c r="NIT197" s="152"/>
      <c r="NIU197" s="152"/>
      <c r="NIV197" s="152"/>
      <c r="NIW197" s="152"/>
      <c r="NIX197" s="350"/>
      <c r="NIY197" s="321"/>
      <c r="NIZ197" s="326"/>
      <c r="NJA197" s="152"/>
      <c r="NJB197" s="152"/>
      <c r="NJC197" s="152"/>
      <c r="NJD197" s="152"/>
      <c r="NJE197" s="350"/>
      <c r="NJF197" s="321"/>
      <c r="NJG197" s="326"/>
      <c r="NJH197" s="152"/>
      <c r="NJI197" s="152"/>
      <c r="NJJ197" s="152"/>
      <c r="NJK197" s="152"/>
      <c r="NJL197" s="350"/>
      <c r="NJM197" s="321"/>
      <c r="NJN197" s="326"/>
      <c r="NJO197" s="152"/>
      <c r="NJP197" s="152"/>
      <c r="NJQ197" s="152"/>
      <c r="NJR197" s="152"/>
      <c r="NJS197" s="350"/>
      <c r="NJT197" s="321"/>
      <c r="NJU197" s="326"/>
      <c r="NJV197" s="152"/>
      <c r="NJW197" s="152"/>
      <c r="NJX197" s="152"/>
      <c r="NJY197" s="152"/>
      <c r="NJZ197" s="350"/>
      <c r="NKA197" s="321"/>
      <c r="NKB197" s="326"/>
      <c r="NKC197" s="152"/>
      <c r="NKD197" s="152"/>
      <c r="NKE197" s="152"/>
      <c r="NKF197" s="152"/>
      <c r="NKG197" s="350"/>
      <c r="NKH197" s="321"/>
      <c r="NKI197" s="326"/>
      <c r="NKJ197" s="152"/>
      <c r="NKK197" s="152"/>
      <c r="NKL197" s="152"/>
      <c r="NKM197" s="152"/>
      <c r="NKN197" s="350"/>
      <c r="NKO197" s="321"/>
      <c r="NKP197" s="326"/>
      <c r="NKQ197" s="152"/>
      <c r="NKR197" s="152"/>
      <c r="NKS197" s="152"/>
      <c r="NKT197" s="152"/>
      <c r="NKU197" s="350"/>
      <c r="NKV197" s="321"/>
      <c r="NKW197" s="326"/>
      <c r="NKX197" s="152"/>
      <c r="NKY197" s="152"/>
      <c r="NKZ197" s="152"/>
      <c r="NLA197" s="152"/>
      <c r="NLB197" s="350"/>
      <c r="NLC197" s="321"/>
      <c r="NLD197" s="326"/>
      <c r="NLE197" s="152"/>
      <c r="NLF197" s="152"/>
      <c r="NLG197" s="152"/>
      <c r="NLH197" s="152"/>
      <c r="NLI197" s="350"/>
      <c r="NLJ197" s="321"/>
      <c r="NLK197" s="326"/>
      <c r="NLL197" s="152"/>
      <c r="NLM197" s="152"/>
      <c r="NLN197" s="152"/>
      <c r="NLO197" s="152"/>
      <c r="NLP197" s="350"/>
      <c r="NLQ197" s="321"/>
      <c r="NLR197" s="326"/>
      <c r="NLS197" s="152"/>
      <c r="NLT197" s="152"/>
      <c r="NLU197" s="152"/>
      <c r="NLV197" s="152"/>
      <c r="NLW197" s="350"/>
      <c r="NLX197" s="321"/>
      <c r="NLY197" s="326"/>
      <c r="NLZ197" s="152"/>
      <c r="NMA197" s="152"/>
      <c r="NMB197" s="152"/>
      <c r="NMC197" s="152"/>
      <c r="NMD197" s="350"/>
      <c r="NME197" s="321"/>
      <c r="NMF197" s="326"/>
      <c r="NMG197" s="152"/>
      <c r="NMH197" s="152"/>
      <c r="NMI197" s="152"/>
      <c r="NMJ197" s="152"/>
      <c r="NMK197" s="350"/>
      <c r="NML197" s="321"/>
      <c r="NMM197" s="326"/>
      <c r="NMN197" s="152"/>
      <c r="NMO197" s="152"/>
      <c r="NMP197" s="152"/>
      <c r="NMQ197" s="152"/>
      <c r="NMR197" s="350"/>
      <c r="NMS197" s="321"/>
      <c r="NMT197" s="326"/>
      <c r="NMU197" s="152"/>
      <c r="NMV197" s="152"/>
      <c r="NMW197" s="152"/>
      <c r="NMX197" s="152"/>
      <c r="NMY197" s="350"/>
      <c r="NMZ197" s="321"/>
      <c r="NNA197" s="326"/>
      <c r="NNB197" s="152"/>
      <c r="NNC197" s="152"/>
      <c r="NND197" s="152"/>
      <c r="NNE197" s="152"/>
      <c r="NNF197" s="350"/>
      <c r="NNG197" s="321"/>
      <c r="NNH197" s="326"/>
      <c r="NNI197" s="152"/>
      <c r="NNJ197" s="152"/>
      <c r="NNK197" s="152"/>
      <c r="NNL197" s="152"/>
      <c r="NNM197" s="350"/>
      <c r="NNN197" s="321"/>
      <c r="NNO197" s="326"/>
      <c r="NNP197" s="152"/>
      <c r="NNQ197" s="152"/>
      <c r="NNR197" s="152"/>
      <c r="NNS197" s="152"/>
      <c r="NNT197" s="350"/>
      <c r="NNU197" s="321"/>
      <c r="NNV197" s="326"/>
      <c r="NNW197" s="152"/>
      <c r="NNX197" s="152"/>
      <c r="NNY197" s="152"/>
      <c r="NNZ197" s="152"/>
      <c r="NOA197" s="350"/>
      <c r="NOB197" s="321"/>
      <c r="NOC197" s="326"/>
      <c r="NOD197" s="152"/>
      <c r="NOE197" s="152"/>
      <c r="NOF197" s="152"/>
      <c r="NOG197" s="152"/>
      <c r="NOH197" s="350"/>
      <c r="NOI197" s="321"/>
      <c r="NOJ197" s="326"/>
      <c r="NOK197" s="152"/>
      <c r="NOL197" s="152"/>
      <c r="NOM197" s="152"/>
      <c r="NON197" s="152"/>
      <c r="NOO197" s="350"/>
      <c r="NOP197" s="321"/>
      <c r="NOQ197" s="326"/>
      <c r="NOR197" s="152"/>
      <c r="NOS197" s="152"/>
      <c r="NOT197" s="152"/>
      <c r="NOU197" s="152"/>
      <c r="NOV197" s="350"/>
      <c r="NOW197" s="321"/>
      <c r="NOX197" s="326"/>
      <c r="NOY197" s="152"/>
      <c r="NOZ197" s="152"/>
      <c r="NPA197" s="152"/>
      <c r="NPB197" s="152"/>
      <c r="NPC197" s="350"/>
      <c r="NPD197" s="321"/>
      <c r="NPE197" s="326"/>
      <c r="NPF197" s="152"/>
      <c r="NPG197" s="152"/>
      <c r="NPH197" s="152"/>
      <c r="NPI197" s="152"/>
      <c r="NPJ197" s="350"/>
      <c r="NPK197" s="321"/>
      <c r="NPL197" s="326"/>
      <c r="NPM197" s="152"/>
      <c r="NPN197" s="152"/>
      <c r="NPO197" s="152"/>
      <c r="NPP197" s="152"/>
      <c r="NPQ197" s="350"/>
      <c r="NPR197" s="321"/>
      <c r="NPS197" s="326"/>
      <c r="NPT197" s="152"/>
      <c r="NPU197" s="152"/>
      <c r="NPV197" s="152"/>
      <c r="NPW197" s="152"/>
      <c r="NPX197" s="350"/>
      <c r="NPY197" s="321"/>
      <c r="NPZ197" s="326"/>
      <c r="NQA197" s="152"/>
      <c r="NQB197" s="152"/>
      <c r="NQC197" s="152"/>
      <c r="NQD197" s="152"/>
      <c r="NQE197" s="350"/>
      <c r="NQF197" s="321"/>
      <c r="NQG197" s="326"/>
      <c r="NQH197" s="152"/>
      <c r="NQI197" s="152"/>
      <c r="NQJ197" s="152"/>
      <c r="NQK197" s="152"/>
      <c r="NQL197" s="350"/>
      <c r="NQM197" s="321"/>
      <c r="NQN197" s="326"/>
      <c r="NQO197" s="152"/>
      <c r="NQP197" s="152"/>
      <c r="NQQ197" s="152"/>
      <c r="NQR197" s="152"/>
      <c r="NQS197" s="350"/>
      <c r="NQT197" s="321"/>
      <c r="NQU197" s="326"/>
      <c r="NQV197" s="152"/>
      <c r="NQW197" s="152"/>
      <c r="NQX197" s="152"/>
      <c r="NQY197" s="152"/>
      <c r="NQZ197" s="350"/>
      <c r="NRA197" s="321"/>
      <c r="NRB197" s="326"/>
      <c r="NRC197" s="152"/>
      <c r="NRD197" s="152"/>
      <c r="NRE197" s="152"/>
      <c r="NRF197" s="152"/>
      <c r="NRG197" s="350"/>
      <c r="NRH197" s="321"/>
      <c r="NRI197" s="326"/>
      <c r="NRJ197" s="152"/>
      <c r="NRK197" s="152"/>
      <c r="NRL197" s="152"/>
      <c r="NRM197" s="152"/>
      <c r="NRN197" s="350"/>
      <c r="NRO197" s="321"/>
      <c r="NRP197" s="326"/>
      <c r="NRQ197" s="152"/>
      <c r="NRR197" s="152"/>
      <c r="NRS197" s="152"/>
      <c r="NRT197" s="152"/>
      <c r="NRU197" s="350"/>
      <c r="NRV197" s="321"/>
      <c r="NRW197" s="326"/>
      <c r="NRX197" s="152"/>
      <c r="NRY197" s="152"/>
      <c r="NRZ197" s="152"/>
      <c r="NSA197" s="152"/>
      <c r="NSB197" s="350"/>
      <c r="NSC197" s="321"/>
      <c r="NSD197" s="326"/>
      <c r="NSE197" s="152"/>
      <c r="NSF197" s="152"/>
      <c r="NSG197" s="152"/>
      <c r="NSH197" s="152"/>
      <c r="NSI197" s="350"/>
      <c r="NSJ197" s="321"/>
      <c r="NSK197" s="326"/>
      <c r="NSL197" s="152"/>
      <c r="NSM197" s="152"/>
      <c r="NSN197" s="152"/>
      <c r="NSO197" s="152"/>
      <c r="NSP197" s="350"/>
      <c r="NSQ197" s="321"/>
      <c r="NSR197" s="326"/>
      <c r="NSS197" s="152"/>
      <c r="NST197" s="152"/>
      <c r="NSU197" s="152"/>
      <c r="NSV197" s="152"/>
      <c r="NSW197" s="350"/>
      <c r="NSX197" s="321"/>
      <c r="NSY197" s="326"/>
      <c r="NSZ197" s="152"/>
      <c r="NTA197" s="152"/>
      <c r="NTB197" s="152"/>
      <c r="NTC197" s="152"/>
      <c r="NTD197" s="350"/>
      <c r="NTE197" s="321"/>
      <c r="NTF197" s="326"/>
      <c r="NTG197" s="152"/>
      <c r="NTH197" s="152"/>
      <c r="NTI197" s="152"/>
      <c r="NTJ197" s="152"/>
      <c r="NTK197" s="350"/>
      <c r="NTL197" s="321"/>
      <c r="NTM197" s="326"/>
      <c r="NTN197" s="152"/>
      <c r="NTO197" s="152"/>
      <c r="NTP197" s="152"/>
      <c r="NTQ197" s="152"/>
      <c r="NTR197" s="350"/>
      <c r="NTS197" s="321"/>
      <c r="NTT197" s="326"/>
      <c r="NTU197" s="152"/>
      <c r="NTV197" s="152"/>
      <c r="NTW197" s="152"/>
      <c r="NTX197" s="152"/>
      <c r="NTY197" s="350"/>
      <c r="NTZ197" s="321"/>
      <c r="NUA197" s="326"/>
      <c r="NUB197" s="152"/>
      <c r="NUC197" s="152"/>
      <c r="NUD197" s="152"/>
      <c r="NUE197" s="152"/>
      <c r="NUF197" s="350"/>
      <c r="NUG197" s="321"/>
      <c r="NUH197" s="326"/>
      <c r="NUI197" s="152"/>
      <c r="NUJ197" s="152"/>
      <c r="NUK197" s="152"/>
      <c r="NUL197" s="152"/>
      <c r="NUM197" s="350"/>
      <c r="NUN197" s="321"/>
      <c r="NUO197" s="326"/>
      <c r="NUP197" s="152"/>
      <c r="NUQ197" s="152"/>
      <c r="NUR197" s="152"/>
      <c r="NUS197" s="152"/>
      <c r="NUT197" s="350"/>
      <c r="NUU197" s="321"/>
      <c r="NUV197" s="326"/>
      <c r="NUW197" s="152"/>
      <c r="NUX197" s="152"/>
      <c r="NUY197" s="152"/>
      <c r="NUZ197" s="152"/>
      <c r="NVA197" s="350"/>
      <c r="NVB197" s="321"/>
      <c r="NVC197" s="326"/>
      <c r="NVD197" s="152"/>
      <c r="NVE197" s="152"/>
      <c r="NVF197" s="152"/>
      <c r="NVG197" s="152"/>
      <c r="NVH197" s="350"/>
      <c r="NVI197" s="321"/>
      <c r="NVJ197" s="326"/>
      <c r="NVK197" s="152"/>
      <c r="NVL197" s="152"/>
      <c r="NVM197" s="152"/>
      <c r="NVN197" s="152"/>
      <c r="NVO197" s="350"/>
      <c r="NVP197" s="321"/>
      <c r="NVQ197" s="326"/>
      <c r="NVR197" s="152"/>
      <c r="NVS197" s="152"/>
      <c r="NVT197" s="152"/>
      <c r="NVU197" s="152"/>
      <c r="NVV197" s="350"/>
      <c r="NVW197" s="321"/>
      <c r="NVX197" s="326"/>
      <c r="NVY197" s="152"/>
      <c r="NVZ197" s="152"/>
      <c r="NWA197" s="152"/>
      <c r="NWB197" s="152"/>
      <c r="NWC197" s="350"/>
      <c r="NWD197" s="321"/>
      <c r="NWE197" s="326"/>
      <c r="NWF197" s="152"/>
      <c r="NWG197" s="152"/>
      <c r="NWH197" s="152"/>
      <c r="NWI197" s="152"/>
      <c r="NWJ197" s="350"/>
      <c r="NWK197" s="321"/>
      <c r="NWL197" s="326"/>
      <c r="NWM197" s="152"/>
      <c r="NWN197" s="152"/>
      <c r="NWO197" s="152"/>
      <c r="NWP197" s="152"/>
      <c r="NWQ197" s="350"/>
      <c r="NWR197" s="321"/>
      <c r="NWS197" s="326"/>
      <c r="NWT197" s="152"/>
      <c r="NWU197" s="152"/>
      <c r="NWV197" s="152"/>
      <c r="NWW197" s="152"/>
      <c r="NWX197" s="350"/>
      <c r="NWY197" s="321"/>
      <c r="NWZ197" s="326"/>
      <c r="NXA197" s="152"/>
      <c r="NXB197" s="152"/>
      <c r="NXC197" s="152"/>
      <c r="NXD197" s="152"/>
      <c r="NXE197" s="350"/>
      <c r="NXF197" s="321"/>
      <c r="NXG197" s="326"/>
      <c r="NXH197" s="152"/>
      <c r="NXI197" s="152"/>
      <c r="NXJ197" s="152"/>
      <c r="NXK197" s="152"/>
      <c r="NXL197" s="350"/>
      <c r="NXM197" s="321"/>
      <c r="NXN197" s="326"/>
      <c r="NXO197" s="152"/>
      <c r="NXP197" s="152"/>
      <c r="NXQ197" s="152"/>
      <c r="NXR197" s="152"/>
      <c r="NXS197" s="350"/>
      <c r="NXT197" s="321"/>
      <c r="NXU197" s="326"/>
      <c r="NXV197" s="152"/>
      <c r="NXW197" s="152"/>
      <c r="NXX197" s="152"/>
      <c r="NXY197" s="152"/>
      <c r="NXZ197" s="350"/>
      <c r="NYA197" s="321"/>
      <c r="NYB197" s="326"/>
      <c r="NYC197" s="152"/>
      <c r="NYD197" s="152"/>
      <c r="NYE197" s="152"/>
      <c r="NYF197" s="152"/>
      <c r="NYG197" s="350"/>
      <c r="NYH197" s="321"/>
      <c r="NYI197" s="326"/>
      <c r="NYJ197" s="152"/>
      <c r="NYK197" s="152"/>
      <c r="NYL197" s="152"/>
      <c r="NYM197" s="152"/>
      <c r="NYN197" s="350"/>
      <c r="NYO197" s="321"/>
      <c r="NYP197" s="326"/>
      <c r="NYQ197" s="152"/>
      <c r="NYR197" s="152"/>
      <c r="NYS197" s="152"/>
      <c r="NYT197" s="152"/>
      <c r="NYU197" s="350"/>
      <c r="NYV197" s="321"/>
      <c r="NYW197" s="326"/>
      <c r="NYX197" s="152"/>
      <c r="NYY197" s="152"/>
      <c r="NYZ197" s="152"/>
      <c r="NZA197" s="152"/>
      <c r="NZB197" s="350"/>
      <c r="NZC197" s="321"/>
      <c r="NZD197" s="326"/>
      <c r="NZE197" s="152"/>
      <c r="NZF197" s="152"/>
      <c r="NZG197" s="152"/>
      <c r="NZH197" s="152"/>
      <c r="NZI197" s="350"/>
      <c r="NZJ197" s="321"/>
      <c r="NZK197" s="326"/>
      <c r="NZL197" s="152"/>
      <c r="NZM197" s="152"/>
      <c r="NZN197" s="152"/>
      <c r="NZO197" s="152"/>
      <c r="NZP197" s="350"/>
      <c r="NZQ197" s="321"/>
      <c r="NZR197" s="326"/>
      <c r="NZS197" s="152"/>
      <c r="NZT197" s="152"/>
      <c r="NZU197" s="152"/>
      <c r="NZV197" s="152"/>
      <c r="NZW197" s="350"/>
      <c r="NZX197" s="321"/>
      <c r="NZY197" s="326"/>
      <c r="NZZ197" s="152"/>
      <c r="OAA197" s="152"/>
      <c r="OAB197" s="152"/>
      <c r="OAC197" s="152"/>
      <c r="OAD197" s="350"/>
      <c r="OAE197" s="321"/>
      <c r="OAF197" s="326"/>
      <c r="OAG197" s="152"/>
      <c r="OAH197" s="152"/>
      <c r="OAI197" s="152"/>
      <c r="OAJ197" s="152"/>
      <c r="OAK197" s="350"/>
      <c r="OAL197" s="321"/>
      <c r="OAM197" s="326"/>
      <c r="OAN197" s="152"/>
      <c r="OAO197" s="152"/>
      <c r="OAP197" s="152"/>
      <c r="OAQ197" s="152"/>
      <c r="OAR197" s="350"/>
      <c r="OAS197" s="321"/>
      <c r="OAT197" s="326"/>
      <c r="OAU197" s="152"/>
      <c r="OAV197" s="152"/>
      <c r="OAW197" s="152"/>
      <c r="OAX197" s="152"/>
      <c r="OAY197" s="350"/>
      <c r="OAZ197" s="321"/>
      <c r="OBA197" s="326"/>
      <c r="OBB197" s="152"/>
      <c r="OBC197" s="152"/>
      <c r="OBD197" s="152"/>
      <c r="OBE197" s="152"/>
      <c r="OBF197" s="350"/>
      <c r="OBG197" s="321"/>
      <c r="OBH197" s="326"/>
      <c r="OBI197" s="152"/>
      <c r="OBJ197" s="152"/>
      <c r="OBK197" s="152"/>
      <c r="OBL197" s="152"/>
      <c r="OBM197" s="350"/>
      <c r="OBN197" s="321"/>
      <c r="OBO197" s="326"/>
      <c r="OBP197" s="152"/>
      <c r="OBQ197" s="152"/>
      <c r="OBR197" s="152"/>
      <c r="OBS197" s="152"/>
      <c r="OBT197" s="350"/>
      <c r="OBU197" s="321"/>
      <c r="OBV197" s="326"/>
      <c r="OBW197" s="152"/>
      <c r="OBX197" s="152"/>
      <c r="OBY197" s="152"/>
      <c r="OBZ197" s="152"/>
      <c r="OCA197" s="350"/>
      <c r="OCB197" s="321"/>
      <c r="OCC197" s="326"/>
      <c r="OCD197" s="152"/>
      <c r="OCE197" s="152"/>
      <c r="OCF197" s="152"/>
      <c r="OCG197" s="152"/>
      <c r="OCH197" s="350"/>
      <c r="OCI197" s="321"/>
      <c r="OCJ197" s="326"/>
      <c r="OCK197" s="152"/>
      <c r="OCL197" s="152"/>
      <c r="OCM197" s="152"/>
      <c r="OCN197" s="152"/>
      <c r="OCO197" s="350"/>
      <c r="OCP197" s="321"/>
      <c r="OCQ197" s="326"/>
      <c r="OCR197" s="152"/>
      <c r="OCS197" s="152"/>
      <c r="OCT197" s="152"/>
      <c r="OCU197" s="152"/>
      <c r="OCV197" s="350"/>
      <c r="OCW197" s="321"/>
      <c r="OCX197" s="326"/>
      <c r="OCY197" s="152"/>
      <c r="OCZ197" s="152"/>
      <c r="ODA197" s="152"/>
      <c r="ODB197" s="152"/>
      <c r="ODC197" s="350"/>
      <c r="ODD197" s="321"/>
      <c r="ODE197" s="326"/>
      <c r="ODF197" s="152"/>
      <c r="ODG197" s="152"/>
      <c r="ODH197" s="152"/>
      <c r="ODI197" s="152"/>
      <c r="ODJ197" s="350"/>
      <c r="ODK197" s="321"/>
      <c r="ODL197" s="326"/>
      <c r="ODM197" s="152"/>
      <c r="ODN197" s="152"/>
      <c r="ODO197" s="152"/>
      <c r="ODP197" s="152"/>
      <c r="ODQ197" s="350"/>
      <c r="ODR197" s="321"/>
      <c r="ODS197" s="326"/>
      <c r="ODT197" s="152"/>
      <c r="ODU197" s="152"/>
      <c r="ODV197" s="152"/>
      <c r="ODW197" s="152"/>
      <c r="ODX197" s="350"/>
      <c r="ODY197" s="321"/>
      <c r="ODZ197" s="326"/>
      <c r="OEA197" s="152"/>
      <c r="OEB197" s="152"/>
      <c r="OEC197" s="152"/>
      <c r="OED197" s="152"/>
      <c r="OEE197" s="350"/>
      <c r="OEF197" s="321"/>
      <c r="OEG197" s="326"/>
      <c r="OEH197" s="152"/>
      <c r="OEI197" s="152"/>
      <c r="OEJ197" s="152"/>
      <c r="OEK197" s="152"/>
      <c r="OEL197" s="350"/>
      <c r="OEM197" s="321"/>
      <c r="OEN197" s="326"/>
      <c r="OEO197" s="152"/>
      <c r="OEP197" s="152"/>
      <c r="OEQ197" s="152"/>
      <c r="OER197" s="152"/>
      <c r="OES197" s="350"/>
      <c r="OET197" s="321"/>
      <c r="OEU197" s="326"/>
      <c r="OEV197" s="152"/>
      <c r="OEW197" s="152"/>
      <c r="OEX197" s="152"/>
      <c r="OEY197" s="152"/>
      <c r="OEZ197" s="350"/>
      <c r="OFA197" s="321"/>
      <c r="OFB197" s="326"/>
      <c r="OFC197" s="152"/>
      <c r="OFD197" s="152"/>
      <c r="OFE197" s="152"/>
      <c r="OFF197" s="152"/>
      <c r="OFG197" s="350"/>
      <c r="OFH197" s="321"/>
      <c r="OFI197" s="326"/>
      <c r="OFJ197" s="152"/>
      <c r="OFK197" s="152"/>
      <c r="OFL197" s="152"/>
      <c r="OFM197" s="152"/>
      <c r="OFN197" s="350"/>
      <c r="OFO197" s="321"/>
      <c r="OFP197" s="326"/>
      <c r="OFQ197" s="152"/>
      <c r="OFR197" s="152"/>
      <c r="OFS197" s="152"/>
      <c r="OFT197" s="152"/>
      <c r="OFU197" s="350"/>
      <c r="OFV197" s="321"/>
      <c r="OFW197" s="326"/>
      <c r="OFX197" s="152"/>
      <c r="OFY197" s="152"/>
      <c r="OFZ197" s="152"/>
      <c r="OGA197" s="152"/>
      <c r="OGB197" s="350"/>
      <c r="OGC197" s="321"/>
      <c r="OGD197" s="326"/>
      <c r="OGE197" s="152"/>
      <c r="OGF197" s="152"/>
      <c r="OGG197" s="152"/>
      <c r="OGH197" s="152"/>
      <c r="OGI197" s="350"/>
      <c r="OGJ197" s="321"/>
      <c r="OGK197" s="326"/>
      <c r="OGL197" s="152"/>
      <c r="OGM197" s="152"/>
      <c r="OGN197" s="152"/>
      <c r="OGO197" s="152"/>
      <c r="OGP197" s="350"/>
      <c r="OGQ197" s="321"/>
      <c r="OGR197" s="326"/>
      <c r="OGS197" s="152"/>
      <c r="OGT197" s="152"/>
      <c r="OGU197" s="152"/>
      <c r="OGV197" s="152"/>
      <c r="OGW197" s="350"/>
      <c r="OGX197" s="321"/>
      <c r="OGY197" s="326"/>
      <c r="OGZ197" s="152"/>
      <c r="OHA197" s="152"/>
      <c r="OHB197" s="152"/>
      <c r="OHC197" s="152"/>
      <c r="OHD197" s="350"/>
      <c r="OHE197" s="321"/>
      <c r="OHF197" s="326"/>
      <c r="OHG197" s="152"/>
      <c r="OHH197" s="152"/>
      <c r="OHI197" s="152"/>
      <c r="OHJ197" s="152"/>
      <c r="OHK197" s="350"/>
      <c r="OHL197" s="321"/>
      <c r="OHM197" s="326"/>
      <c r="OHN197" s="152"/>
      <c r="OHO197" s="152"/>
      <c r="OHP197" s="152"/>
      <c r="OHQ197" s="152"/>
      <c r="OHR197" s="350"/>
      <c r="OHS197" s="321"/>
      <c r="OHT197" s="326"/>
      <c r="OHU197" s="152"/>
      <c r="OHV197" s="152"/>
      <c r="OHW197" s="152"/>
      <c r="OHX197" s="152"/>
      <c r="OHY197" s="350"/>
      <c r="OHZ197" s="321"/>
      <c r="OIA197" s="326"/>
      <c r="OIB197" s="152"/>
      <c r="OIC197" s="152"/>
      <c r="OID197" s="152"/>
      <c r="OIE197" s="152"/>
      <c r="OIF197" s="350"/>
      <c r="OIG197" s="321"/>
      <c r="OIH197" s="326"/>
      <c r="OII197" s="152"/>
      <c r="OIJ197" s="152"/>
      <c r="OIK197" s="152"/>
      <c r="OIL197" s="152"/>
      <c r="OIM197" s="350"/>
      <c r="OIN197" s="321"/>
      <c r="OIO197" s="326"/>
      <c r="OIP197" s="152"/>
      <c r="OIQ197" s="152"/>
      <c r="OIR197" s="152"/>
      <c r="OIS197" s="152"/>
      <c r="OIT197" s="350"/>
      <c r="OIU197" s="321"/>
      <c r="OIV197" s="326"/>
      <c r="OIW197" s="152"/>
      <c r="OIX197" s="152"/>
      <c r="OIY197" s="152"/>
      <c r="OIZ197" s="152"/>
      <c r="OJA197" s="350"/>
      <c r="OJB197" s="321"/>
      <c r="OJC197" s="326"/>
      <c r="OJD197" s="152"/>
      <c r="OJE197" s="152"/>
      <c r="OJF197" s="152"/>
      <c r="OJG197" s="152"/>
      <c r="OJH197" s="350"/>
      <c r="OJI197" s="321"/>
      <c r="OJJ197" s="326"/>
      <c r="OJK197" s="152"/>
      <c r="OJL197" s="152"/>
      <c r="OJM197" s="152"/>
      <c r="OJN197" s="152"/>
      <c r="OJO197" s="350"/>
      <c r="OJP197" s="321"/>
      <c r="OJQ197" s="326"/>
      <c r="OJR197" s="152"/>
      <c r="OJS197" s="152"/>
      <c r="OJT197" s="152"/>
      <c r="OJU197" s="152"/>
      <c r="OJV197" s="350"/>
      <c r="OJW197" s="321"/>
      <c r="OJX197" s="326"/>
      <c r="OJY197" s="152"/>
      <c r="OJZ197" s="152"/>
      <c r="OKA197" s="152"/>
      <c r="OKB197" s="152"/>
      <c r="OKC197" s="350"/>
      <c r="OKD197" s="321"/>
      <c r="OKE197" s="326"/>
      <c r="OKF197" s="152"/>
      <c r="OKG197" s="152"/>
      <c r="OKH197" s="152"/>
      <c r="OKI197" s="152"/>
      <c r="OKJ197" s="350"/>
      <c r="OKK197" s="321"/>
      <c r="OKL197" s="326"/>
      <c r="OKM197" s="152"/>
      <c r="OKN197" s="152"/>
      <c r="OKO197" s="152"/>
      <c r="OKP197" s="152"/>
      <c r="OKQ197" s="350"/>
      <c r="OKR197" s="321"/>
      <c r="OKS197" s="326"/>
      <c r="OKT197" s="152"/>
      <c r="OKU197" s="152"/>
      <c r="OKV197" s="152"/>
      <c r="OKW197" s="152"/>
      <c r="OKX197" s="350"/>
      <c r="OKY197" s="321"/>
      <c r="OKZ197" s="326"/>
      <c r="OLA197" s="152"/>
      <c r="OLB197" s="152"/>
      <c r="OLC197" s="152"/>
      <c r="OLD197" s="152"/>
      <c r="OLE197" s="350"/>
      <c r="OLF197" s="321"/>
      <c r="OLG197" s="326"/>
      <c r="OLH197" s="152"/>
      <c r="OLI197" s="152"/>
      <c r="OLJ197" s="152"/>
      <c r="OLK197" s="152"/>
      <c r="OLL197" s="350"/>
      <c r="OLM197" s="321"/>
      <c r="OLN197" s="326"/>
      <c r="OLO197" s="152"/>
      <c r="OLP197" s="152"/>
      <c r="OLQ197" s="152"/>
      <c r="OLR197" s="152"/>
      <c r="OLS197" s="350"/>
      <c r="OLT197" s="321"/>
      <c r="OLU197" s="326"/>
      <c r="OLV197" s="152"/>
      <c r="OLW197" s="152"/>
      <c r="OLX197" s="152"/>
      <c r="OLY197" s="152"/>
      <c r="OLZ197" s="350"/>
      <c r="OMA197" s="321"/>
      <c r="OMB197" s="326"/>
      <c r="OMC197" s="152"/>
      <c r="OMD197" s="152"/>
      <c r="OME197" s="152"/>
      <c r="OMF197" s="152"/>
      <c r="OMG197" s="350"/>
      <c r="OMH197" s="321"/>
      <c r="OMI197" s="326"/>
      <c r="OMJ197" s="152"/>
      <c r="OMK197" s="152"/>
      <c r="OML197" s="152"/>
      <c r="OMM197" s="152"/>
      <c r="OMN197" s="350"/>
      <c r="OMO197" s="321"/>
      <c r="OMP197" s="326"/>
      <c r="OMQ197" s="152"/>
      <c r="OMR197" s="152"/>
      <c r="OMS197" s="152"/>
      <c r="OMT197" s="152"/>
      <c r="OMU197" s="350"/>
      <c r="OMV197" s="321"/>
      <c r="OMW197" s="326"/>
      <c r="OMX197" s="152"/>
      <c r="OMY197" s="152"/>
      <c r="OMZ197" s="152"/>
      <c r="ONA197" s="152"/>
      <c r="ONB197" s="350"/>
      <c r="ONC197" s="321"/>
      <c r="OND197" s="326"/>
      <c r="ONE197" s="152"/>
      <c r="ONF197" s="152"/>
      <c r="ONG197" s="152"/>
      <c r="ONH197" s="152"/>
      <c r="ONI197" s="350"/>
      <c r="ONJ197" s="321"/>
      <c r="ONK197" s="326"/>
      <c r="ONL197" s="152"/>
      <c r="ONM197" s="152"/>
      <c r="ONN197" s="152"/>
      <c r="ONO197" s="152"/>
      <c r="ONP197" s="350"/>
      <c r="ONQ197" s="321"/>
      <c r="ONR197" s="326"/>
      <c r="ONS197" s="152"/>
      <c r="ONT197" s="152"/>
      <c r="ONU197" s="152"/>
      <c r="ONV197" s="152"/>
      <c r="ONW197" s="350"/>
      <c r="ONX197" s="321"/>
      <c r="ONY197" s="326"/>
      <c r="ONZ197" s="152"/>
      <c r="OOA197" s="152"/>
      <c r="OOB197" s="152"/>
      <c r="OOC197" s="152"/>
      <c r="OOD197" s="350"/>
      <c r="OOE197" s="321"/>
      <c r="OOF197" s="326"/>
      <c r="OOG197" s="152"/>
      <c r="OOH197" s="152"/>
      <c r="OOI197" s="152"/>
      <c r="OOJ197" s="152"/>
      <c r="OOK197" s="350"/>
      <c r="OOL197" s="321"/>
      <c r="OOM197" s="326"/>
      <c r="OON197" s="152"/>
      <c r="OOO197" s="152"/>
      <c r="OOP197" s="152"/>
      <c r="OOQ197" s="152"/>
      <c r="OOR197" s="350"/>
      <c r="OOS197" s="321"/>
      <c r="OOT197" s="326"/>
      <c r="OOU197" s="152"/>
      <c r="OOV197" s="152"/>
      <c r="OOW197" s="152"/>
      <c r="OOX197" s="152"/>
      <c r="OOY197" s="350"/>
      <c r="OOZ197" s="321"/>
      <c r="OPA197" s="326"/>
      <c r="OPB197" s="152"/>
      <c r="OPC197" s="152"/>
      <c r="OPD197" s="152"/>
      <c r="OPE197" s="152"/>
      <c r="OPF197" s="350"/>
      <c r="OPG197" s="321"/>
      <c r="OPH197" s="326"/>
      <c r="OPI197" s="152"/>
      <c r="OPJ197" s="152"/>
      <c r="OPK197" s="152"/>
      <c r="OPL197" s="152"/>
      <c r="OPM197" s="350"/>
      <c r="OPN197" s="321"/>
      <c r="OPO197" s="326"/>
      <c r="OPP197" s="152"/>
      <c r="OPQ197" s="152"/>
      <c r="OPR197" s="152"/>
      <c r="OPS197" s="152"/>
      <c r="OPT197" s="350"/>
      <c r="OPU197" s="321"/>
      <c r="OPV197" s="326"/>
      <c r="OPW197" s="152"/>
      <c r="OPX197" s="152"/>
      <c r="OPY197" s="152"/>
      <c r="OPZ197" s="152"/>
      <c r="OQA197" s="350"/>
      <c r="OQB197" s="321"/>
      <c r="OQC197" s="326"/>
      <c r="OQD197" s="152"/>
      <c r="OQE197" s="152"/>
      <c r="OQF197" s="152"/>
      <c r="OQG197" s="152"/>
      <c r="OQH197" s="350"/>
      <c r="OQI197" s="321"/>
      <c r="OQJ197" s="326"/>
      <c r="OQK197" s="152"/>
      <c r="OQL197" s="152"/>
      <c r="OQM197" s="152"/>
      <c r="OQN197" s="152"/>
      <c r="OQO197" s="350"/>
      <c r="OQP197" s="321"/>
      <c r="OQQ197" s="326"/>
      <c r="OQR197" s="152"/>
      <c r="OQS197" s="152"/>
      <c r="OQT197" s="152"/>
      <c r="OQU197" s="152"/>
      <c r="OQV197" s="350"/>
      <c r="OQW197" s="321"/>
      <c r="OQX197" s="326"/>
      <c r="OQY197" s="152"/>
      <c r="OQZ197" s="152"/>
      <c r="ORA197" s="152"/>
      <c r="ORB197" s="152"/>
      <c r="ORC197" s="350"/>
      <c r="ORD197" s="321"/>
      <c r="ORE197" s="326"/>
      <c r="ORF197" s="152"/>
      <c r="ORG197" s="152"/>
      <c r="ORH197" s="152"/>
      <c r="ORI197" s="152"/>
      <c r="ORJ197" s="350"/>
      <c r="ORK197" s="321"/>
      <c r="ORL197" s="326"/>
      <c r="ORM197" s="152"/>
      <c r="ORN197" s="152"/>
      <c r="ORO197" s="152"/>
      <c r="ORP197" s="152"/>
      <c r="ORQ197" s="350"/>
      <c r="ORR197" s="321"/>
      <c r="ORS197" s="326"/>
      <c r="ORT197" s="152"/>
      <c r="ORU197" s="152"/>
      <c r="ORV197" s="152"/>
      <c r="ORW197" s="152"/>
      <c r="ORX197" s="350"/>
      <c r="ORY197" s="321"/>
      <c r="ORZ197" s="326"/>
      <c r="OSA197" s="152"/>
      <c r="OSB197" s="152"/>
      <c r="OSC197" s="152"/>
      <c r="OSD197" s="152"/>
      <c r="OSE197" s="350"/>
      <c r="OSF197" s="321"/>
      <c r="OSG197" s="326"/>
      <c r="OSH197" s="152"/>
      <c r="OSI197" s="152"/>
      <c r="OSJ197" s="152"/>
      <c r="OSK197" s="152"/>
      <c r="OSL197" s="350"/>
      <c r="OSM197" s="321"/>
      <c r="OSN197" s="326"/>
      <c r="OSO197" s="152"/>
      <c r="OSP197" s="152"/>
      <c r="OSQ197" s="152"/>
      <c r="OSR197" s="152"/>
      <c r="OSS197" s="350"/>
      <c r="OST197" s="321"/>
      <c r="OSU197" s="326"/>
      <c r="OSV197" s="152"/>
      <c r="OSW197" s="152"/>
      <c r="OSX197" s="152"/>
      <c r="OSY197" s="152"/>
      <c r="OSZ197" s="350"/>
      <c r="OTA197" s="321"/>
      <c r="OTB197" s="326"/>
      <c r="OTC197" s="152"/>
      <c r="OTD197" s="152"/>
      <c r="OTE197" s="152"/>
      <c r="OTF197" s="152"/>
      <c r="OTG197" s="350"/>
      <c r="OTH197" s="321"/>
      <c r="OTI197" s="326"/>
      <c r="OTJ197" s="152"/>
      <c r="OTK197" s="152"/>
      <c r="OTL197" s="152"/>
      <c r="OTM197" s="152"/>
      <c r="OTN197" s="350"/>
      <c r="OTO197" s="321"/>
      <c r="OTP197" s="326"/>
      <c r="OTQ197" s="152"/>
      <c r="OTR197" s="152"/>
      <c r="OTS197" s="152"/>
      <c r="OTT197" s="152"/>
      <c r="OTU197" s="350"/>
      <c r="OTV197" s="321"/>
      <c r="OTW197" s="326"/>
      <c r="OTX197" s="152"/>
      <c r="OTY197" s="152"/>
      <c r="OTZ197" s="152"/>
      <c r="OUA197" s="152"/>
      <c r="OUB197" s="350"/>
      <c r="OUC197" s="321"/>
      <c r="OUD197" s="326"/>
      <c r="OUE197" s="152"/>
      <c r="OUF197" s="152"/>
      <c r="OUG197" s="152"/>
      <c r="OUH197" s="152"/>
      <c r="OUI197" s="350"/>
      <c r="OUJ197" s="321"/>
      <c r="OUK197" s="326"/>
      <c r="OUL197" s="152"/>
      <c r="OUM197" s="152"/>
      <c r="OUN197" s="152"/>
      <c r="OUO197" s="152"/>
      <c r="OUP197" s="350"/>
      <c r="OUQ197" s="321"/>
      <c r="OUR197" s="326"/>
      <c r="OUS197" s="152"/>
      <c r="OUT197" s="152"/>
      <c r="OUU197" s="152"/>
      <c r="OUV197" s="152"/>
      <c r="OUW197" s="350"/>
      <c r="OUX197" s="321"/>
      <c r="OUY197" s="326"/>
      <c r="OUZ197" s="152"/>
      <c r="OVA197" s="152"/>
      <c r="OVB197" s="152"/>
      <c r="OVC197" s="152"/>
      <c r="OVD197" s="350"/>
      <c r="OVE197" s="321"/>
      <c r="OVF197" s="326"/>
      <c r="OVG197" s="152"/>
      <c r="OVH197" s="152"/>
      <c r="OVI197" s="152"/>
      <c r="OVJ197" s="152"/>
      <c r="OVK197" s="350"/>
      <c r="OVL197" s="321"/>
      <c r="OVM197" s="326"/>
      <c r="OVN197" s="152"/>
      <c r="OVO197" s="152"/>
      <c r="OVP197" s="152"/>
      <c r="OVQ197" s="152"/>
      <c r="OVR197" s="350"/>
      <c r="OVS197" s="321"/>
      <c r="OVT197" s="326"/>
      <c r="OVU197" s="152"/>
      <c r="OVV197" s="152"/>
      <c r="OVW197" s="152"/>
      <c r="OVX197" s="152"/>
      <c r="OVY197" s="350"/>
      <c r="OVZ197" s="321"/>
      <c r="OWA197" s="326"/>
      <c r="OWB197" s="152"/>
      <c r="OWC197" s="152"/>
      <c r="OWD197" s="152"/>
      <c r="OWE197" s="152"/>
      <c r="OWF197" s="350"/>
      <c r="OWG197" s="321"/>
      <c r="OWH197" s="326"/>
      <c r="OWI197" s="152"/>
      <c r="OWJ197" s="152"/>
      <c r="OWK197" s="152"/>
      <c r="OWL197" s="152"/>
      <c r="OWM197" s="350"/>
      <c r="OWN197" s="321"/>
      <c r="OWO197" s="326"/>
      <c r="OWP197" s="152"/>
      <c r="OWQ197" s="152"/>
      <c r="OWR197" s="152"/>
      <c r="OWS197" s="152"/>
      <c r="OWT197" s="350"/>
      <c r="OWU197" s="321"/>
      <c r="OWV197" s="326"/>
      <c r="OWW197" s="152"/>
      <c r="OWX197" s="152"/>
      <c r="OWY197" s="152"/>
      <c r="OWZ197" s="152"/>
      <c r="OXA197" s="350"/>
      <c r="OXB197" s="321"/>
      <c r="OXC197" s="326"/>
      <c r="OXD197" s="152"/>
      <c r="OXE197" s="152"/>
      <c r="OXF197" s="152"/>
      <c r="OXG197" s="152"/>
      <c r="OXH197" s="350"/>
      <c r="OXI197" s="321"/>
      <c r="OXJ197" s="326"/>
      <c r="OXK197" s="152"/>
      <c r="OXL197" s="152"/>
      <c r="OXM197" s="152"/>
      <c r="OXN197" s="152"/>
      <c r="OXO197" s="350"/>
      <c r="OXP197" s="321"/>
      <c r="OXQ197" s="326"/>
      <c r="OXR197" s="152"/>
      <c r="OXS197" s="152"/>
      <c r="OXT197" s="152"/>
      <c r="OXU197" s="152"/>
      <c r="OXV197" s="350"/>
      <c r="OXW197" s="321"/>
      <c r="OXX197" s="326"/>
      <c r="OXY197" s="152"/>
      <c r="OXZ197" s="152"/>
      <c r="OYA197" s="152"/>
      <c r="OYB197" s="152"/>
      <c r="OYC197" s="350"/>
      <c r="OYD197" s="321"/>
      <c r="OYE197" s="326"/>
      <c r="OYF197" s="152"/>
      <c r="OYG197" s="152"/>
      <c r="OYH197" s="152"/>
      <c r="OYI197" s="152"/>
      <c r="OYJ197" s="350"/>
      <c r="OYK197" s="321"/>
      <c r="OYL197" s="326"/>
      <c r="OYM197" s="152"/>
      <c r="OYN197" s="152"/>
      <c r="OYO197" s="152"/>
      <c r="OYP197" s="152"/>
      <c r="OYQ197" s="350"/>
      <c r="OYR197" s="321"/>
      <c r="OYS197" s="326"/>
      <c r="OYT197" s="152"/>
      <c r="OYU197" s="152"/>
      <c r="OYV197" s="152"/>
      <c r="OYW197" s="152"/>
      <c r="OYX197" s="350"/>
      <c r="OYY197" s="321"/>
      <c r="OYZ197" s="326"/>
      <c r="OZA197" s="152"/>
      <c r="OZB197" s="152"/>
      <c r="OZC197" s="152"/>
      <c r="OZD197" s="152"/>
      <c r="OZE197" s="350"/>
      <c r="OZF197" s="321"/>
      <c r="OZG197" s="326"/>
      <c r="OZH197" s="152"/>
      <c r="OZI197" s="152"/>
      <c r="OZJ197" s="152"/>
      <c r="OZK197" s="152"/>
      <c r="OZL197" s="350"/>
      <c r="OZM197" s="321"/>
      <c r="OZN197" s="326"/>
      <c r="OZO197" s="152"/>
      <c r="OZP197" s="152"/>
      <c r="OZQ197" s="152"/>
      <c r="OZR197" s="152"/>
      <c r="OZS197" s="350"/>
      <c r="OZT197" s="321"/>
      <c r="OZU197" s="326"/>
      <c r="OZV197" s="152"/>
      <c r="OZW197" s="152"/>
      <c r="OZX197" s="152"/>
      <c r="OZY197" s="152"/>
      <c r="OZZ197" s="350"/>
      <c r="PAA197" s="321"/>
      <c r="PAB197" s="326"/>
      <c r="PAC197" s="152"/>
      <c r="PAD197" s="152"/>
      <c r="PAE197" s="152"/>
      <c r="PAF197" s="152"/>
      <c r="PAG197" s="350"/>
      <c r="PAH197" s="321"/>
      <c r="PAI197" s="326"/>
      <c r="PAJ197" s="152"/>
      <c r="PAK197" s="152"/>
      <c r="PAL197" s="152"/>
      <c r="PAM197" s="152"/>
      <c r="PAN197" s="350"/>
      <c r="PAO197" s="321"/>
      <c r="PAP197" s="326"/>
      <c r="PAQ197" s="152"/>
      <c r="PAR197" s="152"/>
      <c r="PAS197" s="152"/>
      <c r="PAT197" s="152"/>
      <c r="PAU197" s="350"/>
      <c r="PAV197" s="321"/>
      <c r="PAW197" s="326"/>
      <c r="PAX197" s="152"/>
      <c r="PAY197" s="152"/>
      <c r="PAZ197" s="152"/>
      <c r="PBA197" s="152"/>
      <c r="PBB197" s="350"/>
      <c r="PBC197" s="321"/>
      <c r="PBD197" s="326"/>
      <c r="PBE197" s="152"/>
      <c r="PBF197" s="152"/>
      <c r="PBG197" s="152"/>
      <c r="PBH197" s="152"/>
      <c r="PBI197" s="350"/>
      <c r="PBJ197" s="321"/>
      <c r="PBK197" s="326"/>
      <c r="PBL197" s="152"/>
      <c r="PBM197" s="152"/>
      <c r="PBN197" s="152"/>
      <c r="PBO197" s="152"/>
      <c r="PBP197" s="350"/>
      <c r="PBQ197" s="321"/>
      <c r="PBR197" s="326"/>
      <c r="PBS197" s="152"/>
      <c r="PBT197" s="152"/>
      <c r="PBU197" s="152"/>
      <c r="PBV197" s="152"/>
      <c r="PBW197" s="350"/>
      <c r="PBX197" s="321"/>
      <c r="PBY197" s="326"/>
      <c r="PBZ197" s="152"/>
      <c r="PCA197" s="152"/>
      <c r="PCB197" s="152"/>
      <c r="PCC197" s="152"/>
      <c r="PCD197" s="350"/>
      <c r="PCE197" s="321"/>
      <c r="PCF197" s="326"/>
      <c r="PCG197" s="152"/>
      <c r="PCH197" s="152"/>
      <c r="PCI197" s="152"/>
      <c r="PCJ197" s="152"/>
      <c r="PCK197" s="350"/>
      <c r="PCL197" s="321"/>
      <c r="PCM197" s="326"/>
      <c r="PCN197" s="152"/>
      <c r="PCO197" s="152"/>
      <c r="PCP197" s="152"/>
      <c r="PCQ197" s="152"/>
      <c r="PCR197" s="350"/>
      <c r="PCS197" s="321"/>
      <c r="PCT197" s="326"/>
      <c r="PCU197" s="152"/>
      <c r="PCV197" s="152"/>
      <c r="PCW197" s="152"/>
      <c r="PCX197" s="152"/>
      <c r="PCY197" s="350"/>
      <c r="PCZ197" s="321"/>
      <c r="PDA197" s="326"/>
      <c r="PDB197" s="152"/>
      <c r="PDC197" s="152"/>
      <c r="PDD197" s="152"/>
      <c r="PDE197" s="152"/>
      <c r="PDF197" s="350"/>
      <c r="PDG197" s="321"/>
      <c r="PDH197" s="326"/>
      <c r="PDI197" s="152"/>
      <c r="PDJ197" s="152"/>
      <c r="PDK197" s="152"/>
      <c r="PDL197" s="152"/>
      <c r="PDM197" s="350"/>
      <c r="PDN197" s="321"/>
      <c r="PDO197" s="326"/>
      <c r="PDP197" s="152"/>
      <c r="PDQ197" s="152"/>
      <c r="PDR197" s="152"/>
      <c r="PDS197" s="152"/>
      <c r="PDT197" s="350"/>
      <c r="PDU197" s="321"/>
      <c r="PDV197" s="326"/>
      <c r="PDW197" s="152"/>
      <c r="PDX197" s="152"/>
      <c r="PDY197" s="152"/>
      <c r="PDZ197" s="152"/>
      <c r="PEA197" s="350"/>
      <c r="PEB197" s="321"/>
      <c r="PEC197" s="326"/>
      <c r="PED197" s="152"/>
      <c r="PEE197" s="152"/>
      <c r="PEF197" s="152"/>
      <c r="PEG197" s="152"/>
      <c r="PEH197" s="350"/>
      <c r="PEI197" s="321"/>
      <c r="PEJ197" s="326"/>
      <c r="PEK197" s="152"/>
      <c r="PEL197" s="152"/>
      <c r="PEM197" s="152"/>
      <c r="PEN197" s="152"/>
      <c r="PEO197" s="350"/>
      <c r="PEP197" s="321"/>
      <c r="PEQ197" s="326"/>
      <c r="PER197" s="152"/>
      <c r="PES197" s="152"/>
      <c r="PET197" s="152"/>
      <c r="PEU197" s="152"/>
      <c r="PEV197" s="350"/>
      <c r="PEW197" s="321"/>
      <c r="PEX197" s="326"/>
      <c r="PEY197" s="152"/>
      <c r="PEZ197" s="152"/>
      <c r="PFA197" s="152"/>
      <c r="PFB197" s="152"/>
      <c r="PFC197" s="350"/>
      <c r="PFD197" s="321"/>
      <c r="PFE197" s="326"/>
      <c r="PFF197" s="152"/>
      <c r="PFG197" s="152"/>
      <c r="PFH197" s="152"/>
      <c r="PFI197" s="152"/>
      <c r="PFJ197" s="350"/>
      <c r="PFK197" s="321"/>
      <c r="PFL197" s="326"/>
      <c r="PFM197" s="152"/>
      <c r="PFN197" s="152"/>
      <c r="PFO197" s="152"/>
      <c r="PFP197" s="152"/>
      <c r="PFQ197" s="350"/>
      <c r="PFR197" s="321"/>
      <c r="PFS197" s="326"/>
      <c r="PFT197" s="152"/>
      <c r="PFU197" s="152"/>
      <c r="PFV197" s="152"/>
      <c r="PFW197" s="152"/>
      <c r="PFX197" s="350"/>
      <c r="PFY197" s="321"/>
      <c r="PFZ197" s="326"/>
      <c r="PGA197" s="152"/>
      <c r="PGB197" s="152"/>
      <c r="PGC197" s="152"/>
      <c r="PGD197" s="152"/>
      <c r="PGE197" s="350"/>
      <c r="PGF197" s="321"/>
      <c r="PGG197" s="326"/>
      <c r="PGH197" s="152"/>
      <c r="PGI197" s="152"/>
      <c r="PGJ197" s="152"/>
      <c r="PGK197" s="152"/>
      <c r="PGL197" s="350"/>
      <c r="PGM197" s="321"/>
      <c r="PGN197" s="326"/>
      <c r="PGO197" s="152"/>
      <c r="PGP197" s="152"/>
      <c r="PGQ197" s="152"/>
      <c r="PGR197" s="152"/>
      <c r="PGS197" s="350"/>
      <c r="PGT197" s="321"/>
      <c r="PGU197" s="326"/>
      <c r="PGV197" s="152"/>
      <c r="PGW197" s="152"/>
      <c r="PGX197" s="152"/>
      <c r="PGY197" s="152"/>
      <c r="PGZ197" s="350"/>
      <c r="PHA197" s="321"/>
      <c r="PHB197" s="326"/>
      <c r="PHC197" s="152"/>
      <c r="PHD197" s="152"/>
      <c r="PHE197" s="152"/>
      <c r="PHF197" s="152"/>
      <c r="PHG197" s="350"/>
      <c r="PHH197" s="321"/>
      <c r="PHI197" s="326"/>
      <c r="PHJ197" s="152"/>
      <c r="PHK197" s="152"/>
      <c r="PHL197" s="152"/>
      <c r="PHM197" s="152"/>
      <c r="PHN197" s="350"/>
      <c r="PHO197" s="321"/>
      <c r="PHP197" s="326"/>
      <c r="PHQ197" s="152"/>
      <c r="PHR197" s="152"/>
      <c r="PHS197" s="152"/>
      <c r="PHT197" s="152"/>
      <c r="PHU197" s="350"/>
      <c r="PHV197" s="321"/>
      <c r="PHW197" s="326"/>
      <c r="PHX197" s="152"/>
      <c r="PHY197" s="152"/>
      <c r="PHZ197" s="152"/>
      <c r="PIA197" s="152"/>
      <c r="PIB197" s="350"/>
      <c r="PIC197" s="321"/>
      <c r="PID197" s="326"/>
      <c r="PIE197" s="152"/>
      <c r="PIF197" s="152"/>
      <c r="PIG197" s="152"/>
      <c r="PIH197" s="152"/>
      <c r="PII197" s="350"/>
      <c r="PIJ197" s="321"/>
      <c r="PIK197" s="326"/>
      <c r="PIL197" s="152"/>
      <c r="PIM197" s="152"/>
      <c r="PIN197" s="152"/>
      <c r="PIO197" s="152"/>
      <c r="PIP197" s="350"/>
      <c r="PIQ197" s="321"/>
      <c r="PIR197" s="326"/>
      <c r="PIS197" s="152"/>
      <c r="PIT197" s="152"/>
      <c r="PIU197" s="152"/>
      <c r="PIV197" s="152"/>
      <c r="PIW197" s="350"/>
      <c r="PIX197" s="321"/>
      <c r="PIY197" s="326"/>
      <c r="PIZ197" s="152"/>
      <c r="PJA197" s="152"/>
      <c r="PJB197" s="152"/>
      <c r="PJC197" s="152"/>
      <c r="PJD197" s="350"/>
      <c r="PJE197" s="321"/>
      <c r="PJF197" s="326"/>
      <c r="PJG197" s="152"/>
      <c r="PJH197" s="152"/>
      <c r="PJI197" s="152"/>
      <c r="PJJ197" s="152"/>
      <c r="PJK197" s="350"/>
      <c r="PJL197" s="321"/>
      <c r="PJM197" s="326"/>
      <c r="PJN197" s="152"/>
      <c r="PJO197" s="152"/>
      <c r="PJP197" s="152"/>
      <c r="PJQ197" s="152"/>
      <c r="PJR197" s="350"/>
      <c r="PJS197" s="321"/>
      <c r="PJT197" s="326"/>
      <c r="PJU197" s="152"/>
      <c r="PJV197" s="152"/>
      <c r="PJW197" s="152"/>
      <c r="PJX197" s="152"/>
      <c r="PJY197" s="350"/>
      <c r="PJZ197" s="321"/>
      <c r="PKA197" s="326"/>
      <c r="PKB197" s="152"/>
      <c r="PKC197" s="152"/>
      <c r="PKD197" s="152"/>
      <c r="PKE197" s="152"/>
      <c r="PKF197" s="350"/>
      <c r="PKG197" s="321"/>
      <c r="PKH197" s="326"/>
      <c r="PKI197" s="152"/>
      <c r="PKJ197" s="152"/>
      <c r="PKK197" s="152"/>
      <c r="PKL197" s="152"/>
      <c r="PKM197" s="350"/>
      <c r="PKN197" s="321"/>
      <c r="PKO197" s="326"/>
      <c r="PKP197" s="152"/>
      <c r="PKQ197" s="152"/>
      <c r="PKR197" s="152"/>
      <c r="PKS197" s="152"/>
      <c r="PKT197" s="350"/>
      <c r="PKU197" s="321"/>
      <c r="PKV197" s="326"/>
      <c r="PKW197" s="152"/>
      <c r="PKX197" s="152"/>
      <c r="PKY197" s="152"/>
      <c r="PKZ197" s="152"/>
      <c r="PLA197" s="350"/>
      <c r="PLB197" s="321"/>
      <c r="PLC197" s="326"/>
      <c r="PLD197" s="152"/>
      <c r="PLE197" s="152"/>
      <c r="PLF197" s="152"/>
      <c r="PLG197" s="152"/>
      <c r="PLH197" s="350"/>
      <c r="PLI197" s="321"/>
      <c r="PLJ197" s="326"/>
      <c r="PLK197" s="152"/>
      <c r="PLL197" s="152"/>
      <c r="PLM197" s="152"/>
      <c r="PLN197" s="152"/>
      <c r="PLO197" s="350"/>
      <c r="PLP197" s="321"/>
      <c r="PLQ197" s="326"/>
      <c r="PLR197" s="152"/>
      <c r="PLS197" s="152"/>
      <c r="PLT197" s="152"/>
      <c r="PLU197" s="152"/>
      <c r="PLV197" s="350"/>
      <c r="PLW197" s="321"/>
      <c r="PLX197" s="326"/>
      <c r="PLY197" s="152"/>
      <c r="PLZ197" s="152"/>
      <c r="PMA197" s="152"/>
      <c r="PMB197" s="152"/>
      <c r="PMC197" s="350"/>
      <c r="PMD197" s="321"/>
      <c r="PME197" s="326"/>
      <c r="PMF197" s="152"/>
      <c r="PMG197" s="152"/>
      <c r="PMH197" s="152"/>
      <c r="PMI197" s="152"/>
      <c r="PMJ197" s="350"/>
      <c r="PMK197" s="321"/>
      <c r="PML197" s="326"/>
      <c r="PMM197" s="152"/>
      <c r="PMN197" s="152"/>
      <c r="PMO197" s="152"/>
      <c r="PMP197" s="152"/>
      <c r="PMQ197" s="350"/>
      <c r="PMR197" s="321"/>
      <c r="PMS197" s="326"/>
      <c r="PMT197" s="152"/>
      <c r="PMU197" s="152"/>
      <c r="PMV197" s="152"/>
      <c r="PMW197" s="152"/>
      <c r="PMX197" s="350"/>
      <c r="PMY197" s="321"/>
      <c r="PMZ197" s="326"/>
      <c r="PNA197" s="152"/>
      <c r="PNB197" s="152"/>
      <c r="PNC197" s="152"/>
      <c r="PND197" s="152"/>
      <c r="PNE197" s="350"/>
      <c r="PNF197" s="321"/>
      <c r="PNG197" s="326"/>
      <c r="PNH197" s="152"/>
      <c r="PNI197" s="152"/>
      <c r="PNJ197" s="152"/>
      <c r="PNK197" s="152"/>
      <c r="PNL197" s="350"/>
      <c r="PNM197" s="321"/>
      <c r="PNN197" s="326"/>
      <c r="PNO197" s="152"/>
      <c r="PNP197" s="152"/>
      <c r="PNQ197" s="152"/>
      <c r="PNR197" s="152"/>
      <c r="PNS197" s="350"/>
      <c r="PNT197" s="321"/>
      <c r="PNU197" s="326"/>
      <c r="PNV197" s="152"/>
      <c r="PNW197" s="152"/>
      <c r="PNX197" s="152"/>
      <c r="PNY197" s="152"/>
      <c r="PNZ197" s="350"/>
      <c r="POA197" s="321"/>
      <c r="POB197" s="326"/>
      <c r="POC197" s="152"/>
      <c r="POD197" s="152"/>
      <c r="POE197" s="152"/>
      <c r="POF197" s="152"/>
      <c r="POG197" s="350"/>
      <c r="POH197" s="321"/>
      <c r="POI197" s="326"/>
      <c r="POJ197" s="152"/>
      <c r="POK197" s="152"/>
      <c r="POL197" s="152"/>
      <c r="POM197" s="152"/>
      <c r="PON197" s="350"/>
      <c r="POO197" s="321"/>
      <c r="POP197" s="326"/>
      <c r="POQ197" s="152"/>
      <c r="POR197" s="152"/>
      <c r="POS197" s="152"/>
      <c r="POT197" s="152"/>
      <c r="POU197" s="350"/>
      <c r="POV197" s="321"/>
      <c r="POW197" s="326"/>
      <c r="POX197" s="152"/>
      <c r="POY197" s="152"/>
      <c r="POZ197" s="152"/>
      <c r="PPA197" s="152"/>
      <c r="PPB197" s="350"/>
      <c r="PPC197" s="321"/>
      <c r="PPD197" s="326"/>
      <c r="PPE197" s="152"/>
      <c r="PPF197" s="152"/>
      <c r="PPG197" s="152"/>
      <c r="PPH197" s="152"/>
      <c r="PPI197" s="350"/>
      <c r="PPJ197" s="321"/>
      <c r="PPK197" s="326"/>
      <c r="PPL197" s="152"/>
      <c r="PPM197" s="152"/>
      <c r="PPN197" s="152"/>
      <c r="PPO197" s="152"/>
      <c r="PPP197" s="350"/>
      <c r="PPQ197" s="321"/>
      <c r="PPR197" s="326"/>
      <c r="PPS197" s="152"/>
      <c r="PPT197" s="152"/>
      <c r="PPU197" s="152"/>
      <c r="PPV197" s="152"/>
      <c r="PPW197" s="350"/>
      <c r="PPX197" s="321"/>
      <c r="PPY197" s="326"/>
      <c r="PPZ197" s="152"/>
      <c r="PQA197" s="152"/>
      <c r="PQB197" s="152"/>
      <c r="PQC197" s="152"/>
      <c r="PQD197" s="350"/>
      <c r="PQE197" s="321"/>
      <c r="PQF197" s="326"/>
      <c r="PQG197" s="152"/>
      <c r="PQH197" s="152"/>
      <c r="PQI197" s="152"/>
      <c r="PQJ197" s="152"/>
      <c r="PQK197" s="350"/>
      <c r="PQL197" s="321"/>
      <c r="PQM197" s="326"/>
      <c r="PQN197" s="152"/>
      <c r="PQO197" s="152"/>
      <c r="PQP197" s="152"/>
      <c r="PQQ197" s="152"/>
      <c r="PQR197" s="350"/>
      <c r="PQS197" s="321"/>
      <c r="PQT197" s="326"/>
      <c r="PQU197" s="152"/>
      <c r="PQV197" s="152"/>
      <c r="PQW197" s="152"/>
      <c r="PQX197" s="152"/>
      <c r="PQY197" s="350"/>
      <c r="PQZ197" s="321"/>
      <c r="PRA197" s="326"/>
      <c r="PRB197" s="152"/>
      <c r="PRC197" s="152"/>
      <c r="PRD197" s="152"/>
      <c r="PRE197" s="152"/>
      <c r="PRF197" s="350"/>
      <c r="PRG197" s="321"/>
      <c r="PRH197" s="326"/>
      <c r="PRI197" s="152"/>
      <c r="PRJ197" s="152"/>
      <c r="PRK197" s="152"/>
      <c r="PRL197" s="152"/>
      <c r="PRM197" s="350"/>
      <c r="PRN197" s="321"/>
      <c r="PRO197" s="326"/>
      <c r="PRP197" s="152"/>
      <c r="PRQ197" s="152"/>
      <c r="PRR197" s="152"/>
      <c r="PRS197" s="152"/>
      <c r="PRT197" s="350"/>
      <c r="PRU197" s="321"/>
      <c r="PRV197" s="326"/>
      <c r="PRW197" s="152"/>
      <c r="PRX197" s="152"/>
      <c r="PRY197" s="152"/>
      <c r="PRZ197" s="152"/>
      <c r="PSA197" s="350"/>
      <c r="PSB197" s="321"/>
      <c r="PSC197" s="326"/>
      <c r="PSD197" s="152"/>
      <c r="PSE197" s="152"/>
      <c r="PSF197" s="152"/>
      <c r="PSG197" s="152"/>
      <c r="PSH197" s="350"/>
      <c r="PSI197" s="321"/>
      <c r="PSJ197" s="326"/>
      <c r="PSK197" s="152"/>
      <c r="PSL197" s="152"/>
      <c r="PSM197" s="152"/>
      <c r="PSN197" s="152"/>
      <c r="PSO197" s="350"/>
      <c r="PSP197" s="321"/>
      <c r="PSQ197" s="326"/>
      <c r="PSR197" s="152"/>
      <c r="PSS197" s="152"/>
      <c r="PST197" s="152"/>
      <c r="PSU197" s="152"/>
      <c r="PSV197" s="350"/>
      <c r="PSW197" s="321"/>
      <c r="PSX197" s="326"/>
      <c r="PSY197" s="152"/>
      <c r="PSZ197" s="152"/>
      <c r="PTA197" s="152"/>
      <c r="PTB197" s="152"/>
      <c r="PTC197" s="350"/>
      <c r="PTD197" s="321"/>
      <c r="PTE197" s="326"/>
      <c r="PTF197" s="152"/>
      <c r="PTG197" s="152"/>
      <c r="PTH197" s="152"/>
      <c r="PTI197" s="152"/>
      <c r="PTJ197" s="350"/>
      <c r="PTK197" s="321"/>
      <c r="PTL197" s="326"/>
      <c r="PTM197" s="152"/>
      <c r="PTN197" s="152"/>
      <c r="PTO197" s="152"/>
      <c r="PTP197" s="152"/>
      <c r="PTQ197" s="350"/>
      <c r="PTR197" s="321"/>
      <c r="PTS197" s="326"/>
      <c r="PTT197" s="152"/>
      <c r="PTU197" s="152"/>
      <c r="PTV197" s="152"/>
      <c r="PTW197" s="152"/>
      <c r="PTX197" s="350"/>
      <c r="PTY197" s="321"/>
      <c r="PTZ197" s="326"/>
      <c r="PUA197" s="152"/>
      <c r="PUB197" s="152"/>
      <c r="PUC197" s="152"/>
      <c r="PUD197" s="152"/>
      <c r="PUE197" s="350"/>
      <c r="PUF197" s="321"/>
      <c r="PUG197" s="326"/>
      <c r="PUH197" s="152"/>
      <c r="PUI197" s="152"/>
      <c r="PUJ197" s="152"/>
      <c r="PUK197" s="152"/>
      <c r="PUL197" s="350"/>
      <c r="PUM197" s="321"/>
      <c r="PUN197" s="326"/>
      <c r="PUO197" s="152"/>
      <c r="PUP197" s="152"/>
      <c r="PUQ197" s="152"/>
      <c r="PUR197" s="152"/>
      <c r="PUS197" s="350"/>
      <c r="PUT197" s="321"/>
      <c r="PUU197" s="326"/>
      <c r="PUV197" s="152"/>
      <c r="PUW197" s="152"/>
      <c r="PUX197" s="152"/>
      <c r="PUY197" s="152"/>
      <c r="PUZ197" s="350"/>
      <c r="PVA197" s="321"/>
      <c r="PVB197" s="326"/>
      <c r="PVC197" s="152"/>
      <c r="PVD197" s="152"/>
      <c r="PVE197" s="152"/>
      <c r="PVF197" s="152"/>
      <c r="PVG197" s="350"/>
      <c r="PVH197" s="321"/>
      <c r="PVI197" s="326"/>
      <c r="PVJ197" s="152"/>
      <c r="PVK197" s="152"/>
      <c r="PVL197" s="152"/>
      <c r="PVM197" s="152"/>
      <c r="PVN197" s="350"/>
      <c r="PVO197" s="321"/>
      <c r="PVP197" s="326"/>
      <c r="PVQ197" s="152"/>
      <c r="PVR197" s="152"/>
      <c r="PVS197" s="152"/>
      <c r="PVT197" s="152"/>
      <c r="PVU197" s="350"/>
      <c r="PVV197" s="321"/>
      <c r="PVW197" s="326"/>
      <c r="PVX197" s="152"/>
      <c r="PVY197" s="152"/>
      <c r="PVZ197" s="152"/>
      <c r="PWA197" s="152"/>
      <c r="PWB197" s="350"/>
      <c r="PWC197" s="321"/>
      <c r="PWD197" s="326"/>
      <c r="PWE197" s="152"/>
      <c r="PWF197" s="152"/>
      <c r="PWG197" s="152"/>
      <c r="PWH197" s="152"/>
      <c r="PWI197" s="350"/>
      <c r="PWJ197" s="321"/>
      <c r="PWK197" s="326"/>
      <c r="PWL197" s="152"/>
      <c r="PWM197" s="152"/>
      <c r="PWN197" s="152"/>
      <c r="PWO197" s="152"/>
      <c r="PWP197" s="350"/>
      <c r="PWQ197" s="321"/>
      <c r="PWR197" s="326"/>
      <c r="PWS197" s="152"/>
      <c r="PWT197" s="152"/>
      <c r="PWU197" s="152"/>
      <c r="PWV197" s="152"/>
      <c r="PWW197" s="350"/>
      <c r="PWX197" s="321"/>
      <c r="PWY197" s="326"/>
      <c r="PWZ197" s="152"/>
      <c r="PXA197" s="152"/>
      <c r="PXB197" s="152"/>
      <c r="PXC197" s="152"/>
      <c r="PXD197" s="350"/>
      <c r="PXE197" s="321"/>
      <c r="PXF197" s="326"/>
      <c r="PXG197" s="152"/>
      <c r="PXH197" s="152"/>
      <c r="PXI197" s="152"/>
      <c r="PXJ197" s="152"/>
      <c r="PXK197" s="350"/>
      <c r="PXL197" s="321"/>
      <c r="PXM197" s="326"/>
      <c r="PXN197" s="152"/>
      <c r="PXO197" s="152"/>
      <c r="PXP197" s="152"/>
      <c r="PXQ197" s="152"/>
      <c r="PXR197" s="350"/>
      <c r="PXS197" s="321"/>
      <c r="PXT197" s="326"/>
      <c r="PXU197" s="152"/>
      <c r="PXV197" s="152"/>
      <c r="PXW197" s="152"/>
      <c r="PXX197" s="152"/>
      <c r="PXY197" s="350"/>
      <c r="PXZ197" s="321"/>
      <c r="PYA197" s="326"/>
      <c r="PYB197" s="152"/>
      <c r="PYC197" s="152"/>
      <c r="PYD197" s="152"/>
      <c r="PYE197" s="152"/>
      <c r="PYF197" s="350"/>
      <c r="PYG197" s="321"/>
      <c r="PYH197" s="326"/>
      <c r="PYI197" s="152"/>
      <c r="PYJ197" s="152"/>
      <c r="PYK197" s="152"/>
      <c r="PYL197" s="152"/>
      <c r="PYM197" s="350"/>
      <c r="PYN197" s="321"/>
      <c r="PYO197" s="326"/>
      <c r="PYP197" s="152"/>
      <c r="PYQ197" s="152"/>
      <c r="PYR197" s="152"/>
      <c r="PYS197" s="152"/>
      <c r="PYT197" s="350"/>
      <c r="PYU197" s="321"/>
      <c r="PYV197" s="326"/>
      <c r="PYW197" s="152"/>
      <c r="PYX197" s="152"/>
      <c r="PYY197" s="152"/>
      <c r="PYZ197" s="152"/>
      <c r="PZA197" s="350"/>
      <c r="PZB197" s="321"/>
      <c r="PZC197" s="326"/>
      <c r="PZD197" s="152"/>
      <c r="PZE197" s="152"/>
      <c r="PZF197" s="152"/>
      <c r="PZG197" s="152"/>
      <c r="PZH197" s="350"/>
      <c r="PZI197" s="321"/>
      <c r="PZJ197" s="326"/>
      <c r="PZK197" s="152"/>
      <c r="PZL197" s="152"/>
      <c r="PZM197" s="152"/>
      <c r="PZN197" s="152"/>
      <c r="PZO197" s="350"/>
      <c r="PZP197" s="321"/>
      <c r="PZQ197" s="326"/>
      <c r="PZR197" s="152"/>
      <c r="PZS197" s="152"/>
      <c r="PZT197" s="152"/>
      <c r="PZU197" s="152"/>
      <c r="PZV197" s="350"/>
      <c r="PZW197" s="321"/>
      <c r="PZX197" s="326"/>
      <c r="PZY197" s="152"/>
      <c r="PZZ197" s="152"/>
      <c r="QAA197" s="152"/>
      <c r="QAB197" s="152"/>
      <c r="QAC197" s="350"/>
      <c r="QAD197" s="321"/>
      <c r="QAE197" s="326"/>
      <c r="QAF197" s="152"/>
      <c r="QAG197" s="152"/>
      <c r="QAH197" s="152"/>
      <c r="QAI197" s="152"/>
      <c r="QAJ197" s="350"/>
      <c r="QAK197" s="321"/>
      <c r="QAL197" s="326"/>
      <c r="QAM197" s="152"/>
      <c r="QAN197" s="152"/>
      <c r="QAO197" s="152"/>
      <c r="QAP197" s="152"/>
      <c r="QAQ197" s="350"/>
      <c r="QAR197" s="321"/>
      <c r="QAS197" s="326"/>
      <c r="QAT197" s="152"/>
      <c r="QAU197" s="152"/>
      <c r="QAV197" s="152"/>
      <c r="QAW197" s="152"/>
      <c r="QAX197" s="350"/>
      <c r="QAY197" s="321"/>
      <c r="QAZ197" s="326"/>
      <c r="QBA197" s="152"/>
      <c r="QBB197" s="152"/>
      <c r="QBC197" s="152"/>
      <c r="QBD197" s="152"/>
      <c r="QBE197" s="350"/>
      <c r="QBF197" s="321"/>
      <c r="QBG197" s="326"/>
      <c r="QBH197" s="152"/>
      <c r="QBI197" s="152"/>
      <c r="QBJ197" s="152"/>
      <c r="QBK197" s="152"/>
      <c r="QBL197" s="350"/>
      <c r="QBM197" s="321"/>
      <c r="QBN197" s="326"/>
      <c r="QBO197" s="152"/>
      <c r="QBP197" s="152"/>
      <c r="QBQ197" s="152"/>
      <c r="QBR197" s="152"/>
      <c r="QBS197" s="350"/>
      <c r="QBT197" s="321"/>
      <c r="QBU197" s="326"/>
      <c r="QBV197" s="152"/>
      <c r="QBW197" s="152"/>
      <c r="QBX197" s="152"/>
      <c r="QBY197" s="152"/>
      <c r="QBZ197" s="350"/>
      <c r="QCA197" s="321"/>
      <c r="QCB197" s="326"/>
      <c r="QCC197" s="152"/>
      <c r="QCD197" s="152"/>
      <c r="QCE197" s="152"/>
      <c r="QCF197" s="152"/>
      <c r="QCG197" s="350"/>
      <c r="QCH197" s="321"/>
      <c r="QCI197" s="326"/>
      <c r="QCJ197" s="152"/>
      <c r="QCK197" s="152"/>
      <c r="QCL197" s="152"/>
      <c r="QCM197" s="152"/>
      <c r="QCN197" s="350"/>
      <c r="QCO197" s="321"/>
      <c r="QCP197" s="326"/>
      <c r="QCQ197" s="152"/>
      <c r="QCR197" s="152"/>
      <c r="QCS197" s="152"/>
      <c r="QCT197" s="152"/>
      <c r="QCU197" s="350"/>
      <c r="QCV197" s="321"/>
      <c r="QCW197" s="326"/>
      <c r="QCX197" s="152"/>
      <c r="QCY197" s="152"/>
      <c r="QCZ197" s="152"/>
      <c r="QDA197" s="152"/>
      <c r="QDB197" s="350"/>
      <c r="QDC197" s="321"/>
      <c r="QDD197" s="326"/>
      <c r="QDE197" s="152"/>
      <c r="QDF197" s="152"/>
      <c r="QDG197" s="152"/>
      <c r="QDH197" s="152"/>
      <c r="QDI197" s="350"/>
      <c r="QDJ197" s="321"/>
      <c r="QDK197" s="326"/>
      <c r="QDL197" s="152"/>
      <c r="QDM197" s="152"/>
      <c r="QDN197" s="152"/>
      <c r="QDO197" s="152"/>
      <c r="QDP197" s="350"/>
      <c r="QDQ197" s="321"/>
      <c r="QDR197" s="326"/>
      <c r="QDS197" s="152"/>
      <c r="QDT197" s="152"/>
      <c r="QDU197" s="152"/>
      <c r="QDV197" s="152"/>
      <c r="QDW197" s="350"/>
      <c r="QDX197" s="321"/>
      <c r="QDY197" s="326"/>
      <c r="QDZ197" s="152"/>
      <c r="QEA197" s="152"/>
      <c r="QEB197" s="152"/>
      <c r="QEC197" s="152"/>
      <c r="QED197" s="350"/>
      <c r="QEE197" s="321"/>
      <c r="QEF197" s="326"/>
      <c r="QEG197" s="152"/>
      <c r="QEH197" s="152"/>
      <c r="QEI197" s="152"/>
      <c r="QEJ197" s="152"/>
      <c r="QEK197" s="350"/>
      <c r="QEL197" s="321"/>
      <c r="QEM197" s="326"/>
      <c r="QEN197" s="152"/>
      <c r="QEO197" s="152"/>
      <c r="QEP197" s="152"/>
      <c r="QEQ197" s="152"/>
      <c r="QER197" s="350"/>
      <c r="QES197" s="321"/>
      <c r="QET197" s="326"/>
      <c r="QEU197" s="152"/>
      <c r="QEV197" s="152"/>
      <c r="QEW197" s="152"/>
      <c r="QEX197" s="152"/>
      <c r="QEY197" s="350"/>
      <c r="QEZ197" s="321"/>
      <c r="QFA197" s="326"/>
      <c r="QFB197" s="152"/>
      <c r="QFC197" s="152"/>
      <c r="QFD197" s="152"/>
      <c r="QFE197" s="152"/>
      <c r="QFF197" s="350"/>
      <c r="QFG197" s="321"/>
      <c r="QFH197" s="326"/>
      <c r="QFI197" s="152"/>
      <c r="QFJ197" s="152"/>
      <c r="QFK197" s="152"/>
      <c r="QFL197" s="152"/>
      <c r="QFM197" s="350"/>
      <c r="QFN197" s="321"/>
      <c r="QFO197" s="326"/>
      <c r="QFP197" s="152"/>
      <c r="QFQ197" s="152"/>
      <c r="QFR197" s="152"/>
      <c r="QFS197" s="152"/>
      <c r="QFT197" s="350"/>
      <c r="QFU197" s="321"/>
      <c r="QFV197" s="326"/>
      <c r="QFW197" s="152"/>
      <c r="QFX197" s="152"/>
      <c r="QFY197" s="152"/>
      <c r="QFZ197" s="152"/>
      <c r="QGA197" s="350"/>
      <c r="QGB197" s="321"/>
      <c r="QGC197" s="326"/>
      <c r="QGD197" s="152"/>
      <c r="QGE197" s="152"/>
      <c r="QGF197" s="152"/>
      <c r="QGG197" s="152"/>
      <c r="QGH197" s="350"/>
      <c r="QGI197" s="321"/>
      <c r="QGJ197" s="326"/>
      <c r="QGK197" s="152"/>
      <c r="QGL197" s="152"/>
      <c r="QGM197" s="152"/>
      <c r="QGN197" s="152"/>
      <c r="QGO197" s="350"/>
      <c r="QGP197" s="321"/>
      <c r="QGQ197" s="326"/>
      <c r="QGR197" s="152"/>
      <c r="QGS197" s="152"/>
      <c r="QGT197" s="152"/>
      <c r="QGU197" s="152"/>
      <c r="QGV197" s="350"/>
      <c r="QGW197" s="321"/>
      <c r="QGX197" s="326"/>
      <c r="QGY197" s="152"/>
      <c r="QGZ197" s="152"/>
      <c r="QHA197" s="152"/>
      <c r="QHB197" s="152"/>
      <c r="QHC197" s="350"/>
      <c r="QHD197" s="321"/>
      <c r="QHE197" s="326"/>
      <c r="QHF197" s="152"/>
      <c r="QHG197" s="152"/>
      <c r="QHH197" s="152"/>
      <c r="QHI197" s="152"/>
      <c r="QHJ197" s="350"/>
      <c r="QHK197" s="321"/>
      <c r="QHL197" s="326"/>
      <c r="QHM197" s="152"/>
      <c r="QHN197" s="152"/>
      <c r="QHO197" s="152"/>
      <c r="QHP197" s="152"/>
      <c r="QHQ197" s="350"/>
      <c r="QHR197" s="321"/>
      <c r="QHS197" s="326"/>
      <c r="QHT197" s="152"/>
      <c r="QHU197" s="152"/>
      <c r="QHV197" s="152"/>
      <c r="QHW197" s="152"/>
      <c r="QHX197" s="350"/>
      <c r="QHY197" s="321"/>
      <c r="QHZ197" s="326"/>
      <c r="QIA197" s="152"/>
      <c r="QIB197" s="152"/>
      <c r="QIC197" s="152"/>
      <c r="QID197" s="152"/>
      <c r="QIE197" s="350"/>
      <c r="QIF197" s="321"/>
      <c r="QIG197" s="326"/>
      <c r="QIH197" s="152"/>
      <c r="QII197" s="152"/>
      <c r="QIJ197" s="152"/>
      <c r="QIK197" s="152"/>
      <c r="QIL197" s="350"/>
      <c r="QIM197" s="321"/>
      <c r="QIN197" s="326"/>
      <c r="QIO197" s="152"/>
      <c r="QIP197" s="152"/>
      <c r="QIQ197" s="152"/>
      <c r="QIR197" s="152"/>
      <c r="QIS197" s="350"/>
      <c r="QIT197" s="321"/>
      <c r="QIU197" s="326"/>
      <c r="QIV197" s="152"/>
      <c r="QIW197" s="152"/>
      <c r="QIX197" s="152"/>
      <c r="QIY197" s="152"/>
      <c r="QIZ197" s="350"/>
      <c r="QJA197" s="321"/>
      <c r="QJB197" s="326"/>
      <c r="QJC197" s="152"/>
      <c r="QJD197" s="152"/>
      <c r="QJE197" s="152"/>
      <c r="QJF197" s="152"/>
      <c r="QJG197" s="350"/>
      <c r="QJH197" s="321"/>
      <c r="QJI197" s="326"/>
      <c r="QJJ197" s="152"/>
      <c r="QJK197" s="152"/>
      <c r="QJL197" s="152"/>
      <c r="QJM197" s="152"/>
      <c r="QJN197" s="350"/>
      <c r="QJO197" s="321"/>
      <c r="QJP197" s="326"/>
      <c r="QJQ197" s="152"/>
      <c r="QJR197" s="152"/>
      <c r="QJS197" s="152"/>
      <c r="QJT197" s="152"/>
      <c r="QJU197" s="350"/>
      <c r="QJV197" s="321"/>
      <c r="QJW197" s="326"/>
      <c r="QJX197" s="152"/>
      <c r="QJY197" s="152"/>
      <c r="QJZ197" s="152"/>
      <c r="QKA197" s="152"/>
      <c r="QKB197" s="350"/>
      <c r="QKC197" s="321"/>
      <c r="QKD197" s="326"/>
      <c r="QKE197" s="152"/>
      <c r="QKF197" s="152"/>
      <c r="QKG197" s="152"/>
      <c r="QKH197" s="152"/>
      <c r="QKI197" s="350"/>
      <c r="QKJ197" s="321"/>
      <c r="QKK197" s="326"/>
      <c r="QKL197" s="152"/>
      <c r="QKM197" s="152"/>
      <c r="QKN197" s="152"/>
      <c r="QKO197" s="152"/>
      <c r="QKP197" s="350"/>
      <c r="QKQ197" s="321"/>
      <c r="QKR197" s="326"/>
      <c r="QKS197" s="152"/>
      <c r="QKT197" s="152"/>
      <c r="QKU197" s="152"/>
      <c r="QKV197" s="152"/>
      <c r="QKW197" s="350"/>
      <c r="QKX197" s="321"/>
      <c r="QKY197" s="326"/>
      <c r="QKZ197" s="152"/>
      <c r="QLA197" s="152"/>
      <c r="QLB197" s="152"/>
      <c r="QLC197" s="152"/>
      <c r="QLD197" s="350"/>
      <c r="QLE197" s="321"/>
      <c r="QLF197" s="326"/>
      <c r="QLG197" s="152"/>
      <c r="QLH197" s="152"/>
      <c r="QLI197" s="152"/>
      <c r="QLJ197" s="152"/>
      <c r="QLK197" s="350"/>
      <c r="QLL197" s="321"/>
      <c r="QLM197" s="326"/>
      <c r="QLN197" s="152"/>
      <c r="QLO197" s="152"/>
      <c r="QLP197" s="152"/>
      <c r="QLQ197" s="152"/>
      <c r="QLR197" s="350"/>
      <c r="QLS197" s="321"/>
      <c r="QLT197" s="326"/>
      <c r="QLU197" s="152"/>
      <c r="QLV197" s="152"/>
      <c r="QLW197" s="152"/>
      <c r="QLX197" s="152"/>
      <c r="QLY197" s="350"/>
      <c r="QLZ197" s="321"/>
      <c r="QMA197" s="326"/>
      <c r="QMB197" s="152"/>
      <c r="QMC197" s="152"/>
      <c r="QMD197" s="152"/>
      <c r="QME197" s="152"/>
      <c r="QMF197" s="350"/>
      <c r="QMG197" s="321"/>
      <c r="QMH197" s="326"/>
      <c r="QMI197" s="152"/>
      <c r="QMJ197" s="152"/>
      <c r="QMK197" s="152"/>
      <c r="QML197" s="152"/>
      <c r="QMM197" s="350"/>
      <c r="QMN197" s="321"/>
      <c r="QMO197" s="326"/>
      <c r="QMP197" s="152"/>
      <c r="QMQ197" s="152"/>
      <c r="QMR197" s="152"/>
      <c r="QMS197" s="152"/>
      <c r="QMT197" s="350"/>
      <c r="QMU197" s="321"/>
      <c r="QMV197" s="326"/>
      <c r="QMW197" s="152"/>
      <c r="QMX197" s="152"/>
      <c r="QMY197" s="152"/>
      <c r="QMZ197" s="152"/>
      <c r="QNA197" s="350"/>
      <c r="QNB197" s="321"/>
      <c r="QNC197" s="326"/>
      <c r="QND197" s="152"/>
      <c r="QNE197" s="152"/>
      <c r="QNF197" s="152"/>
      <c r="QNG197" s="152"/>
      <c r="QNH197" s="350"/>
      <c r="QNI197" s="321"/>
      <c r="QNJ197" s="326"/>
      <c r="QNK197" s="152"/>
      <c r="QNL197" s="152"/>
      <c r="QNM197" s="152"/>
      <c r="QNN197" s="152"/>
      <c r="QNO197" s="350"/>
      <c r="QNP197" s="321"/>
      <c r="QNQ197" s="326"/>
      <c r="QNR197" s="152"/>
      <c r="QNS197" s="152"/>
      <c r="QNT197" s="152"/>
      <c r="QNU197" s="152"/>
      <c r="QNV197" s="350"/>
      <c r="QNW197" s="321"/>
      <c r="QNX197" s="326"/>
      <c r="QNY197" s="152"/>
      <c r="QNZ197" s="152"/>
      <c r="QOA197" s="152"/>
      <c r="QOB197" s="152"/>
      <c r="QOC197" s="350"/>
      <c r="QOD197" s="321"/>
      <c r="QOE197" s="326"/>
      <c r="QOF197" s="152"/>
      <c r="QOG197" s="152"/>
      <c r="QOH197" s="152"/>
      <c r="QOI197" s="152"/>
      <c r="QOJ197" s="350"/>
      <c r="QOK197" s="321"/>
      <c r="QOL197" s="326"/>
      <c r="QOM197" s="152"/>
      <c r="QON197" s="152"/>
      <c r="QOO197" s="152"/>
      <c r="QOP197" s="152"/>
      <c r="QOQ197" s="350"/>
      <c r="QOR197" s="321"/>
      <c r="QOS197" s="326"/>
      <c r="QOT197" s="152"/>
      <c r="QOU197" s="152"/>
      <c r="QOV197" s="152"/>
      <c r="QOW197" s="152"/>
      <c r="QOX197" s="350"/>
      <c r="QOY197" s="321"/>
      <c r="QOZ197" s="326"/>
      <c r="QPA197" s="152"/>
      <c r="QPB197" s="152"/>
      <c r="QPC197" s="152"/>
      <c r="QPD197" s="152"/>
      <c r="QPE197" s="350"/>
      <c r="QPF197" s="321"/>
      <c r="QPG197" s="326"/>
      <c r="QPH197" s="152"/>
      <c r="QPI197" s="152"/>
      <c r="QPJ197" s="152"/>
      <c r="QPK197" s="152"/>
      <c r="QPL197" s="350"/>
      <c r="QPM197" s="321"/>
      <c r="QPN197" s="326"/>
      <c r="QPO197" s="152"/>
      <c r="QPP197" s="152"/>
      <c r="QPQ197" s="152"/>
      <c r="QPR197" s="152"/>
      <c r="QPS197" s="350"/>
      <c r="QPT197" s="321"/>
      <c r="QPU197" s="326"/>
      <c r="QPV197" s="152"/>
      <c r="QPW197" s="152"/>
      <c r="QPX197" s="152"/>
      <c r="QPY197" s="152"/>
      <c r="QPZ197" s="350"/>
      <c r="QQA197" s="321"/>
      <c r="QQB197" s="326"/>
      <c r="QQC197" s="152"/>
      <c r="QQD197" s="152"/>
      <c r="QQE197" s="152"/>
      <c r="QQF197" s="152"/>
      <c r="QQG197" s="350"/>
      <c r="QQH197" s="321"/>
      <c r="QQI197" s="326"/>
      <c r="QQJ197" s="152"/>
      <c r="QQK197" s="152"/>
      <c r="QQL197" s="152"/>
      <c r="QQM197" s="152"/>
      <c r="QQN197" s="350"/>
      <c r="QQO197" s="321"/>
      <c r="QQP197" s="326"/>
      <c r="QQQ197" s="152"/>
      <c r="QQR197" s="152"/>
      <c r="QQS197" s="152"/>
      <c r="QQT197" s="152"/>
      <c r="QQU197" s="350"/>
      <c r="QQV197" s="321"/>
      <c r="QQW197" s="326"/>
      <c r="QQX197" s="152"/>
      <c r="QQY197" s="152"/>
      <c r="QQZ197" s="152"/>
      <c r="QRA197" s="152"/>
      <c r="QRB197" s="350"/>
      <c r="QRC197" s="321"/>
      <c r="QRD197" s="326"/>
      <c r="QRE197" s="152"/>
      <c r="QRF197" s="152"/>
      <c r="QRG197" s="152"/>
      <c r="QRH197" s="152"/>
      <c r="QRI197" s="350"/>
      <c r="QRJ197" s="321"/>
      <c r="QRK197" s="326"/>
      <c r="QRL197" s="152"/>
      <c r="QRM197" s="152"/>
      <c r="QRN197" s="152"/>
      <c r="QRO197" s="152"/>
      <c r="QRP197" s="350"/>
      <c r="QRQ197" s="321"/>
      <c r="QRR197" s="326"/>
      <c r="QRS197" s="152"/>
      <c r="QRT197" s="152"/>
      <c r="QRU197" s="152"/>
      <c r="QRV197" s="152"/>
      <c r="QRW197" s="350"/>
      <c r="QRX197" s="321"/>
      <c r="QRY197" s="326"/>
      <c r="QRZ197" s="152"/>
      <c r="QSA197" s="152"/>
      <c r="QSB197" s="152"/>
      <c r="QSC197" s="152"/>
      <c r="QSD197" s="350"/>
      <c r="QSE197" s="321"/>
      <c r="QSF197" s="326"/>
      <c r="QSG197" s="152"/>
      <c r="QSH197" s="152"/>
      <c r="QSI197" s="152"/>
      <c r="QSJ197" s="152"/>
      <c r="QSK197" s="350"/>
      <c r="QSL197" s="321"/>
      <c r="QSM197" s="326"/>
      <c r="QSN197" s="152"/>
      <c r="QSO197" s="152"/>
      <c r="QSP197" s="152"/>
      <c r="QSQ197" s="152"/>
      <c r="QSR197" s="350"/>
      <c r="QSS197" s="321"/>
      <c r="QST197" s="326"/>
      <c r="QSU197" s="152"/>
      <c r="QSV197" s="152"/>
      <c r="QSW197" s="152"/>
      <c r="QSX197" s="152"/>
      <c r="QSY197" s="350"/>
      <c r="QSZ197" s="321"/>
      <c r="QTA197" s="326"/>
      <c r="QTB197" s="152"/>
      <c r="QTC197" s="152"/>
      <c r="QTD197" s="152"/>
      <c r="QTE197" s="152"/>
      <c r="QTF197" s="350"/>
      <c r="QTG197" s="321"/>
      <c r="QTH197" s="326"/>
      <c r="QTI197" s="152"/>
      <c r="QTJ197" s="152"/>
      <c r="QTK197" s="152"/>
      <c r="QTL197" s="152"/>
      <c r="QTM197" s="350"/>
      <c r="QTN197" s="321"/>
      <c r="QTO197" s="326"/>
      <c r="QTP197" s="152"/>
      <c r="QTQ197" s="152"/>
      <c r="QTR197" s="152"/>
      <c r="QTS197" s="152"/>
      <c r="QTT197" s="350"/>
      <c r="QTU197" s="321"/>
      <c r="QTV197" s="326"/>
      <c r="QTW197" s="152"/>
      <c r="QTX197" s="152"/>
      <c r="QTY197" s="152"/>
      <c r="QTZ197" s="152"/>
      <c r="QUA197" s="350"/>
      <c r="QUB197" s="321"/>
      <c r="QUC197" s="326"/>
      <c r="QUD197" s="152"/>
      <c r="QUE197" s="152"/>
      <c r="QUF197" s="152"/>
      <c r="QUG197" s="152"/>
      <c r="QUH197" s="350"/>
      <c r="QUI197" s="321"/>
      <c r="QUJ197" s="326"/>
      <c r="QUK197" s="152"/>
      <c r="QUL197" s="152"/>
      <c r="QUM197" s="152"/>
      <c r="QUN197" s="152"/>
      <c r="QUO197" s="350"/>
      <c r="QUP197" s="321"/>
      <c r="QUQ197" s="326"/>
      <c r="QUR197" s="152"/>
      <c r="QUS197" s="152"/>
      <c r="QUT197" s="152"/>
      <c r="QUU197" s="152"/>
      <c r="QUV197" s="350"/>
      <c r="QUW197" s="321"/>
      <c r="QUX197" s="326"/>
      <c r="QUY197" s="152"/>
      <c r="QUZ197" s="152"/>
      <c r="QVA197" s="152"/>
      <c r="QVB197" s="152"/>
      <c r="QVC197" s="350"/>
      <c r="QVD197" s="321"/>
      <c r="QVE197" s="326"/>
      <c r="QVF197" s="152"/>
      <c r="QVG197" s="152"/>
      <c r="QVH197" s="152"/>
      <c r="QVI197" s="152"/>
      <c r="QVJ197" s="350"/>
      <c r="QVK197" s="321"/>
      <c r="QVL197" s="326"/>
      <c r="QVM197" s="152"/>
      <c r="QVN197" s="152"/>
      <c r="QVO197" s="152"/>
      <c r="QVP197" s="152"/>
      <c r="QVQ197" s="350"/>
      <c r="QVR197" s="321"/>
      <c r="QVS197" s="326"/>
      <c r="QVT197" s="152"/>
      <c r="QVU197" s="152"/>
      <c r="QVV197" s="152"/>
      <c r="QVW197" s="152"/>
      <c r="QVX197" s="350"/>
      <c r="QVY197" s="321"/>
      <c r="QVZ197" s="326"/>
      <c r="QWA197" s="152"/>
      <c r="QWB197" s="152"/>
      <c r="QWC197" s="152"/>
      <c r="QWD197" s="152"/>
      <c r="QWE197" s="350"/>
      <c r="QWF197" s="321"/>
      <c r="QWG197" s="326"/>
      <c r="QWH197" s="152"/>
      <c r="QWI197" s="152"/>
      <c r="QWJ197" s="152"/>
      <c r="QWK197" s="152"/>
      <c r="QWL197" s="350"/>
      <c r="QWM197" s="321"/>
      <c r="QWN197" s="326"/>
      <c r="QWO197" s="152"/>
      <c r="QWP197" s="152"/>
      <c r="QWQ197" s="152"/>
      <c r="QWR197" s="152"/>
      <c r="QWS197" s="350"/>
      <c r="QWT197" s="321"/>
      <c r="QWU197" s="326"/>
      <c r="QWV197" s="152"/>
      <c r="QWW197" s="152"/>
      <c r="QWX197" s="152"/>
      <c r="QWY197" s="152"/>
      <c r="QWZ197" s="350"/>
      <c r="QXA197" s="321"/>
      <c r="QXB197" s="326"/>
      <c r="QXC197" s="152"/>
      <c r="QXD197" s="152"/>
      <c r="QXE197" s="152"/>
      <c r="QXF197" s="152"/>
      <c r="QXG197" s="350"/>
      <c r="QXH197" s="321"/>
      <c r="QXI197" s="326"/>
      <c r="QXJ197" s="152"/>
      <c r="QXK197" s="152"/>
      <c r="QXL197" s="152"/>
      <c r="QXM197" s="152"/>
      <c r="QXN197" s="350"/>
      <c r="QXO197" s="321"/>
      <c r="QXP197" s="326"/>
      <c r="QXQ197" s="152"/>
      <c r="QXR197" s="152"/>
      <c r="QXS197" s="152"/>
      <c r="QXT197" s="152"/>
      <c r="QXU197" s="350"/>
      <c r="QXV197" s="321"/>
      <c r="QXW197" s="326"/>
      <c r="QXX197" s="152"/>
      <c r="QXY197" s="152"/>
      <c r="QXZ197" s="152"/>
      <c r="QYA197" s="152"/>
      <c r="QYB197" s="350"/>
      <c r="QYC197" s="321"/>
      <c r="QYD197" s="326"/>
      <c r="QYE197" s="152"/>
      <c r="QYF197" s="152"/>
      <c r="QYG197" s="152"/>
      <c r="QYH197" s="152"/>
      <c r="QYI197" s="350"/>
      <c r="QYJ197" s="321"/>
      <c r="QYK197" s="326"/>
      <c r="QYL197" s="152"/>
      <c r="QYM197" s="152"/>
      <c r="QYN197" s="152"/>
      <c r="QYO197" s="152"/>
      <c r="QYP197" s="350"/>
      <c r="QYQ197" s="321"/>
      <c r="QYR197" s="326"/>
      <c r="QYS197" s="152"/>
      <c r="QYT197" s="152"/>
      <c r="QYU197" s="152"/>
      <c r="QYV197" s="152"/>
      <c r="QYW197" s="350"/>
      <c r="QYX197" s="321"/>
      <c r="QYY197" s="326"/>
      <c r="QYZ197" s="152"/>
      <c r="QZA197" s="152"/>
      <c r="QZB197" s="152"/>
      <c r="QZC197" s="152"/>
      <c r="QZD197" s="350"/>
      <c r="QZE197" s="321"/>
      <c r="QZF197" s="326"/>
      <c r="QZG197" s="152"/>
      <c r="QZH197" s="152"/>
      <c r="QZI197" s="152"/>
      <c r="QZJ197" s="152"/>
      <c r="QZK197" s="350"/>
      <c r="QZL197" s="321"/>
      <c r="QZM197" s="326"/>
      <c r="QZN197" s="152"/>
      <c r="QZO197" s="152"/>
      <c r="QZP197" s="152"/>
      <c r="QZQ197" s="152"/>
      <c r="QZR197" s="350"/>
      <c r="QZS197" s="321"/>
      <c r="QZT197" s="326"/>
      <c r="QZU197" s="152"/>
      <c r="QZV197" s="152"/>
      <c r="QZW197" s="152"/>
      <c r="QZX197" s="152"/>
      <c r="QZY197" s="350"/>
      <c r="QZZ197" s="321"/>
      <c r="RAA197" s="326"/>
      <c r="RAB197" s="152"/>
      <c r="RAC197" s="152"/>
      <c r="RAD197" s="152"/>
      <c r="RAE197" s="152"/>
      <c r="RAF197" s="350"/>
      <c r="RAG197" s="321"/>
      <c r="RAH197" s="326"/>
      <c r="RAI197" s="152"/>
      <c r="RAJ197" s="152"/>
      <c r="RAK197" s="152"/>
      <c r="RAL197" s="152"/>
      <c r="RAM197" s="350"/>
      <c r="RAN197" s="321"/>
      <c r="RAO197" s="326"/>
      <c r="RAP197" s="152"/>
      <c r="RAQ197" s="152"/>
      <c r="RAR197" s="152"/>
      <c r="RAS197" s="152"/>
      <c r="RAT197" s="350"/>
      <c r="RAU197" s="321"/>
      <c r="RAV197" s="326"/>
      <c r="RAW197" s="152"/>
      <c r="RAX197" s="152"/>
      <c r="RAY197" s="152"/>
      <c r="RAZ197" s="152"/>
      <c r="RBA197" s="350"/>
      <c r="RBB197" s="321"/>
      <c r="RBC197" s="326"/>
      <c r="RBD197" s="152"/>
      <c r="RBE197" s="152"/>
      <c r="RBF197" s="152"/>
      <c r="RBG197" s="152"/>
      <c r="RBH197" s="350"/>
      <c r="RBI197" s="321"/>
      <c r="RBJ197" s="326"/>
      <c r="RBK197" s="152"/>
      <c r="RBL197" s="152"/>
      <c r="RBM197" s="152"/>
      <c r="RBN197" s="152"/>
      <c r="RBO197" s="350"/>
      <c r="RBP197" s="321"/>
      <c r="RBQ197" s="326"/>
      <c r="RBR197" s="152"/>
      <c r="RBS197" s="152"/>
      <c r="RBT197" s="152"/>
      <c r="RBU197" s="152"/>
      <c r="RBV197" s="350"/>
      <c r="RBW197" s="321"/>
      <c r="RBX197" s="326"/>
      <c r="RBY197" s="152"/>
      <c r="RBZ197" s="152"/>
      <c r="RCA197" s="152"/>
      <c r="RCB197" s="152"/>
      <c r="RCC197" s="350"/>
      <c r="RCD197" s="321"/>
      <c r="RCE197" s="326"/>
      <c r="RCF197" s="152"/>
      <c r="RCG197" s="152"/>
      <c r="RCH197" s="152"/>
      <c r="RCI197" s="152"/>
      <c r="RCJ197" s="350"/>
      <c r="RCK197" s="321"/>
      <c r="RCL197" s="326"/>
      <c r="RCM197" s="152"/>
      <c r="RCN197" s="152"/>
      <c r="RCO197" s="152"/>
      <c r="RCP197" s="152"/>
      <c r="RCQ197" s="350"/>
      <c r="RCR197" s="321"/>
      <c r="RCS197" s="326"/>
      <c r="RCT197" s="152"/>
      <c r="RCU197" s="152"/>
      <c r="RCV197" s="152"/>
      <c r="RCW197" s="152"/>
      <c r="RCX197" s="350"/>
      <c r="RCY197" s="321"/>
      <c r="RCZ197" s="326"/>
      <c r="RDA197" s="152"/>
      <c r="RDB197" s="152"/>
      <c r="RDC197" s="152"/>
      <c r="RDD197" s="152"/>
      <c r="RDE197" s="350"/>
      <c r="RDF197" s="321"/>
      <c r="RDG197" s="326"/>
      <c r="RDH197" s="152"/>
      <c r="RDI197" s="152"/>
      <c r="RDJ197" s="152"/>
      <c r="RDK197" s="152"/>
      <c r="RDL197" s="350"/>
      <c r="RDM197" s="321"/>
      <c r="RDN197" s="326"/>
      <c r="RDO197" s="152"/>
      <c r="RDP197" s="152"/>
      <c r="RDQ197" s="152"/>
      <c r="RDR197" s="152"/>
      <c r="RDS197" s="350"/>
      <c r="RDT197" s="321"/>
      <c r="RDU197" s="326"/>
      <c r="RDV197" s="152"/>
      <c r="RDW197" s="152"/>
      <c r="RDX197" s="152"/>
      <c r="RDY197" s="152"/>
      <c r="RDZ197" s="350"/>
      <c r="REA197" s="321"/>
      <c r="REB197" s="326"/>
      <c r="REC197" s="152"/>
      <c r="RED197" s="152"/>
      <c r="REE197" s="152"/>
      <c r="REF197" s="152"/>
      <c r="REG197" s="350"/>
      <c r="REH197" s="321"/>
      <c r="REI197" s="326"/>
      <c r="REJ197" s="152"/>
      <c r="REK197" s="152"/>
      <c r="REL197" s="152"/>
      <c r="REM197" s="152"/>
      <c r="REN197" s="350"/>
      <c r="REO197" s="321"/>
      <c r="REP197" s="326"/>
      <c r="REQ197" s="152"/>
      <c r="RER197" s="152"/>
      <c r="RES197" s="152"/>
      <c r="RET197" s="152"/>
      <c r="REU197" s="350"/>
      <c r="REV197" s="321"/>
      <c r="REW197" s="326"/>
      <c r="REX197" s="152"/>
      <c r="REY197" s="152"/>
      <c r="REZ197" s="152"/>
      <c r="RFA197" s="152"/>
      <c r="RFB197" s="350"/>
      <c r="RFC197" s="321"/>
      <c r="RFD197" s="326"/>
      <c r="RFE197" s="152"/>
      <c r="RFF197" s="152"/>
      <c r="RFG197" s="152"/>
      <c r="RFH197" s="152"/>
      <c r="RFI197" s="350"/>
      <c r="RFJ197" s="321"/>
      <c r="RFK197" s="326"/>
      <c r="RFL197" s="152"/>
      <c r="RFM197" s="152"/>
      <c r="RFN197" s="152"/>
      <c r="RFO197" s="152"/>
      <c r="RFP197" s="350"/>
      <c r="RFQ197" s="321"/>
      <c r="RFR197" s="326"/>
      <c r="RFS197" s="152"/>
      <c r="RFT197" s="152"/>
      <c r="RFU197" s="152"/>
      <c r="RFV197" s="152"/>
      <c r="RFW197" s="350"/>
      <c r="RFX197" s="321"/>
      <c r="RFY197" s="326"/>
      <c r="RFZ197" s="152"/>
      <c r="RGA197" s="152"/>
      <c r="RGB197" s="152"/>
      <c r="RGC197" s="152"/>
      <c r="RGD197" s="350"/>
      <c r="RGE197" s="321"/>
      <c r="RGF197" s="326"/>
      <c r="RGG197" s="152"/>
      <c r="RGH197" s="152"/>
      <c r="RGI197" s="152"/>
      <c r="RGJ197" s="152"/>
      <c r="RGK197" s="350"/>
      <c r="RGL197" s="321"/>
      <c r="RGM197" s="326"/>
      <c r="RGN197" s="152"/>
      <c r="RGO197" s="152"/>
      <c r="RGP197" s="152"/>
      <c r="RGQ197" s="152"/>
      <c r="RGR197" s="350"/>
      <c r="RGS197" s="321"/>
      <c r="RGT197" s="326"/>
      <c r="RGU197" s="152"/>
      <c r="RGV197" s="152"/>
      <c r="RGW197" s="152"/>
      <c r="RGX197" s="152"/>
      <c r="RGY197" s="350"/>
      <c r="RGZ197" s="321"/>
      <c r="RHA197" s="326"/>
      <c r="RHB197" s="152"/>
      <c r="RHC197" s="152"/>
      <c r="RHD197" s="152"/>
      <c r="RHE197" s="152"/>
      <c r="RHF197" s="350"/>
      <c r="RHG197" s="321"/>
      <c r="RHH197" s="326"/>
      <c r="RHI197" s="152"/>
      <c r="RHJ197" s="152"/>
      <c r="RHK197" s="152"/>
      <c r="RHL197" s="152"/>
      <c r="RHM197" s="350"/>
      <c r="RHN197" s="321"/>
      <c r="RHO197" s="326"/>
      <c r="RHP197" s="152"/>
      <c r="RHQ197" s="152"/>
      <c r="RHR197" s="152"/>
      <c r="RHS197" s="152"/>
      <c r="RHT197" s="350"/>
      <c r="RHU197" s="321"/>
      <c r="RHV197" s="326"/>
      <c r="RHW197" s="152"/>
      <c r="RHX197" s="152"/>
      <c r="RHY197" s="152"/>
      <c r="RHZ197" s="152"/>
      <c r="RIA197" s="350"/>
      <c r="RIB197" s="321"/>
      <c r="RIC197" s="326"/>
      <c r="RID197" s="152"/>
      <c r="RIE197" s="152"/>
      <c r="RIF197" s="152"/>
      <c r="RIG197" s="152"/>
      <c r="RIH197" s="350"/>
      <c r="RII197" s="321"/>
      <c r="RIJ197" s="326"/>
      <c r="RIK197" s="152"/>
      <c r="RIL197" s="152"/>
      <c r="RIM197" s="152"/>
      <c r="RIN197" s="152"/>
      <c r="RIO197" s="350"/>
      <c r="RIP197" s="321"/>
      <c r="RIQ197" s="326"/>
      <c r="RIR197" s="152"/>
      <c r="RIS197" s="152"/>
      <c r="RIT197" s="152"/>
      <c r="RIU197" s="152"/>
      <c r="RIV197" s="350"/>
      <c r="RIW197" s="321"/>
      <c r="RIX197" s="326"/>
      <c r="RIY197" s="152"/>
      <c r="RIZ197" s="152"/>
      <c r="RJA197" s="152"/>
      <c r="RJB197" s="152"/>
      <c r="RJC197" s="350"/>
      <c r="RJD197" s="321"/>
      <c r="RJE197" s="326"/>
      <c r="RJF197" s="152"/>
      <c r="RJG197" s="152"/>
      <c r="RJH197" s="152"/>
      <c r="RJI197" s="152"/>
      <c r="RJJ197" s="350"/>
      <c r="RJK197" s="321"/>
      <c r="RJL197" s="326"/>
      <c r="RJM197" s="152"/>
      <c r="RJN197" s="152"/>
      <c r="RJO197" s="152"/>
      <c r="RJP197" s="152"/>
      <c r="RJQ197" s="350"/>
      <c r="RJR197" s="321"/>
      <c r="RJS197" s="326"/>
      <c r="RJT197" s="152"/>
      <c r="RJU197" s="152"/>
      <c r="RJV197" s="152"/>
      <c r="RJW197" s="152"/>
      <c r="RJX197" s="350"/>
      <c r="RJY197" s="321"/>
      <c r="RJZ197" s="326"/>
      <c r="RKA197" s="152"/>
      <c r="RKB197" s="152"/>
      <c r="RKC197" s="152"/>
      <c r="RKD197" s="152"/>
      <c r="RKE197" s="350"/>
      <c r="RKF197" s="321"/>
      <c r="RKG197" s="326"/>
      <c r="RKH197" s="152"/>
      <c r="RKI197" s="152"/>
      <c r="RKJ197" s="152"/>
      <c r="RKK197" s="152"/>
      <c r="RKL197" s="350"/>
      <c r="RKM197" s="321"/>
      <c r="RKN197" s="326"/>
      <c r="RKO197" s="152"/>
      <c r="RKP197" s="152"/>
      <c r="RKQ197" s="152"/>
      <c r="RKR197" s="152"/>
      <c r="RKS197" s="350"/>
      <c r="RKT197" s="321"/>
      <c r="RKU197" s="326"/>
      <c r="RKV197" s="152"/>
      <c r="RKW197" s="152"/>
      <c r="RKX197" s="152"/>
      <c r="RKY197" s="152"/>
      <c r="RKZ197" s="350"/>
      <c r="RLA197" s="321"/>
      <c r="RLB197" s="326"/>
      <c r="RLC197" s="152"/>
      <c r="RLD197" s="152"/>
      <c r="RLE197" s="152"/>
      <c r="RLF197" s="152"/>
      <c r="RLG197" s="350"/>
      <c r="RLH197" s="321"/>
      <c r="RLI197" s="326"/>
      <c r="RLJ197" s="152"/>
      <c r="RLK197" s="152"/>
      <c r="RLL197" s="152"/>
      <c r="RLM197" s="152"/>
      <c r="RLN197" s="350"/>
      <c r="RLO197" s="321"/>
      <c r="RLP197" s="326"/>
      <c r="RLQ197" s="152"/>
      <c r="RLR197" s="152"/>
      <c r="RLS197" s="152"/>
      <c r="RLT197" s="152"/>
      <c r="RLU197" s="350"/>
      <c r="RLV197" s="321"/>
      <c r="RLW197" s="326"/>
      <c r="RLX197" s="152"/>
      <c r="RLY197" s="152"/>
      <c r="RLZ197" s="152"/>
      <c r="RMA197" s="152"/>
      <c r="RMB197" s="350"/>
      <c r="RMC197" s="321"/>
      <c r="RMD197" s="326"/>
      <c r="RME197" s="152"/>
      <c r="RMF197" s="152"/>
      <c r="RMG197" s="152"/>
      <c r="RMH197" s="152"/>
      <c r="RMI197" s="350"/>
      <c r="RMJ197" s="321"/>
      <c r="RMK197" s="326"/>
      <c r="RML197" s="152"/>
      <c r="RMM197" s="152"/>
      <c r="RMN197" s="152"/>
      <c r="RMO197" s="152"/>
      <c r="RMP197" s="350"/>
      <c r="RMQ197" s="321"/>
      <c r="RMR197" s="326"/>
      <c r="RMS197" s="152"/>
      <c r="RMT197" s="152"/>
      <c r="RMU197" s="152"/>
      <c r="RMV197" s="152"/>
      <c r="RMW197" s="350"/>
      <c r="RMX197" s="321"/>
      <c r="RMY197" s="326"/>
      <c r="RMZ197" s="152"/>
      <c r="RNA197" s="152"/>
      <c r="RNB197" s="152"/>
      <c r="RNC197" s="152"/>
      <c r="RND197" s="350"/>
      <c r="RNE197" s="321"/>
      <c r="RNF197" s="326"/>
      <c r="RNG197" s="152"/>
      <c r="RNH197" s="152"/>
      <c r="RNI197" s="152"/>
      <c r="RNJ197" s="152"/>
      <c r="RNK197" s="350"/>
      <c r="RNL197" s="321"/>
      <c r="RNM197" s="326"/>
      <c r="RNN197" s="152"/>
      <c r="RNO197" s="152"/>
      <c r="RNP197" s="152"/>
      <c r="RNQ197" s="152"/>
      <c r="RNR197" s="350"/>
      <c r="RNS197" s="321"/>
      <c r="RNT197" s="326"/>
      <c r="RNU197" s="152"/>
      <c r="RNV197" s="152"/>
      <c r="RNW197" s="152"/>
      <c r="RNX197" s="152"/>
      <c r="RNY197" s="350"/>
      <c r="RNZ197" s="321"/>
      <c r="ROA197" s="326"/>
      <c r="ROB197" s="152"/>
      <c r="ROC197" s="152"/>
      <c r="ROD197" s="152"/>
      <c r="ROE197" s="152"/>
      <c r="ROF197" s="350"/>
      <c r="ROG197" s="321"/>
      <c r="ROH197" s="326"/>
      <c r="ROI197" s="152"/>
      <c r="ROJ197" s="152"/>
      <c r="ROK197" s="152"/>
      <c r="ROL197" s="152"/>
      <c r="ROM197" s="350"/>
      <c r="RON197" s="321"/>
      <c r="ROO197" s="326"/>
      <c r="ROP197" s="152"/>
      <c r="ROQ197" s="152"/>
      <c r="ROR197" s="152"/>
      <c r="ROS197" s="152"/>
      <c r="ROT197" s="350"/>
      <c r="ROU197" s="321"/>
      <c r="ROV197" s="326"/>
      <c r="ROW197" s="152"/>
      <c r="ROX197" s="152"/>
      <c r="ROY197" s="152"/>
      <c r="ROZ197" s="152"/>
      <c r="RPA197" s="350"/>
      <c r="RPB197" s="321"/>
      <c r="RPC197" s="326"/>
      <c r="RPD197" s="152"/>
      <c r="RPE197" s="152"/>
      <c r="RPF197" s="152"/>
      <c r="RPG197" s="152"/>
      <c r="RPH197" s="350"/>
      <c r="RPI197" s="321"/>
      <c r="RPJ197" s="326"/>
      <c r="RPK197" s="152"/>
      <c r="RPL197" s="152"/>
      <c r="RPM197" s="152"/>
      <c r="RPN197" s="152"/>
      <c r="RPO197" s="350"/>
      <c r="RPP197" s="321"/>
      <c r="RPQ197" s="326"/>
      <c r="RPR197" s="152"/>
      <c r="RPS197" s="152"/>
      <c r="RPT197" s="152"/>
      <c r="RPU197" s="152"/>
      <c r="RPV197" s="350"/>
      <c r="RPW197" s="321"/>
      <c r="RPX197" s="326"/>
      <c r="RPY197" s="152"/>
      <c r="RPZ197" s="152"/>
      <c r="RQA197" s="152"/>
      <c r="RQB197" s="152"/>
      <c r="RQC197" s="350"/>
      <c r="RQD197" s="321"/>
      <c r="RQE197" s="326"/>
      <c r="RQF197" s="152"/>
      <c r="RQG197" s="152"/>
      <c r="RQH197" s="152"/>
      <c r="RQI197" s="152"/>
      <c r="RQJ197" s="350"/>
      <c r="RQK197" s="321"/>
      <c r="RQL197" s="326"/>
      <c r="RQM197" s="152"/>
      <c r="RQN197" s="152"/>
      <c r="RQO197" s="152"/>
      <c r="RQP197" s="152"/>
      <c r="RQQ197" s="350"/>
      <c r="RQR197" s="321"/>
      <c r="RQS197" s="326"/>
      <c r="RQT197" s="152"/>
      <c r="RQU197" s="152"/>
      <c r="RQV197" s="152"/>
      <c r="RQW197" s="152"/>
      <c r="RQX197" s="350"/>
      <c r="RQY197" s="321"/>
      <c r="RQZ197" s="326"/>
      <c r="RRA197" s="152"/>
      <c r="RRB197" s="152"/>
      <c r="RRC197" s="152"/>
      <c r="RRD197" s="152"/>
      <c r="RRE197" s="350"/>
      <c r="RRF197" s="321"/>
      <c r="RRG197" s="326"/>
      <c r="RRH197" s="152"/>
      <c r="RRI197" s="152"/>
      <c r="RRJ197" s="152"/>
      <c r="RRK197" s="152"/>
      <c r="RRL197" s="350"/>
      <c r="RRM197" s="321"/>
      <c r="RRN197" s="326"/>
      <c r="RRO197" s="152"/>
      <c r="RRP197" s="152"/>
      <c r="RRQ197" s="152"/>
      <c r="RRR197" s="152"/>
      <c r="RRS197" s="350"/>
      <c r="RRT197" s="321"/>
      <c r="RRU197" s="326"/>
      <c r="RRV197" s="152"/>
      <c r="RRW197" s="152"/>
      <c r="RRX197" s="152"/>
      <c r="RRY197" s="152"/>
      <c r="RRZ197" s="350"/>
      <c r="RSA197" s="321"/>
      <c r="RSB197" s="326"/>
      <c r="RSC197" s="152"/>
      <c r="RSD197" s="152"/>
      <c r="RSE197" s="152"/>
      <c r="RSF197" s="152"/>
      <c r="RSG197" s="350"/>
      <c r="RSH197" s="321"/>
      <c r="RSI197" s="326"/>
      <c r="RSJ197" s="152"/>
      <c r="RSK197" s="152"/>
      <c r="RSL197" s="152"/>
      <c r="RSM197" s="152"/>
      <c r="RSN197" s="350"/>
      <c r="RSO197" s="321"/>
      <c r="RSP197" s="326"/>
      <c r="RSQ197" s="152"/>
      <c r="RSR197" s="152"/>
      <c r="RSS197" s="152"/>
      <c r="RST197" s="152"/>
      <c r="RSU197" s="350"/>
      <c r="RSV197" s="321"/>
      <c r="RSW197" s="326"/>
      <c r="RSX197" s="152"/>
      <c r="RSY197" s="152"/>
      <c r="RSZ197" s="152"/>
      <c r="RTA197" s="152"/>
      <c r="RTB197" s="350"/>
      <c r="RTC197" s="321"/>
      <c r="RTD197" s="326"/>
      <c r="RTE197" s="152"/>
      <c r="RTF197" s="152"/>
      <c r="RTG197" s="152"/>
      <c r="RTH197" s="152"/>
      <c r="RTI197" s="350"/>
      <c r="RTJ197" s="321"/>
      <c r="RTK197" s="326"/>
      <c r="RTL197" s="152"/>
      <c r="RTM197" s="152"/>
      <c r="RTN197" s="152"/>
      <c r="RTO197" s="152"/>
      <c r="RTP197" s="350"/>
      <c r="RTQ197" s="321"/>
      <c r="RTR197" s="326"/>
      <c r="RTS197" s="152"/>
      <c r="RTT197" s="152"/>
      <c r="RTU197" s="152"/>
      <c r="RTV197" s="152"/>
      <c r="RTW197" s="350"/>
      <c r="RTX197" s="321"/>
      <c r="RTY197" s="326"/>
      <c r="RTZ197" s="152"/>
      <c r="RUA197" s="152"/>
      <c r="RUB197" s="152"/>
      <c r="RUC197" s="152"/>
      <c r="RUD197" s="350"/>
      <c r="RUE197" s="321"/>
      <c r="RUF197" s="326"/>
      <c r="RUG197" s="152"/>
      <c r="RUH197" s="152"/>
      <c r="RUI197" s="152"/>
      <c r="RUJ197" s="152"/>
      <c r="RUK197" s="350"/>
      <c r="RUL197" s="321"/>
      <c r="RUM197" s="326"/>
      <c r="RUN197" s="152"/>
      <c r="RUO197" s="152"/>
      <c r="RUP197" s="152"/>
      <c r="RUQ197" s="152"/>
      <c r="RUR197" s="350"/>
      <c r="RUS197" s="321"/>
      <c r="RUT197" s="326"/>
      <c r="RUU197" s="152"/>
      <c r="RUV197" s="152"/>
      <c r="RUW197" s="152"/>
      <c r="RUX197" s="152"/>
      <c r="RUY197" s="350"/>
      <c r="RUZ197" s="321"/>
      <c r="RVA197" s="326"/>
      <c r="RVB197" s="152"/>
      <c r="RVC197" s="152"/>
      <c r="RVD197" s="152"/>
      <c r="RVE197" s="152"/>
      <c r="RVF197" s="350"/>
      <c r="RVG197" s="321"/>
      <c r="RVH197" s="326"/>
      <c r="RVI197" s="152"/>
      <c r="RVJ197" s="152"/>
      <c r="RVK197" s="152"/>
      <c r="RVL197" s="152"/>
      <c r="RVM197" s="350"/>
      <c r="RVN197" s="321"/>
      <c r="RVO197" s="326"/>
      <c r="RVP197" s="152"/>
      <c r="RVQ197" s="152"/>
      <c r="RVR197" s="152"/>
      <c r="RVS197" s="152"/>
      <c r="RVT197" s="350"/>
      <c r="RVU197" s="321"/>
      <c r="RVV197" s="326"/>
      <c r="RVW197" s="152"/>
      <c r="RVX197" s="152"/>
      <c r="RVY197" s="152"/>
      <c r="RVZ197" s="152"/>
      <c r="RWA197" s="350"/>
      <c r="RWB197" s="321"/>
      <c r="RWC197" s="326"/>
      <c r="RWD197" s="152"/>
      <c r="RWE197" s="152"/>
      <c r="RWF197" s="152"/>
      <c r="RWG197" s="152"/>
      <c r="RWH197" s="350"/>
      <c r="RWI197" s="321"/>
      <c r="RWJ197" s="326"/>
      <c r="RWK197" s="152"/>
      <c r="RWL197" s="152"/>
      <c r="RWM197" s="152"/>
      <c r="RWN197" s="152"/>
      <c r="RWO197" s="350"/>
      <c r="RWP197" s="321"/>
      <c r="RWQ197" s="326"/>
      <c r="RWR197" s="152"/>
      <c r="RWS197" s="152"/>
      <c r="RWT197" s="152"/>
      <c r="RWU197" s="152"/>
      <c r="RWV197" s="350"/>
      <c r="RWW197" s="321"/>
      <c r="RWX197" s="326"/>
      <c r="RWY197" s="152"/>
      <c r="RWZ197" s="152"/>
      <c r="RXA197" s="152"/>
      <c r="RXB197" s="152"/>
      <c r="RXC197" s="350"/>
      <c r="RXD197" s="321"/>
      <c r="RXE197" s="326"/>
      <c r="RXF197" s="152"/>
      <c r="RXG197" s="152"/>
      <c r="RXH197" s="152"/>
      <c r="RXI197" s="152"/>
      <c r="RXJ197" s="350"/>
      <c r="RXK197" s="321"/>
      <c r="RXL197" s="326"/>
      <c r="RXM197" s="152"/>
      <c r="RXN197" s="152"/>
      <c r="RXO197" s="152"/>
      <c r="RXP197" s="152"/>
      <c r="RXQ197" s="350"/>
      <c r="RXR197" s="321"/>
      <c r="RXS197" s="326"/>
      <c r="RXT197" s="152"/>
      <c r="RXU197" s="152"/>
      <c r="RXV197" s="152"/>
      <c r="RXW197" s="152"/>
      <c r="RXX197" s="350"/>
      <c r="RXY197" s="321"/>
      <c r="RXZ197" s="326"/>
      <c r="RYA197" s="152"/>
      <c r="RYB197" s="152"/>
      <c r="RYC197" s="152"/>
      <c r="RYD197" s="152"/>
      <c r="RYE197" s="350"/>
      <c r="RYF197" s="321"/>
      <c r="RYG197" s="326"/>
      <c r="RYH197" s="152"/>
      <c r="RYI197" s="152"/>
      <c r="RYJ197" s="152"/>
      <c r="RYK197" s="152"/>
      <c r="RYL197" s="350"/>
      <c r="RYM197" s="321"/>
      <c r="RYN197" s="326"/>
      <c r="RYO197" s="152"/>
      <c r="RYP197" s="152"/>
      <c r="RYQ197" s="152"/>
      <c r="RYR197" s="152"/>
      <c r="RYS197" s="350"/>
      <c r="RYT197" s="321"/>
      <c r="RYU197" s="326"/>
      <c r="RYV197" s="152"/>
      <c r="RYW197" s="152"/>
      <c r="RYX197" s="152"/>
      <c r="RYY197" s="152"/>
      <c r="RYZ197" s="350"/>
      <c r="RZA197" s="321"/>
      <c r="RZB197" s="326"/>
      <c r="RZC197" s="152"/>
      <c r="RZD197" s="152"/>
      <c r="RZE197" s="152"/>
      <c r="RZF197" s="152"/>
      <c r="RZG197" s="350"/>
      <c r="RZH197" s="321"/>
      <c r="RZI197" s="326"/>
      <c r="RZJ197" s="152"/>
      <c r="RZK197" s="152"/>
      <c r="RZL197" s="152"/>
      <c r="RZM197" s="152"/>
      <c r="RZN197" s="350"/>
      <c r="RZO197" s="321"/>
      <c r="RZP197" s="326"/>
      <c r="RZQ197" s="152"/>
      <c r="RZR197" s="152"/>
      <c r="RZS197" s="152"/>
      <c r="RZT197" s="152"/>
      <c r="RZU197" s="350"/>
      <c r="RZV197" s="321"/>
      <c r="RZW197" s="326"/>
      <c r="RZX197" s="152"/>
      <c r="RZY197" s="152"/>
      <c r="RZZ197" s="152"/>
      <c r="SAA197" s="152"/>
      <c r="SAB197" s="350"/>
      <c r="SAC197" s="321"/>
      <c r="SAD197" s="326"/>
      <c r="SAE197" s="152"/>
      <c r="SAF197" s="152"/>
      <c r="SAG197" s="152"/>
      <c r="SAH197" s="152"/>
      <c r="SAI197" s="350"/>
      <c r="SAJ197" s="321"/>
      <c r="SAK197" s="326"/>
      <c r="SAL197" s="152"/>
      <c r="SAM197" s="152"/>
      <c r="SAN197" s="152"/>
      <c r="SAO197" s="152"/>
      <c r="SAP197" s="350"/>
      <c r="SAQ197" s="321"/>
      <c r="SAR197" s="326"/>
      <c r="SAS197" s="152"/>
      <c r="SAT197" s="152"/>
      <c r="SAU197" s="152"/>
      <c r="SAV197" s="152"/>
      <c r="SAW197" s="350"/>
      <c r="SAX197" s="321"/>
      <c r="SAY197" s="326"/>
      <c r="SAZ197" s="152"/>
      <c r="SBA197" s="152"/>
      <c r="SBB197" s="152"/>
      <c r="SBC197" s="152"/>
      <c r="SBD197" s="350"/>
      <c r="SBE197" s="321"/>
      <c r="SBF197" s="326"/>
      <c r="SBG197" s="152"/>
      <c r="SBH197" s="152"/>
      <c r="SBI197" s="152"/>
      <c r="SBJ197" s="152"/>
      <c r="SBK197" s="350"/>
      <c r="SBL197" s="321"/>
      <c r="SBM197" s="326"/>
      <c r="SBN197" s="152"/>
      <c r="SBO197" s="152"/>
      <c r="SBP197" s="152"/>
      <c r="SBQ197" s="152"/>
      <c r="SBR197" s="350"/>
      <c r="SBS197" s="321"/>
      <c r="SBT197" s="326"/>
      <c r="SBU197" s="152"/>
      <c r="SBV197" s="152"/>
      <c r="SBW197" s="152"/>
      <c r="SBX197" s="152"/>
      <c r="SBY197" s="350"/>
      <c r="SBZ197" s="321"/>
      <c r="SCA197" s="326"/>
      <c r="SCB197" s="152"/>
      <c r="SCC197" s="152"/>
      <c r="SCD197" s="152"/>
      <c r="SCE197" s="152"/>
      <c r="SCF197" s="350"/>
      <c r="SCG197" s="321"/>
      <c r="SCH197" s="326"/>
      <c r="SCI197" s="152"/>
      <c r="SCJ197" s="152"/>
      <c r="SCK197" s="152"/>
      <c r="SCL197" s="152"/>
      <c r="SCM197" s="350"/>
      <c r="SCN197" s="321"/>
      <c r="SCO197" s="326"/>
      <c r="SCP197" s="152"/>
      <c r="SCQ197" s="152"/>
      <c r="SCR197" s="152"/>
      <c r="SCS197" s="152"/>
      <c r="SCT197" s="350"/>
      <c r="SCU197" s="321"/>
      <c r="SCV197" s="326"/>
      <c r="SCW197" s="152"/>
      <c r="SCX197" s="152"/>
      <c r="SCY197" s="152"/>
      <c r="SCZ197" s="152"/>
      <c r="SDA197" s="350"/>
      <c r="SDB197" s="321"/>
      <c r="SDC197" s="326"/>
      <c r="SDD197" s="152"/>
      <c r="SDE197" s="152"/>
      <c r="SDF197" s="152"/>
      <c r="SDG197" s="152"/>
      <c r="SDH197" s="350"/>
      <c r="SDI197" s="321"/>
      <c r="SDJ197" s="326"/>
      <c r="SDK197" s="152"/>
      <c r="SDL197" s="152"/>
      <c r="SDM197" s="152"/>
      <c r="SDN197" s="152"/>
      <c r="SDO197" s="350"/>
      <c r="SDP197" s="321"/>
      <c r="SDQ197" s="326"/>
      <c r="SDR197" s="152"/>
      <c r="SDS197" s="152"/>
      <c r="SDT197" s="152"/>
      <c r="SDU197" s="152"/>
      <c r="SDV197" s="350"/>
      <c r="SDW197" s="321"/>
      <c r="SDX197" s="326"/>
      <c r="SDY197" s="152"/>
      <c r="SDZ197" s="152"/>
      <c r="SEA197" s="152"/>
      <c r="SEB197" s="152"/>
      <c r="SEC197" s="350"/>
      <c r="SED197" s="321"/>
      <c r="SEE197" s="326"/>
      <c r="SEF197" s="152"/>
      <c r="SEG197" s="152"/>
      <c r="SEH197" s="152"/>
      <c r="SEI197" s="152"/>
      <c r="SEJ197" s="350"/>
      <c r="SEK197" s="321"/>
      <c r="SEL197" s="326"/>
      <c r="SEM197" s="152"/>
      <c r="SEN197" s="152"/>
      <c r="SEO197" s="152"/>
      <c r="SEP197" s="152"/>
      <c r="SEQ197" s="350"/>
      <c r="SER197" s="321"/>
      <c r="SES197" s="326"/>
      <c r="SET197" s="152"/>
      <c r="SEU197" s="152"/>
      <c r="SEV197" s="152"/>
      <c r="SEW197" s="152"/>
      <c r="SEX197" s="350"/>
      <c r="SEY197" s="321"/>
      <c r="SEZ197" s="326"/>
      <c r="SFA197" s="152"/>
      <c r="SFB197" s="152"/>
      <c r="SFC197" s="152"/>
      <c r="SFD197" s="152"/>
      <c r="SFE197" s="350"/>
      <c r="SFF197" s="321"/>
      <c r="SFG197" s="326"/>
      <c r="SFH197" s="152"/>
      <c r="SFI197" s="152"/>
      <c r="SFJ197" s="152"/>
      <c r="SFK197" s="152"/>
      <c r="SFL197" s="350"/>
      <c r="SFM197" s="321"/>
      <c r="SFN197" s="326"/>
      <c r="SFO197" s="152"/>
      <c r="SFP197" s="152"/>
      <c r="SFQ197" s="152"/>
      <c r="SFR197" s="152"/>
      <c r="SFS197" s="350"/>
      <c r="SFT197" s="321"/>
      <c r="SFU197" s="326"/>
      <c r="SFV197" s="152"/>
      <c r="SFW197" s="152"/>
      <c r="SFX197" s="152"/>
      <c r="SFY197" s="152"/>
      <c r="SFZ197" s="350"/>
      <c r="SGA197" s="321"/>
      <c r="SGB197" s="326"/>
      <c r="SGC197" s="152"/>
      <c r="SGD197" s="152"/>
      <c r="SGE197" s="152"/>
      <c r="SGF197" s="152"/>
      <c r="SGG197" s="350"/>
      <c r="SGH197" s="321"/>
      <c r="SGI197" s="326"/>
      <c r="SGJ197" s="152"/>
      <c r="SGK197" s="152"/>
      <c r="SGL197" s="152"/>
      <c r="SGM197" s="152"/>
      <c r="SGN197" s="350"/>
      <c r="SGO197" s="321"/>
      <c r="SGP197" s="326"/>
      <c r="SGQ197" s="152"/>
      <c r="SGR197" s="152"/>
      <c r="SGS197" s="152"/>
      <c r="SGT197" s="152"/>
      <c r="SGU197" s="350"/>
      <c r="SGV197" s="321"/>
      <c r="SGW197" s="326"/>
      <c r="SGX197" s="152"/>
      <c r="SGY197" s="152"/>
      <c r="SGZ197" s="152"/>
      <c r="SHA197" s="152"/>
      <c r="SHB197" s="350"/>
      <c r="SHC197" s="321"/>
      <c r="SHD197" s="326"/>
      <c r="SHE197" s="152"/>
      <c r="SHF197" s="152"/>
      <c r="SHG197" s="152"/>
      <c r="SHH197" s="152"/>
      <c r="SHI197" s="350"/>
      <c r="SHJ197" s="321"/>
      <c r="SHK197" s="326"/>
      <c r="SHL197" s="152"/>
      <c r="SHM197" s="152"/>
      <c r="SHN197" s="152"/>
      <c r="SHO197" s="152"/>
      <c r="SHP197" s="350"/>
      <c r="SHQ197" s="321"/>
      <c r="SHR197" s="326"/>
      <c r="SHS197" s="152"/>
      <c r="SHT197" s="152"/>
      <c r="SHU197" s="152"/>
      <c r="SHV197" s="152"/>
      <c r="SHW197" s="350"/>
      <c r="SHX197" s="321"/>
      <c r="SHY197" s="326"/>
      <c r="SHZ197" s="152"/>
      <c r="SIA197" s="152"/>
      <c r="SIB197" s="152"/>
      <c r="SIC197" s="152"/>
      <c r="SID197" s="350"/>
      <c r="SIE197" s="321"/>
      <c r="SIF197" s="326"/>
      <c r="SIG197" s="152"/>
      <c r="SIH197" s="152"/>
      <c r="SII197" s="152"/>
      <c r="SIJ197" s="152"/>
      <c r="SIK197" s="350"/>
      <c r="SIL197" s="321"/>
      <c r="SIM197" s="326"/>
      <c r="SIN197" s="152"/>
      <c r="SIO197" s="152"/>
      <c r="SIP197" s="152"/>
      <c r="SIQ197" s="152"/>
      <c r="SIR197" s="350"/>
      <c r="SIS197" s="321"/>
      <c r="SIT197" s="326"/>
      <c r="SIU197" s="152"/>
      <c r="SIV197" s="152"/>
      <c r="SIW197" s="152"/>
      <c r="SIX197" s="152"/>
      <c r="SIY197" s="350"/>
      <c r="SIZ197" s="321"/>
      <c r="SJA197" s="326"/>
      <c r="SJB197" s="152"/>
      <c r="SJC197" s="152"/>
      <c r="SJD197" s="152"/>
      <c r="SJE197" s="152"/>
      <c r="SJF197" s="350"/>
      <c r="SJG197" s="321"/>
      <c r="SJH197" s="326"/>
      <c r="SJI197" s="152"/>
      <c r="SJJ197" s="152"/>
      <c r="SJK197" s="152"/>
      <c r="SJL197" s="152"/>
      <c r="SJM197" s="350"/>
      <c r="SJN197" s="321"/>
      <c r="SJO197" s="326"/>
      <c r="SJP197" s="152"/>
      <c r="SJQ197" s="152"/>
      <c r="SJR197" s="152"/>
      <c r="SJS197" s="152"/>
      <c r="SJT197" s="350"/>
      <c r="SJU197" s="321"/>
      <c r="SJV197" s="326"/>
      <c r="SJW197" s="152"/>
      <c r="SJX197" s="152"/>
      <c r="SJY197" s="152"/>
      <c r="SJZ197" s="152"/>
      <c r="SKA197" s="350"/>
      <c r="SKB197" s="321"/>
      <c r="SKC197" s="326"/>
      <c r="SKD197" s="152"/>
      <c r="SKE197" s="152"/>
      <c r="SKF197" s="152"/>
      <c r="SKG197" s="152"/>
      <c r="SKH197" s="350"/>
      <c r="SKI197" s="321"/>
      <c r="SKJ197" s="326"/>
      <c r="SKK197" s="152"/>
      <c r="SKL197" s="152"/>
      <c r="SKM197" s="152"/>
      <c r="SKN197" s="152"/>
      <c r="SKO197" s="350"/>
      <c r="SKP197" s="321"/>
      <c r="SKQ197" s="326"/>
      <c r="SKR197" s="152"/>
      <c r="SKS197" s="152"/>
      <c r="SKT197" s="152"/>
      <c r="SKU197" s="152"/>
      <c r="SKV197" s="350"/>
      <c r="SKW197" s="321"/>
      <c r="SKX197" s="326"/>
      <c r="SKY197" s="152"/>
      <c r="SKZ197" s="152"/>
      <c r="SLA197" s="152"/>
      <c r="SLB197" s="152"/>
      <c r="SLC197" s="350"/>
      <c r="SLD197" s="321"/>
      <c r="SLE197" s="326"/>
      <c r="SLF197" s="152"/>
      <c r="SLG197" s="152"/>
      <c r="SLH197" s="152"/>
      <c r="SLI197" s="152"/>
      <c r="SLJ197" s="350"/>
      <c r="SLK197" s="321"/>
      <c r="SLL197" s="326"/>
      <c r="SLM197" s="152"/>
      <c r="SLN197" s="152"/>
      <c r="SLO197" s="152"/>
      <c r="SLP197" s="152"/>
      <c r="SLQ197" s="350"/>
      <c r="SLR197" s="321"/>
      <c r="SLS197" s="326"/>
      <c r="SLT197" s="152"/>
      <c r="SLU197" s="152"/>
      <c r="SLV197" s="152"/>
      <c r="SLW197" s="152"/>
      <c r="SLX197" s="350"/>
      <c r="SLY197" s="321"/>
      <c r="SLZ197" s="326"/>
      <c r="SMA197" s="152"/>
      <c r="SMB197" s="152"/>
      <c r="SMC197" s="152"/>
      <c r="SMD197" s="152"/>
      <c r="SME197" s="350"/>
      <c r="SMF197" s="321"/>
      <c r="SMG197" s="326"/>
      <c r="SMH197" s="152"/>
      <c r="SMI197" s="152"/>
      <c r="SMJ197" s="152"/>
      <c r="SMK197" s="152"/>
      <c r="SML197" s="350"/>
      <c r="SMM197" s="321"/>
      <c r="SMN197" s="326"/>
      <c r="SMO197" s="152"/>
      <c r="SMP197" s="152"/>
      <c r="SMQ197" s="152"/>
      <c r="SMR197" s="152"/>
      <c r="SMS197" s="350"/>
      <c r="SMT197" s="321"/>
      <c r="SMU197" s="326"/>
      <c r="SMV197" s="152"/>
      <c r="SMW197" s="152"/>
      <c r="SMX197" s="152"/>
      <c r="SMY197" s="152"/>
      <c r="SMZ197" s="350"/>
      <c r="SNA197" s="321"/>
      <c r="SNB197" s="326"/>
      <c r="SNC197" s="152"/>
      <c r="SND197" s="152"/>
      <c r="SNE197" s="152"/>
      <c r="SNF197" s="152"/>
      <c r="SNG197" s="350"/>
      <c r="SNH197" s="321"/>
      <c r="SNI197" s="326"/>
      <c r="SNJ197" s="152"/>
      <c r="SNK197" s="152"/>
      <c r="SNL197" s="152"/>
      <c r="SNM197" s="152"/>
      <c r="SNN197" s="350"/>
      <c r="SNO197" s="321"/>
      <c r="SNP197" s="326"/>
      <c r="SNQ197" s="152"/>
      <c r="SNR197" s="152"/>
      <c r="SNS197" s="152"/>
      <c r="SNT197" s="152"/>
      <c r="SNU197" s="350"/>
      <c r="SNV197" s="321"/>
      <c r="SNW197" s="326"/>
      <c r="SNX197" s="152"/>
      <c r="SNY197" s="152"/>
      <c r="SNZ197" s="152"/>
      <c r="SOA197" s="152"/>
      <c r="SOB197" s="350"/>
      <c r="SOC197" s="321"/>
      <c r="SOD197" s="326"/>
      <c r="SOE197" s="152"/>
      <c r="SOF197" s="152"/>
      <c r="SOG197" s="152"/>
      <c r="SOH197" s="152"/>
      <c r="SOI197" s="350"/>
      <c r="SOJ197" s="321"/>
      <c r="SOK197" s="326"/>
      <c r="SOL197" s="152"/>
      <c r="SOM197" s="152"/>
      <c r="SON197" s="152"/>
      <c r="SOO197" s="152"/>
      <c r="SOP197" s="350"/>
      <c r="SOQ197" s="321"/>
      <c r="SOR197" s="326"/>
      <c r="SOS197" s="152"/>
      <c r="SOT197" s="152"/>
      <c r="SOU197" s="152"/>
      <c r="SOV197" s="152"/>
      <c r="SOW197" s="350"/>
      <c r="SOX197" s="321"/>
      <c r="SOY197" s="326"/>
      <c r="SOZ197" s="152"/>
      <c r="SPA197" s="152"/>
      <c r="SPB197" s="152"/>
      <c r="SPC197" s="152"/>
      <c r="SPD197" s="350"/>
      <c r="SPE197" s="321"/>
      <c r="SPF197" s="326"/>
      <c r="SPG197" s="152"/>
      <c r="SPH197" s="152"/>
      <c r="SPI197" s="152"/>
      <c r="SPJ197" s="152"/>
      <c r="SPK197" s="350"/>
      <c r="SPL197" s="321"/>
      <c r="SPM197" s="326"/>
      <c r="SPN197" s="152"/>
      <c r="SPO197" s="152"/>
      <c r="SPP197" s="152"/>
      <c r="SPQ197" s="152"/>
      <c r="SPR197" s="350"/>
      <c r="SPS197" s="321"/>
      <c r="SPT197" s="326"/>
      <c r="SPU197" s="152"/>
      <c r="SPV197" s="152"/>
      <c r="SPW197" s="152"/>
      <c r="SPX197" s="152"/>
      <c r="SPY197" s="350"/>
      <c r="SPZ197" s="321"/>
      <c r="SQA197" s="326"/>
      <c r="SQB197" s="152"/>
      <c r="SQC197" s="152"/>
      <c r="SQD197" s="152"/>
      <c r="SQE197" s="152"/>
      <c r="SQF197" s="350"/>
      <c r="SQG197" s="321"/>
      <c r="SQH197" s="326"/>
      <c r="SQI197" s="152"/>
      <c r="SQJ197" s="152"/>
      <c r="SQK197" s="152"/>
      <c r="SQL197" s="152"/>
      <c r="SQM197" s="350"/>
      <c r="SQN197" s="321"/>
      <c r="SQO197" s="326"/>
      <c r="SQP197" s="152"/>
      <c r="SQQ197" s="152"/>
      <c r="SQR197" s="152"/>
      <c r="SQS197" s="152"/>
      <c r="SQT197" s="350"/>
      <c r="SQU197" s="321"/>
      <c r="SQV197" s="326"/>
      <c r="SQW197" s="152"/>
      <c r="SQX197" s="152"/>
      <c r="SQY197" s="152"/>
      <c r="SQZ197" s="152"/>
      <c r="SRA197" s="350"/>
      <c r="SRB197" s="321"/>
      <c r="SRC197" s="326"/>
      <c r="SRD197" s="152"/>
      <c r="SRE197" s="152"/>
      <c r="SRF197" s="152"/>
      <c r="SRG197" s="152"/>
      <c r="SRH197" s="350"/>
      <c r="SRI197" s="321"/>
      <c r="SRJ197" s="326"/>
      <c r="SRK197" s="152"/>
      <c r="SRL197" s="152"/>
      <c r="SRM197" s="152"/>
      <c r="SRN197" s="152"/>
      <c r="SRO197" s="350"/>
      <c r="SRP197" s="321"/>
      <c r="SRQ197" s="326"/>
      <c r="SRR197" s="152"/>
      <c r="SRS197" s="152"/>
      <c r="SRT197" s="152"/>
      <c r="SRU197" s="152"/>
      <c r="SRV197" s="350"/>
      <c r="SRW197" s="321"/>
      <c r="SRX197" s="326"/>
      <c r="SRY197" s="152"/>
      <c r="SRZ197" s="152"/>
      <c r="SSA197" s="152"/>
      <c r="SSB197" s="152"/>
      <c r="SSC197" s="350"/>
      <c r="SSD197" s="321"/>
      <c r="SSE197" s="326"/>
      <c r="SSF197" s="152"/>
      <c r="SSG197" s="152"/>
      <c r="SSH197" s="152"/>
      <c r="SSI197" s="152"/>
      <c r="SSJ197" s="350"/>
      <c r="SSK197" s="321"/>
      <c r="SSL197" s="326"/>
      <c r="SSM197" s="152"/>
      <c r="SSN197" s="152"/>
      <c r="SSO197" s="152"/>
      <c r="SSP197" s="152"/>
      <c r="SSQ197" s="350"/>
      <c r="SSR197" s="321"/>
      <c r="SSS197" s="326"/>
      <c r="SST197" s="152"/>
      <c r="SSU197" s="152"/>
      <c r="SSV197" s="152"/>
      <c r="SSW197" s="152"/>
      <c r="SSX197" s="350"/>
      <c r="SSY197" s="321"/>
      <c r="SSZ197" s="326"/>
      <c r="STA197" s="152"/>
      <c r="STB197" s="152"/>
      <c r="STC197" s="152"/>
      <c r="STD197" s="152"/>
      <c r="STE197" s="350"/>
      <c r="STF197" s="321"/>
      <c r="STG197" s="326"/>
      <c r="STH197" s="152"/>
      <c r="STI197" s="152"/>
      <c r="STJ197" s="152"/>
      <c r="STK197" s="152"/>
      <c r="STL197" s="350"/>
      <c r="STM197" s="321"/>
      <c r="STN197" s="326"/>
      <c r="STO197" s="152"/>
      <c r="STP197" s="152"/>
      <c r="STQ197" s="152"/>
      <c r="STR197" s="152"/>
      <c r="STS197" s="350"/>
      <c r="STT197" s="321"/>
      <c r="STU197" s="326"/>
      <c r="STV197" s="152"/>
      <c r="STW197" s="152"/>
      <c r="STX197" s="152"/>
      <c r="STY197" s="152"/>
      <c r="STZ197" s="350"/>
      <c r="SUA197" s="321"/>
      <c r="SUB197" s="326"/>
      <c r="SUC197" s="152"/>
      <c r="SUD197" s="152"/>
      <c r="SUE197" s="152"/>
      <c r="SUF197" s="152"/>
      <c r="SUG197" s="350"/>
      <c r="SUH197" s="321"/>
      <c r="SUI197" s="326"/>
      <c r="SUJ197" s="152"/>
      <c r="SUK197" s="152"/>
      <c r="SUL197" s="152"/>
      <c r="SUM197" s="152"/>
      <c r="SUN197" s="350"/>
      <c r="SUO197" s="321"/>
      <c r="SUP197" s="326"/>
      <c r="SUQ197" s="152"/>
      <c r="SUR197" s="152"/>
      <c r="SUS197" s="152"/>
      <c r="SUT197" s="152"/>
      <c r="SUU197" s="350"/>
      <c r="SUV197" s="321"/>
      <c r="SUW197" s="326"/>
      <c r="SUX197" s="152"/>
      <c r="SUY197" s="152"/>
      <c r="SUZ197" s="152"/>
      <c r="SVA197" s="152"/>
      <c r="SVB197" s="350"/>
      <c r="SVC197" s="321"/>
      <c r="SVD197" s="326"/>
      <c r="SVE197" s="152"/>
      <c r="SVF197" s="152"/>
      <c r="SVG197" s="152"/>
      <c r="SVH197" s="152"/>
      <c r="SVI197" s="350"/>
      <c r="SVJ197" s="321"/>
      <c r="SVK197" s="326"/>
      <c r="SVL197" s="152"/>
      <c r="SVM197" s="152"/>
      <c r="SVN197" s="152"/>
      <c r="SVO197" s="152"/>
      <c r="SVP197" s="350"/>
      <c r="SVQ197" s="321"/>
      <c r="SVR197" s="326"/>
      <c r="SVS197" s="152"/>
      <c r="SVT197" s="152"/>
      <c r="SVU197" s="152"/>
      <c r="SVV197" s="152"/>
      <c r="SVW197" s="350"/>
      <c r="SVX197" s="321"/>
      <c r="SVY197" s="326"/>
      <c r="SVZ197" s="152"/>
      <c r="SWA197" s="152"/>
      <c r="SWB197" s="152"/>
      <c r="SWC197" s="152"/>
      <c r="SWD197" s="350"/>
      <c r="SWE197" s="321"/>
      <c r="SWF197" s="326"/>
      <c r="SWG197" s="152"/>
      <c r="SWH197" s="152"/>
      <c r="SWI197" s="152"/>
      <c r="SWJ197" s="152"/>
      <c r="SWK197" s="350"/>
      <c r="SWL197" s="321"/>
      <c r="SWM197" s="326"/>
      <c r="SWN197" s="152"/>
      <c r="SWO197" s="152"/>
      <c r="SWP197" s="152"/>
      <c r="SWQ197" s="152"/>
      <c r="SWR197" s="350"/>
      <c r="SWS197" s="321"/>
      <c r="SWT197" s="326"/>
      <c r="SWU197" s="152"/>
      <c r="SWV197" s="152"/>
      <c r="SWW197" s="152"/>
      <c r="SWX197" s="152"/>
      <c r="SWY197" s="350"/>
      <c r="SWZ197" s="321"/>
      <c r="SXA197" s="326"/>
      <c r="SXB197" s="152"/>
      <c r="SXC197" s="152"/>
      <c r="SXD197" s="152"/>
      <c r="SXE197" s="152"/>
      <c r="SXF197" s="350"/>
      <c r="SXG197" s="321"/>
      <c r="SXH197" s="326"/>
      <c r="SXI197" s="152"/>
      <c r="SXJ197" s="152"/>
      <c r="SXK197" s="152"/>
      <c r="SXL197" s="152"/>
      <c r="SXM197" s="350"/>
      <c r="SXN197" s="321"/>
      <c r="SXO197" s="326"/>
      <c r="SXP197" s="152"/>
      <c r="SXQ197" s="152"/>
      <c r="SXR197" s="152"/>
      <c r="SXS197" s="152"/>
      <c r="SXT197" s="350"/>
      <c r="SXU197" s="321"/>
      <c r="SXV197" s="326"/>
      <c r="SXW197" s="152"/>
      <c r="SXX197" s="152"/>
      <c r="SXY197" s="152"/>
      <c r="SXZ197" s="152"/>
      <c r="SYA197" s="350"/>
      <c r="SYB197" s="321"/>
      <c r="SYC197" s="326"/>
      <c r="SYD197" s="152"/>
      <c r="SYE197" s="152"/>
      <c r="SYF197" s="152"/>
      <c r="SYG197" s="152"/>
      <c r="SYH197" s="350"/>
      <c r="SYI197" s="321"/>
      <c r="SYJ197" s="326"/>
      <c r="SYK197" s="152"/>
      <c r="SYL197" s="152"/>
      <c r="SYM197" s="152"/>
      <c r="SYN197" s="152"/>
      <c r="SYO197" s="350"/>
      <c r="SYP197" s="321"/>
      <c r="SYQ197" s="326"/>
      <c r="SYR197" s="152"/>
      <c r="SYS197" s="152"/>
      <c r="SYT197" s="152"/>
      <c r="SYU197" s="152"/>
      <c r="SYV197" s="350"/>
      <c r="SYW197" s="321"/>
      <c r="SYX197" s="326"/>
      <c r="SYY197" s="152"/>
      <c r="SYZ197" s="152"/>
      <c r="SZA197" s="152"/>
      <c r="SZB197" s="152"/>
      <c r="SZC197" s="350"/>
      <c r="SZD197" s="321"/>
      <c r="SZE197" s="326"/>
      <c r="SZF197" s="152"/>
      <c r="SZG197" s="152"/>
      <c r="SZH197" s="152"/>
      <c r="SZI197" s="152"/>
      <c r="SZJ197" s="350"/>
      <c r="SZK197" s="321"/>
      <c r="SZL197" s="326"/>
      <c r="SZM197" s="152"/>
      <c r="SZN197" s="152"/>
      <c r="SZO197" s="152"/>
      <c r="SZP197" s="152"/>
      <c r="SZQ197" s="350"/>
      <c r="SZR197" s="321"/>
      <c r="SZS197" s="326"/>
      <c r="SZT197" s="152"/>
      <c r="SZU197" s="152"/>
      <c r="SZV197" s="152"/>
      <c r="SZW197" s="152"/>
      <c r="SZX197" s="350"/>
      <c r="SZY197" s="321"/>
      <c r="SZZ197" s="326"/>
      <c r="TAA197" s="152"/>
      <c r="TAB197" s="152"/>
      <c r="TAC197" s="152"/>
      <c r="TAD197" s="152"/>
      <c r="TAE197" s="350"/>
      <c r="TAF197" s="321"/>
      <c r="TAG197" s="326"/>
      <c r="TAH197" s="152"/>
      <c r="TAI197" s="152"/>
      <c r="TAJ197" s="152"/>
      <c r="TAK197" s="152"/>
      <c r="TAL197" s="350"/>
      <c r="TAM197" s="321"/>
      <c r="TAN197" s="326"/>
      <c r="TAO197" s="152"/>
      <c r="TAP197" s="152"/>
      <c r="TAQ197" s="152"/>
      <c r="TAR197" s="152"/>
      <c r="TAS197" s="350"/>
      <c r="TAT197" s="321"/>
      <c r="TAU197" s="326"/>
      <c r="TAV197" s="152"/>
      <c r="TAW197" s="152"/>
      <c r="TAX197" s="152"/>
      <c r="TAY197" s="152"/>
      <c r="TAZ197" s="350"/>
      <c r="TBA197" s="321"/>
      <c r="TBB197" s="326"/>
      <c r="TBC197" s="152"/>
      <c r="TBD197" s="152"/>
      <c r="TBE197" s="152"/>
      <c r="TBF197" s="152"/>
      <c r="TBG197" s="350"/>
      <c r="TBH197" s="321"/>
      <c r="TBI197" s="326"/>
      <c r="TBJ197" s="152"/>
      <c r="TBK197" s="152"/>
      <c r="TBL197" s="152"/>
      <c r="TBM197" s="152"/>
      <c r="TBN197" s="350"/>
      <c r="TBO197" s="321"/>
      <c r="TBP197" s="326"/>
      <c r="TBQ197" s="152"/>
      <c r="TBR197" s="152"/>
      <c r="TBS197" s="152"/>
      <c r="TBT197" s="152"/>
      <c r="TBU197" s="350"/>
      <c r="TBV197" s="321"/>
      <c r="TBW197" s="326"/>
      <c r="TBX197" s="152"/>
      <c r="TBY197" s="152"/>
      <c r="TBZ197" s="152"/>
      <c r="TCA197" s="152"/>
      <c r="TCB197" s="350"/>
      <c r="TCC197" s="321"/>
      <c r="TCD197" s="326"/>
      <c r="TCE197" s="152"/>
      <c r="TCF197" s="152"/>
      <c r="TCG197" s="152"/>
      <c r="TCH197" s="152"/>
      <c r="TCI197" s="350"/>
      <c r="TCJ197" s="321"/>
      <c r="TCK197" s="326"/>
      <c r="TCL197" s="152"/>
      <c r="TCM197" s="152"/>
      <c r="TCN197" s="152"/>
      <c r="TCO197" s="152"/>
      <c r="TCP197" s="350"/>
      <c r="TCQ197" s="321"/>
      <c r="TCR197" s="326"/>
      <c r="TCS197" s="152"/>
      <c r="TCT197" s="152"/>
      <c r="TCU197" s="152"/>
      <c r="TCV197" s="152"/>
      <c r="TCW197" s="350"/>
      <c r="TCX197" s="321"/>
      <c r="TCY197" s="326"/>
      <c r="TCZ197" s="152"/>
      <c r="TDA197" s="152"/>
      <c r="TDB197" s="152"/>
      <c r="TDC197" s="152"/>
      <c r="TDD197" s="350"/>
      <c r="TDE197" s="321"/>
      <c r="TDF197" s="326"/>
      <c r="TDG197" s="152"/>
      <c r="TDH197" s="152"/>
      <c r="TDI197" s="152"/>
      <c r="TDJ197" s="152"/>
      <c r="TDK197" s="350"/>
      <c r="TDL197" s="321"/>
      <c r="TDM197" s="326"/>
      <c r="TDN197" s="152"/>
      <c r="TDO197" s="152"/>
      <c r="TDP197" s="152"/>
      <c r="TDQ197" s="152"/>
      <c r="TDR197" s="350"/>
      <c r="TDS197" s="321"/>
      <c r="TDT197" s="326"/>
      <c r="TDU197" s="152"/>
      <c r="TDV197" s="152"/>
      <c r="TDW197" s="152"/>
      <c r="TDX197" s="152"/>
      <c r="TDY197" s="350"/>
      <c r="TDZ197" s="321"/>
      <c r="TEA197" s="326"/>
      <c r="TEB197" s="152"/>
      <c r="TEC197" s="152"/>
      <c r="TED197" s="152"/>
      <c r="TEE197" s="152"/>
      <c r="TEF197" s="350"/>
      <c r="TEG197" s="321"/>
      <c r="TEH197" s="326"/>
      <c r="TEI197" s="152"/>
      <c r="TEJ197" s="152"/>
      <c r="TEK197" s="152"/>
      <c r="TEL197" s="152"/>
      <c r="TEM197" s="350"/>
      <c r="TEN197" s="321"/>
      <c r="TEO197" s="326"/>
      <c r="TEP197" s="152"/>
      <c r="TEQ197" s="152"/>
      <c r="TER197" s="152"/>
      <c r="TES197" s="152"/>
      <c r="TET197" s="350"/>
      <c r="TEU197" s="321"/>
      <c r="TEV197" s="326"/>
      <c r="TEW197" s="152"/>
      <c r="TEX197" s="152"/>
      <c r="TEY197" s="152"/>
      <c r="TEZ197" s="152"/>
      <c r="TFA197" s="350"/>
      <c r="TFB197" s="321"/>
      <c r="TFC197" s="326"/>
      <c r="TFD197" s="152"/>
      <c r="TFE197" s="152"/>
      <c r="TFF197" s="152"/>
      <c r="TFG197" s="152"/>
      <c r="TFH197" s="350"/>
      <c r="TFI197" s="321"/>
      <c r="TFJ197" s="326"/>
      <c r="TFK197" s="152"/>
      <c r="TFL197" s="152"/>
      <c r="TFM197" s="152"/>
      <c r="TFN197" s="152"/>
      <c r="TFO197" s="350"/>
      <c r="TFP197" s="321"/>
      <c r="TFQ197" s="326"/>
      <c r="TFR197" s="152"/>
      <c r="TFS197" s="152"/>
      <c r="TFT197" s="152"/>
      <c r="TFU197" s="152"/>
      <c r="TFV197" s="350"/>
      <c r="TFW197" s="321"/>
      <c r="TFX197" s="326"/>
      <c r="TFY197" s="152"/>
      <c r="TFZ197" s="152"/>
      <c r="TGA197" s="152"/>
      <c r="TGB197" s="152"/>
      <c r="TGC197" s="350"/>
      <c r="TGD197" s="321"/>
      <c r="TGE197" s="326"/>
      <c r="TGF197" s="152"/>
      <c r="TGG197" s="152"/>
      <c r="TGH197" s="152"/>
      <c r="TGI197" s="152"/>
      <c r="TGJ197" s="350"/>
      <c r="TGK197" s="321"/>
      <c r="TGL197" s="326"/>
      <c r="TGM197" s="152"/>
      <c r="TGN197" s="152"/>
      <c r="TGO197" s="152"/>
      <c r="TGP197" s="152"/>
      <c r="TGQ197" s="350"/>
      <c r="TGR197" s="321"/>
      <c r="TGS197" s="326"/>
      <c r="TGT197" s="152"/>
      <c r="TGU197" s="152"/>
      <c r="TGV197" s="152"/>
      <c r="TGW197" s="152"/>
      <c r="TGX197" s="350"/>
      <c r="TGY197" s="321"/>
      <c r="TGZ197" s="326"/>
      <c r="THA197" s="152"/>
      <c r="THB197" s="152"/>
      <c r="THC197" s="152"/>
      <c r="THD197" s="152"/>
      <c r="THE197" s="350"/>
      <c r="THF197" s="321"/>
      <c r="THG197" s="326"/>
      <c r="THH197" s="152"/>
      <c r="THI197" s="152"/>
      <c r="THJ197" s="152"/>
      <c r="THK197" s="152"/>
      <c r="THL197" s="350"/>
      <c r="THM197" s="321"/>
      <c r="THN197" s="326"/>
      <c r="THO197" s="152"/>
      <c r="THP197" s="152"/>
      <c r="THQ197" s="152"/>
      <c r="THR197" s="152"/>
      <c r="THS197" s="350"/>
      <c r="THT197" s="321"/>
      <c r="THU197" s="326"/>
      <c r="THV197" s="152"/>
      <c r="THW197" s="152"/>
      <c r="THX197" s="152"/>
      <c r="THY197" s="152"/>
      <c r="THZ197" s="350"/>
      <c r="TIA197" s="321"/>
      <c r="TIB197" s="326"/>
      <c r="TIC197" s="152"/>
      <c r="TID197" s="152"/>
      <c r="TIE197" s="152"/>
      <c r="TIF197" s="152"/>
      <c r="TIG197" s="350"/>
      <c r="TIH197" s="321"/>
      <c r="TII197" s="326"/>
      <c r="TIJ197" s="152"/>
      <c r="TIK197" s="152"/>
      <c r="TIL197" s="152"/>
      <c r="TIM197" s="152"/>
      <c r="TIN197" s="350"/>
      <c r="TIO197" s="321"/>
      <c r="TIP197" s="326"/>
      <c r="TIQ197" s="152"/>
      <c r="TIR197" s="152"/>
      <c r="TIS197" s="152"/>
      <c r="TIT197" s="152"/>
      <c r="TIU197" s="350"/>
      <c r="TIV197" s="321"/>
      <c r="TIW197" s="326"/>
      <c r="TIX197" s="152"/>
      <c r="TIY197" s="152"/>
      <c r="TIZ197" s="152"/>
      <c r="TJA197" s="152"/>
      <c r="TJB197" s="350"/>
      <c r="TJC197" s="321"/>
      <c r="TJD197" s="326"/>
      <c r="TJE197" s="152"/>
      <c r="TJF197" s="152"/>
      <c r="TJG197" s="152"/>
      <c r="TJH197" s="152"/>
      <c r="TJI197" s="350"/>
      <c r="TJJ197" s="321"/>
      <c r="TJK197" s="326"/>
      <c r="TJL197" s="152"/>
      <c r="TJM197" s="152"/>
      <c r="TJN197" s="152"/>
      <c r="TJO197" s="152"/>
      <c r="TJP197" s="350"/>
      <c r="TJQ197" s="321"/>
      <c r="TJR197" s="326"/>
      <c r="TJS197" s="152"/>
      <c r="TJT197" s="152"/>
      <c r="TJU197" s="152"/>
      <c r="TJV197" s="152"/>
      <c r="TJW197" s="350"/>
      <c r="TJX197" s="321"/>
      <c r="TJY197" s="326"/>
      <c r="TJZ197" s="152"/>
      <c r="TKA197" s="152"/>
      <c r="TKB197" s="152"/>
      <c r="TKC197" s="152"/>
      <c r="TKD197" s="350"/>
      <c r="TKE197" s="321"/>
      <c r="TKF197" s="326"/>
      <c r="TKG197" s="152"/>
      <c r="TKH197" s="152"/>
      <c r="TKI197" s="152"/>
      <c r="TKJ197" s="152"/>
      <c r="TKK197" s="350"/>
      <c r="TKL197" s="321"/>
      <c r="TKM197" s="326"/>
      <c r="TKN197" s="152"/>
      <c r="TKO197" s="152"/>
      <c r="TKP197" s="152"/>
      <c r="TKQ197" s="152"/>
      <c r="TKR197" s="350"/>
      <c r="TKS197" s="321"/>
      <c r="TKT197" s="326"/>
      <c r="TKU197" s="152"/>
      <c r="TKV197" s="152"/>
      <c r="TKW197" s="152"/>
      <c r="TKX197" s="152"/>
      <c r="TKY197" s="350"/>
      <c r="TKZ197" s="321"/>
      <c r="TLA197" s="326"/>
      <c r="TLB197" s="152"/>
      <c r="TLC197" s="152"/>
      <c r="TLD197" s="152"/>
      <c r="TLE197" s="152"/>
      <c r="TLF197" s="350"/>
      <c r="TLG197" s="321"/>
      <c r="TLH197" s="326"/>
      <c r="TLI197" s="152"/>
      <c r="TLJ197" s="152"/>
      <c r="TLK197" s="152"/>
      <c r="TLL197" s="152"/>
      <c r="TLM197" s="350"/>
      <c r="TLN197" s="321"/>
      <c r="TLO197" s="326"/>
      <c r="TLP197" s="152"/>
      <c r="TLQ197" s="152"/>
      <c r="TLR197" s="152"/>
      <c r="TLS197" s="152"/>
      <c r="TLT197" s="350"/>
      <c r="TLU197" s="321"/>
      <c r="TLV197" s="326"/>
      <c r="TLW197" s="152"/>
      <c r="TLX197" s="152"/>
      <c r="TLY197" s="152"/>
      <c r="TLZ197" s="152"/>
      <c r="TMA197" s="350"/>
      <c r="TMB197" s="321"/>
      <c r="TMC197" s="326"/>
      <c r="TMD197" s="152"/>
      <c r="TME197" s="152"/>
      <c r="TMF197" s="152"/>
      <c r="TMG197" s="152"/>
      <c r="TMH197" s="350"/>
      <c r="TMI197" s="321"/>
      <c r="TMJ197" s="326"/>
      <c r="TMK197" s="152"/>
      <c r="TML197" s="152"/>
      <c r="TMM197" s="152"/>
      <c r="TMN197" s="152"/>
      <c r="TMO197" s="350"/>
      <c r="TMP197" s="321"/>
      <c r="TMQ197" s="326"/>
      <c r="TMR197" s="152"/>
      <c r="TMS197" s="152"/>
      <c r="TMT197" s="152"/>
      <c r="TMU197" s="152"/>
      <c r="TMV197" s="350"/>
      <c r="TMW197" s="321"/>
      <c r="TMX197" s="326"/>
      <c r="TMY197" s="152"/>
      <c r="TMZ197" s="152"/>
      <c r="TNA197" s="152"/>
      <c r="TNB197" s="152"/>
      <c r="TNC197" s="350"/>
      <c r="TND197" s="321"/>
      <c r="TNE197" s="326"/>
      <c r="TNF197" s="152"/>
      <c r="TNG197" s="152"/>
      <c r="TNH197" s="152"/>
      <c r="TNI197" s="152"/>
      <c r="TNJ197" s="350"/>
      <c r="TNK197" s="321"/>
      <c r="TNL197" s="326"/>
      <c r="TNM197" s="152"/>
      <c r="TNN197" s="152"/>
      <c r="TNO197" s="152"/>
      <c r="TNP197" s="152"/>
      <c r="TNQ197" s="350"/>
      <c r="TNR197" s="321"/>
      <c r="TNS197" s="326"/>
      <c r="TNT197" s="152"/>
      <c r="TNU197" s="152"/>
      <c r="TNV197" s="152"/>
      <c r="TNW197" s="152"/>
      <c r="TNX197" s="350"/>
      <c r="TNY197" s="321"/>
      <c r="TNZ197" s="326"/>
      <c r="TOA197" s="152"/>
      <c r="TOB197" s="152"/>
      <c r="TOC197" s="152"/>
      <c r="TOD197" s="152"/>
      <c r="TOE197" s="350"/>
      <c r="TOF197" s="321"/>
      <c r="TOG197" s="326"/>
      <c r="TOH197" s="152"/>
      <c r="TOI197" s="152"/>
      <c r="TOJ197" s="152"/>
      <c r="TOK197" s="152"/>
      <c r="TOL197" s="350"/>
      <c r="TOM197" s="321"/>
      <c r="TON197" s="326"/>
      <c r="TOO197" s="152"/>
      <c r="TOP197" s="152"/>
      <c r="TOQ197" s="152"/>
      <c r="TOR197" s="152"/>
      <c r="TOS197" s="350"/>
      <c r="TOT197" s="321"/>
      <c r="TOU197" s="326"/>
      <c r="TOV197" s="152"/>
      <c r="TOW197" s="152"/>
      <c r="TOX197" s="152"/>
      <c r="TOY197" s="152"/>
      <c r="TOZ197" s="350"/>
      <c r="TPA197" s="321"/>
      <c r="TPB197" s="326"/>
      <c r="TPC197" s="152"/>
      <c r="TPD197" s="152"/>
      <c r="TPE197" s="152"/>
      <c r="TPF197" s="152"/>
      <c r="TPG197" s="350"/>
      <c r="TPH197" s="321"/>
      <c r="TPI197" s="326"/>
      <c r="TPJ197" s="152"/>
      <c r="TPK197" s="152"/>
      <c r="TPL197" s="152"/>
      <c r="TPM197" s="152"/>
      <c r="TPN197" s="350"/>
      <c r="TPO197" s="321"/>
      <c r="TPP197" s="326"/>
      <c r="TPQ197" s="152"/>
      <c r="TPR197" s="152"/>
      <c r="TPS197" s="152"/>
      <c r="TPT197" s="152"/>
      <c r="TPU197" s="350"/>
      <c r="TPV197" s="321"/>
      <c r="TPW197" s="326"/>
      <c r="TPX197" s="152"/>
      <c r="TPY197" s="152"/>
      <c r="TPZ197" s="152"/>
      <c r="TQA197" s="152"/>
      <c r="TQB197" s="350"/>
      <c r="TQC197" s="321"/>
      <c r="TQD197" s="326"/>
      <c r="TQE197" s="152"/>
      <c r="TQF197" s="152"/>
      <c r="TQG197" s="152"/>
      <c r="TQH197" s="152"/>
      <c r="TQI197" s="350"/>
      <c r="TQJ197" s="321"/>
      <c r="TQK197" s="326"/>
      <c r="TQL197" s="152"/>
      <c r="TQM197" s="152"/>
      <c r="TQN197" s="152"/>
      <c r="TQO197" s="152"/>
      <c r="TQP197" s="350"/>
      <c r="TQQ197" s="321"/>
      <c r="TQR197" s="326"/>
      <c r="TQS197" s="152"/>
      <c r="TQT197" s="152"/>
      <c r="TQU197" s="152"/>
      <c r="TQV197" s="152"/>
      <c r="TQW197" s="350"/>
      <c r="TQX197" s="321"/>
      <c r="TQY197" s="326"/>
      <c r="TQZ197" s="152"/>
      <c r="TRA197" s="152"/>
      <c r="TRB197" s="152"/>
      <c r="TRC197" s="152"/>
      <c r="TRD197" s="350"/>
      <c r="TRE197" s="321"/>
      <c r="TRF197" s="326"/>
      <c r="TRG197" s="152"/>
      <c r="TRH197" s="152"/>
      <c r="TRI197" s="152"/>
      <c r="TRJ197" s="152"/>
      <c r="TRK197" s="350"/>
      <c r="TRL197" s="321"/>
      <c r="TRM197" s="326"/>
      <c r="TRN197" s="152"/>
      <c r="TRO197" s="152"/>
      <c r="TRP197" s="152"/>
      <c r="TRQ197" s="152"/>
      <c r="TRR197" s="350"/>
      <c r="TRS197" s="321"/>
      <c r="TRT197" s="326"/>
      <c r="TRU197" s="152"/>
      <c r="TRV197" s="152"/>
      <c r="TRW197" s="152"/>
      <c r="TRX197" s="152"/>
      <c r="TRY197" s="350"/>
      <c r="TRZ197" s="321"/>
      <c r="TSA197" s="326"/>
      <c r="TSB197" s="152"/>
      <c r="TSC197" s="152"/>
      <c r="TSD197" s="152"/>
      <c r="TSE197" s="152"/>
      <c r="TSF197" s="350"/>
      <c r="TSG197" s="321"/>
      <c r="TSH197" s="326"/>
      <c r="TSI197" s="152"/>
      <c r="TSJ197" s="152"/>
      <c r="TSK197" s="152"/>
      <c r="TSL197" s="152"/>
      <c r="TSM197" s="350"/>
      <c r="TSN197" s="321"/>
      <c r="TSO197" s="326"/>
      <c r="TSP197" s="152"/>
      <c r="TSQ197" s="152"/>
      <c r="TSR197" s="152"/>
      <c r="TSS197" s="152"/>
      <c r="TST197" s="350"/>
      <c r="TSU197" s="321"/>
      <c r="TSV197" s="326"/>
      <c r="TSW197" s="152"/>
      <c r="TSX197" s="152"/>
      <c r="TSY197" s="152"/>
      <c r="TSZ197" s="152"/>
      <c r="TTA197" s="350"/>
      <c r="TTB197" s="321"/>
      <c r="TTC197" s="326"/>
      <c r="TTD197" s="152"/>
      <c r="TTE197" s="152"/>
      <c r="TTF197" s="152"/>
      <c r="TTG197" s="152"/>
      <c r="TTH197" s="350"/>
      <c r="TTI197" s="321"/>
      <c r="TTJ197" s="326"/>
      <c r="TTK197" s="152"/>
      <c r="TTL197" s="152"/>
      <c r="TTM197" s="152"/>
      <c r="TTN197" s="152"/>
      <c r="TTO197" s="350"/>
      <c r="TTP197" s="321"/>
      <c r="TTQ197" s="326"/>
      <c r="TTR197" s="152"/>
      <c r="TTS197" s="152"/>
      <c r="TTT197" s="152"/>
      <c r="TTU197" s="152"/>
      <c r="TTV197" s="350"/>
      <c r="TTW197" s="321"/>
      <c r="TTX197" s="326"/>
      <c r="TTY197" s="152"/>
      <c r="TTZ197" s="152"/>
      <c r="TUA197" s="152"/>
      <c r="TUB197" s="152"/>
      <c r="TUC197" s="350"/>
      <c r="TUD197" s="321"/>
      <c r="TUE197" s="326"/>
      <c r="TUF197" s="152"/>
      <c r="TUG197" s="152"/>
      <c r="TUH197" s="152"/>
      <c r="TUI197" s="152"/>
      <c r="TUJ197" s="350"/>
      <c r="TUK197" s="321"/>
      <c r="TUL197" s="326"/>
      <c r="TUM197" s="152"/>
      <c r="TUN197" s="152"/>
      <c r="TUO197" s="152"/>
      <c r="TUP197" s="152"/>
      <c r="TUQ197" s="350"/>
      <c r="TUR197" s="321"/>
      <c r="TUS197" s="326"/>
      <c r="TUT197" s="152"/>
      <c r="TUU197" s="152"/>
      <c r="TUV197" s="152"/>
      <c r="TUW197" s="152"/>
      <c r="TUX197" s="350"/>
      <c r="TUY197" s="321"/>
      <c r="TUZ197" s="326"/>
      <c r="TVA197" s="152"/>
      <c r="TVB197" s="152"/>
      <c r="TVC197" s="152"/>
      <c r="TVD197" s="152"/>
      <c r="TVE197" s="350"/>
      <c r="TVF197" s="321"/>
      <c r="TVG197" s="326"/>
      <c r="TVH197" s="152"/>
      <c r="TVI197" s="152"/>
      <c r="TVJ197" s="152"/>
      <c r="TVK197" s="152"/>
      <c r="TVL197" s="350"/>
      <c r="TVM197" s="321"/>
      <c r="TVN197" s="326"/>
      <c r="TVO197" s="152"/>
      <c r="TVP197" s="152"/>
      <c r="TVQ197" s="152"/>
      <c r="TVR197" s="152"/>
      <c r="TVS197" s="350"/>
      <c r="TVT197" s="321"/>
      <c r="TVU197" s="326"/>
      <c r="TVV197" s="152"/>
      <c r="TVW197" s="152"/>
      <c r="TVX197" s="152"/>
      <c r="TVY197" s="152"/>
      <c r="TVZ197" s="350"/>
      <c r="TWA197" s="321"/>
      <c r="TWB197" s="326"/>
      <c r="TWC197" s="152"/>
      <c r="TWD197" s="152"/>
      <c r="TWE197" s="152"/>
      <c r="TWF197" s="152"/>
      <c r="TWG197" s="350"/>
      <c r="TWH197" s="321"/>
      <c r="TWI197" s="326"/>
      <c r="TWJ197" s="152"/>
      <c r="TWK197" s="152"/>
      <c r="TWL197" s="152"/>
      <c r="TWM197" s="152"/>
      <c r="TWN197" s="350"/>
      <c r="TWO197" s="321"/>
      <c r="TWP197" s="326"/>
      <c r="TWQ197" s="152"/>
      <c r="TWR197" s="152"/>
      <c r="TWS197" s="152"/>
      <c r="TWT197" s="152"/>
      <c r="TWU197" s="350"/>
      <c r="TWV197" s="321"/>
      <c r="TWW197" s="326"/>
      <c r="TWX197" s="152"/>
      <c r="TWY197" s="152"/>
      <c r="TWZ197" s="152"/>
      <c r="TXA197" s="152"/>
      <c r="TXB197" s="350"/>
      <c r="TXC197" s="321"/>
      <c r="TXD197" s="326"/>
      <c r="TXE197" s="152"/>
      <c r="TXF197" s="152"/>
      <c r="TXG197" s="152"/>
      <c r="TXH197" s="152"/>
      <c r="TXI197" s="350"/>
      <c r="TXJ197" s="321"/>
      <c r="TXK197" s="326"/>
      <c r="TXL197" s="152"/>
      <c r="TXM197" s="152"/>
      <c r="TXN197" s="152"/>
      <c r="TXO197" s="152"/>
      <c r="TXP197" s="350"/>
      <c r="TXQ197" s="321"/>
      <c r="TXR197" s="326"/>
      <c r="TXS197" s="152"/>
      <c r="TXT197" s="152"/>
      <c r="TXU197" s="152"/>
      <c r="TXV197" s="152"/>
      <c r="TXW197" s="350"/>
      <c r="TXX197" s="321"/>
      <c r="TXY197" s="326"/>
      <c r="TXZ197" s="152"/>
      <c r="TYA197" s="152"/>
      <c r="TYB197" s="152"/>
      <c r="TYC197" s="152"/>
      <c r="TYD197" s="350"/>
      <c r="TYE197" s="321"/>
      <c r="TYF197" s="326"/>
      <c r="TYG197" s="152"/>
      <c r="TYH197" s="152"/>
      <c r="TYI197" s="152"/>
      <c r="TYJ197" s="152"/>
      <c r="TYK197" s="350"/>
      <c r="TYL197" s="321"/>
      <c r="TYM197" s="326"/>
      <c r="TYN197" s="152"/>
      <c r="TYO197" s="152"/>
      <c r="TYP197" s="152"/>
      <c r="TYQ197" s="152"/>
      <c r="TYR197" s="350"/>
      <c r="TYS197" s="321"/>
      <c r="TYT197" s="326"/>
      <c r="TYU197" s="152"/>
      <c r="TYV197" s="152"/>
      <c r="TYW197" s="152"/>
      <c r="TYX197" s="152"/>
      <c r="TYY197" s="350"/>
      <c r="TYZ197" s="321"/>
      <c r="TZA197" s="326"/>
      <c r="TZB197" s="152"/>
      <c r="TZC197" s="152"/>
      <c r="TZD197" s="152"/>
      <c r="TZE197" s="152"/>
      <c r="TZF197" s="350"/>
      <c r="TZG197" s="321"/>
      <c r="TZH197" s="326"/>
      <c r="TZI197" s="152"/>
      <c r="TZJ197" s="152"/>
      <c r="TZK197" s="152"/>
      <c r="TZL197" s="152"/>
      <c r="TZM197" s="350"/>
      <c r="TZN197" s="321"/>
      <c r="TZO197" s="326"/>
      <c r="TZP197" s="152"/>
      <c r="TZQ197" s="152"/>
      <c r="TZR197" s="152"/>
      <c r="TZS197" s="152"/>
      <c r="TZT197" s="350"/>
      <c r="TZU197" s="321"/>
      <c r="TZV197" s="326"/>
      <c r="TZW197" s="152"/>
      <c r="TZX197" s="152"/>
      <c r="TZY197" s="152"/>
      <c r="TZZ197" s="152"/>
      <c r="UAA197" s="350"/>
      <c r="UAB197" s="321"/>
      <c r="UAC197" s="326"/>
      <c r="UAD197" s="152"/>
      <c r="UAE197" s="152"/>
      <c r="UAF197" s="152"/>
      <c r="UAG197" s="152"/>
      <c r="UAH197" s="350"/>
      <c r="UAI197" s="321"/>
      <c r="UAJ197" s="326"/>
      <c r="UAK197" s="152"/>
      <c r="UAL197" s="152"/>
      <c r="UAM197" s="152"/>
      <c r="UAN197" s="152"/>
      <c r="UAO197" s="350"/>
      <c r="UAP197" s="321"/>
      <c r="UAQ197" s="326"/>
      <c r="UAR197" s="152"/>
      <c r="UAS197" s="152"/>
      <c r="UAT197" s="152"/>
      <c r="UAU197" s="152"/>
      <c r="UAV197" s="350"/>
      <c r="UAW197" s="321"/>
      <c r="UAX197" s="326"/>
      <c r="UAY197" s="152"/>
      <c r="UAZ197" s="152"/>
      <c r="UBA197" s="152"/>
      <c r="UBB197" s="152"/>
      <c r="UBC197" s="350"/>
      <c r="UBD197" s="321"/>
      <c r="UBE197" s="326"/>
      <c r="UBF197" s="152"/>
      <c r="UBG197" s="152"/>
      <c r="UBH197" s="152"/>
      <c r="UBI197" s="152"/>
      <c r="UBJ197" s="350"/>
      <c r="UBK197" s="321"/>
      <c r="UBL197" s="326"/>
      <c r="UBM197" s="152"/>
      <c r="UBN197" s="152"/>
      <c r="UBO197" s="152"/>
      <c r="UBP197" s="152"/>
      <c r="UBQ197" s="350"/>
      <c r="UBR197" s="321"/>
      <c r="UBS197" s="326"/>
      <c r="UBT197" s="152"/>
      <c r="UBU197" s="152"/>
      <c r="UBV197" s="152"/>
      <c r="UBW197" s="152"/>
      <c r="UBX197" s="350"/>
      <c r="UBY197" s="321"/>
      <c r="UBZ197" s="326"/>
      <c r="UCA197" s="152"/>
      <c r="UCB197" s="152"/>
      <c r="UCC197" s="152"/>
      <c r="UCD197" s="152"/>
      <c r="UCE197" s="350"/>
      <c r="UCF197" s="321"/>
      <c r="UCG197" s="326"/>
      <c r="UCH197" s="152"/>
      <c r="UCI197" s="152"/>
      <c r="UCJ197" s="152"/>
      <c r="UCK197" s="152"/>
      <c r="UCL197" s="350"/>
      <c r="UCM197" s="321"/>
      <c r="UCN197" s="326"/>
      <c r="UCO197" s="152"/>
      <c r="UCP197" s="152"/>
      <c r="UCQ197" s="152"/>
      <c r="UCR197" s="152"/>
      <c r="UCS197" s="350"/>
      <c r="UCT197" s="321"/>
      <c r="UCU197" s="326"/>
      <c r="UCV197" s="152"/>
      <c r="UCW197" s="152"/>
      <c r="UCX197" s="152"/>
      <c r="UCY197" s="152"/>
      <c r="UCZ197" s="350"/>
      <c r="UDA197" s="321"/>
      <c r="UDB197" s="326"/>
      <c r="UDC197" s="152"/>
      <c r="UDD197" s="152"/>
      <c r="UDE197" s="152"/>
      <c r="UDF197" s="152"/>
      <c r="UDG197" s="350"/>
      <c r="UDH197" s="321"/>
      <c r="UDI197" s="326"/>
      <c r="UDJ197" s="152"/>
      <c r="UDK197" s="152"/>
      <c r="UDL197" s="152"/>
      <c r="UDM197" s="152"/>
      <c r="UDN197" s="350"/>
      <c r="UDO197" s="321"/>
      <c r="UDP197" s="326"/>
      <c r="UDQ197" s="152"/>
      <c r="UDR197" s="152"/>
      <c r="UDS197" s="152"/>
      <c r="UDT197" s="152"/>
      <c r="UDU197" s="350"/>
      <c r="UDV197" s="321"/>
      <c r="UDW197" s="326"/>
      <c r="UDX197" s="152"/>
      <c r="UDY197" s="152"/>
      <c r="UDZ197" s="152"/>
      <c r="UEA197" s="152"/>
      <c r="UEB197" s="350"/>
      <c r="UEC197" s="321"/>
      <c r="UED197" s="326"/>
      <c r="UEE197" s="152"/>
      <c r="UEF197" s="152"/>
      <c r="UEG197" s="152"/>
      <c r="UEH197" s="152"/>
      <c r="UEI197" s="350"/>
      <c r="UEJ197" s="321"/>
      <c r="UEK197" s="326"/>
      <c r="UEL197" s="152"/>
      <c r="UEM197" s="152"/>
      <c r="UEN197" s="152"/>
      <c r="UEO197" s="152"/>
      <c r="UEP197" s="350"/>
      <c r="UEQ197" s="321"/>
      <c r="UER197" s="326"/>
      <c r="UES197" s="152"/>
      <c r="UET197" s="152"/>
      <c r="UEU197" s="152"/>
      <c r="UEV197" s="152"/>
      <c r="UEW197" s="350"/>
      <c r="UEX197" s="321"/>
      <c r="UEY197" s="326"/>
      <c r="UEZ197" s="152"/>
      <c r="UFA197" s="152"/>
      <c r="UFB197" s="152"/>
      <c r="UFC197" s="152"/>
      <c r="UFD197" s="350"/>
      <c r="UFE197" s="321"/>
      <c r="UFF197" s="326"/>
      <c r="UFG197" s="152"/>
      <c r="UFH197" s="152"/>
      <c r="UFI197" s="152"/>
      <c r="UFJ197" s="152"/>
      <c r="UFK197" s="350"/>
      <c r="UFL197" s="321"/>
      <c r="UFM197" s="326"/>
      <c r="UFN197" s="152"/>
      <c r="UFO197" s="152"/>
      <c r="UFP197" s="152"/>
      <c r="UFQ197" s="152"/>
      <c r="UFR197" s="350"/>
      <c r="UFS197" s="321"/>
      <c r="UFT197" s="326"/>
      <c r="UFU197" s="152"/>
      <c r="UFV197" s="152"/>
      <c r="UFW197" s="152"/>
      <c r="UFX197" s="152"/>
      <c r="UFY197" s="350"/>
      <c r="UFZ197" s="321"/>
      <c r="UGA197" s="326"/>
      <c r="UGB197" s="152"/>
      <c r="UGC197" s="152"/>
      <c r="UGD197" s="152"/>
      <c r="UGE197" s="152"/>
      <c r="UGF197" s="350"/>
      <c r="UGG197" s="321"/>
      <c r="UGH197" s="326"/>
      <c r="UGI197" s="152"/>
      <c r="UGJ197" s="152"/>
      <c r="UGK197" s="152"/>
      <c r="UGL197" s="152"/>
      <c r="UGM197" s="350"/>
      <c r="UGN197" s="321"/>
      <c r="UGO197" s="326"/>
      <c r="UGP197" s="152"/>
      <c r="UGQ197" s="152"/>
      <c r="UGR197" s="152"/>
      <c r="UGS197" s="152"/>
      <c r="UGT197" s="350"/>
      <c r="UGU197" s="321"/>
      <c r="UGV197" s="326"/>
      <c r="UGW197" s="152"/>
      <c r="UGX197" s="152"/>
      <c r="UGY197" s="152"/>
      <c r="UGZ197" s="152"/>
      <c r="UHA197" s="350"/>
      <c r="UHB197" s="321"/>
      <c r="UHC197" s="326"/>
      <c r="UHD197" s="152"/>
      <c r="UHE197" s="152"/>
      <c r="UHF197" s="152"/>
      <c r="UHG197" s="152"/>
      <c r="UHH197" s="350"/>
      <c r="UHI197" s="321"/>
      <c r="UHJ197" s="326"/>
      <c r="UHK197" s="152"/>
      <c r="UHL197" s="152"/>
      <c r="UHM197" s="152"/>
      <c r="UHN197" s="152"/>
      <c r="UHO197" s="350"/>
      <c r="UHP197" s="321"/>
      <c r="UHQ197" s="326"/>
      <c r="UHR197" s="152"/>
      <c r="UHS197" s="152"/>
      <c r="UHT197" s="152"/>
      <c r="UHU197" s="152"/>
      <c r="UHV197" s="350"/>
      <c r="UHW197" s="321"/>
      <c r="UHX197" s="326"/>
      <c r="UHY197" s="152"/>
      <c r="UHZ197" s="152"/>
      <c r="UIA197" s="152"/>
      <c r="UIB197" s="152"/>
      <c r="UIC197" s="350"/>
      <c r="UID197" s="321"/>
      <c r="UIE197" s="326"/>
      <c r="UIF197" s="152"/>
      <c r="UIG197" s="152"/>
      <c r="UIH197" s="152"/>
      <c r="UII197" s="152"/>
      <c r="UIJ197" s="350"/>
      <c r="UIK197" s="321"/>
      <c r="UIL197" s="326"/>
      <c r="UIM197" s="152"/>
      <c r="UIN197" s="152"/>
      <c r="UIO197" s="152"/>
      <c r="UIP197" s="152"/>
      <c r="UIQ197" s="350"/>
      <c r="UIR197" s="321"/>
      <c r="UIS197" s="326"/>
      <c r="UIT197" s="152"/>
      <c r="UIU197" s="152"/>
      <c r="UIV197" s="152"/>
      <c r="UIW197" s="152"/>
      <c r="UIX197" s="350"/>
      <c r="UIY197" s="321"/>
      <c r="UIZ197" s="326"/>
      <c r="UJA197" s="152"/>
      <c r="UJB197" s="152"/>
      <c r="UJC197" s="152"/>
      <c r="UJD197" s="152"/>
      <c r="UJE197" s="350"/>
      <c r="UJF197" s="321"/>
      <c r="UJG197" s="326"/>
      <c r="UJH197" s="152"/>
      <c r="UJI197" s="152"/>
      <c r="UJJ197" s="152"/>
      <c r="UJK197" s="152"/>
      <c r="UJL197" s="350"/>
      <c r="UJM197" s="321"/>
      <c r="UJN197" s="326"/>
      <c r="UJO197" s="152"/>
      <c r="UJP197" s="152"/>
      <c r="UJQ197" s="152"/>
      <c r="UJR197" s="152"/>
      <c r="UJS197" s="350"/>
      <c r="UJT197" s="321"/>
      <c r="UJU197" s="326"/>
      <c r="UJV197" s="152"/>
      <c r="UJW197" s="152"/>
      <c r="UJX197" s="152"/>
      <c r="UJY197" s="152"/>
      <c r="UJZ197" s="350"/>
      <c r="UKA197" s="321"/>
      <c r="UKB197" s="326"/>
      <c r="UKC197" s="152"/>
      <c r="UKD197" s="152"/>
      <c r="UKE197" s="152"/>
      <c r="UKF197" s="152"/>
      <c r="UKG197" s="350"/>
      <c r="UKH197" s="321"/>
      <c r="UKI197" s="326"/>
      <c r="UKJ197" s="152"/>
      <c r="UKK197" s="152"/>
      <c r="UKL197" s="152"/>
      <c r="UKM197" s="152"/>
      <c r="UKN197" s="350"/>
      <c r="UKO197" s="321"/>
      <c r="UKP197" s="326"/>
      <c r="UKQ197" s="152"/>
      <c r="UKR197" s="152"/>
      <c r="UKS197" s="152"/>
      <c r="UKT197" s="152"/>
      <c r="UKU197" s="350"/>
      <c r="UKV197" s="321"/>
      <c r="UKW197" s="326"/>
      <c r="UKX197" s="152"/>
      <c r="UKY197" s="152"/>
      <c r="UKZ197" s="152"/>
      <c r="ULA197" s="152"/>
      <c r="ULB197" s="350"/>
      <c r="ULC197" s="321"/>
      <c r="ULD197" s="326"/>
      <c r="ULE197" s="152"/>
      <c r="ULF197" s="152"/>
      <c r="ULG197" s="152"/>
      <c r="ULH197" s="152"/>
      <c r="ULI197" s="350"/>
      <c r="ULJ197" s="321"/>
      <c r="ULK197" s="326"/>
      <c r="ULL197" s="152"/>
      <c r="ULM197" s="152"/>
      <c r="ULN197" s="152"/>
      <c r="ULO197" s="152"/>
      <c r="ULP197" s="350"/>
      <c r="ULQ197" s="321"/>
      <c r="ULR197" s="326"/>
      <c r="ULS197" s="152"/>
      <c r="ULT197" s="152"/>
      <c r="ULU197" s="152"/>
      <c r="ULV197" s="152"/>
      <c r="ULW197" s="350"/>
      <c r="ULX197" s="321"/>
      <c r="ULY197" s="326"/>
      <c r="ULZ197" s="152"/>
      <c r="UMA197" s="152"/>
      <c r="UMB197" s="152"/>
      <c r="UMC197" s="152"/>
      <c r="UMD197" s="350"/>
      <c r="UME197" s="321"/>
      <c r="UMF197" s="326"/>
      <c r="UMG197" s="152"/>
      <c r="UMH197" s="152"/>
      <c r="UMI197" s="152"/>
      <c r="UMJ197" s="152"/>
      <c r="UMK197" s="350"/>
      <c r="UML197" s="321"/>
      <c r="UMM197" s="326"/>
      <c r="UMN197" s="152"/>
      <c r="UMO197" s="152"/>
      <c r="UMP197" s="152"/>
      <c r="UMQ197" s="152"/>
      <c r="UMR197" s="350"/>
      <c r="UMS197" s="321"/>
      <c r="UMT197" s="326"/>
      <c r="UMU197" s="152"/>
      <c r="UMV197" s="152"/>
      <c r="UMW197" s="152"/>
      <c r="UMX197" s="152"/>
      <c r="UMY197" s="350"/>
      <c r="UMZ197" s="321"/>
      <c r="UNA197" s="326"/>
      <c r="UNB197" s="152"/>
      <c r="UNC197" s="152"/>
      <c r="UND197" s="152"/>
      <c r="UNE197" s="152"/>
      <c r="UNF197" s="350"/>
      <c r="UNG197" s="321"/>
      <c r="UNH197" s="326"/>
      <c r="UNI197" s="152"/>
      <c r="UNJ197" s="152"/>
      <c r="UNK197" s="152"/>
      <c r="UNL197" s="152"/>
      <c r="UNM197" s="350"/>
      <c r="UNN197" s="321"/>
      <c r="UNO197" s="326"/>
      <c r="UNP197" s="152"/>
      <c r="UNQ197" s="152"/>
      <c r="UNR197" s="152"/>
      <c r="UNS197" s="152"/>
      <c r="UNT197" s="350"/>
      <c r="UNU197" s="321"/>
      <c r="UNV197" s="326"/>
      <c r="UNW197" s="152"/>
      <c r="UNX197" s="152"/>
      <c r="UNY197" s="152"/>
      <c r="UNZ197" s="152"/>
      <c r="UOA197" s="350"/>
      <c r="UOB197" s="321"/>
      <c r="UOC197" s="326"/>
      <c r="UOD197" s="152"/>
      <c r="UOE197" s="152"/>
      <c r="UOF197" s="152"/>
      <c r="UOG197" s="152"/>
      <c r="UOH197" s="350"/>
      <c r="UOI197" s="321"/>
      <c r="UOJ197" s="326"/>
      <c r="UOK197" s="152"/>
      <c r="UOL197" s="152"/>
      <c r="UOM197" s="152"/>
      <c r="UON197" s="152"/>
      <c r="UOO197" s="350"/>
      <c r="UOP197" s="321"/>
      <c r="UOQ197" s="326"/>
      <c r="UOR197" s="152"/>
      <c r="UOS197" s="152"/>
      <c r="UOT197" s="152"/>
      <c r="UOU197" s="152"/>
      <c r="UOV197" s="350"/>
      <c r="UOW197" s="321"/>
      <c r="UOX197" s="326"/>
      <c r="UOY197" s="152"/>
      <c r="UOZ197" s="152"/>
      <c r="UPA197" s="152"/>
      <c r="UPB197" s="152"/>
      <c r="UPC197" s="350"/>
      <c r="UPD197" s="321"/>
      <c r="UPE197" s="326"/>
      <c r="UPF197" s="152"/>
      <c r="UPG197" s="152"/>
      <c r="UPH197" s="152"/>
      <c r="UPI197" s="152"/>
      <c r="UPJ197" s="350"/>
      <c r="UPK197" s="321"/>
      <c r="UPL197" s="326"/>
      <c r="UPM197" s="152"/>
      <c r="UPN197" s="152"/>
      <c r="UPO197" s="152"/>
      <c r="UPP197" s="152"/>
      <c r="UPQ197" s="350"/>
      <c r="UPR197" s="321"/>
      <c r="UPS197" s="326"/>
      <c r="UPT197" s="152"/>
      <c r="UPU197" s="152"/>
      <c r="UPV197" s="152"/>
      <c r="UPW197" s="152"/>
      <c r="UPX197" s="350"/>
      <c r="UPY197" s="321"/>
      <c r="UPZ197" s="326"/>
      <c r="UQA197" s="152"/>
      <c r="UQB197" s="152"/>
      <c r="UQC197" s="152"/>
      <c r="UQD197" s="152"/>
      <c r="UQE197" s="350"/>
      <c r="UQF197" s="321"/>
      <c r="UQG197" s="326"/>
      <c r="UQH197" s="152"/>
      <c r="UQI197" s="152"/>
      <c r="UQJ197" s="152"/>
      <c r="UQK197" s="152"/>
      <c r="UQL197" s="350"/>
      <c r="UQM197" s="321"/>
      <c r="UQN197" s="326"/>
      <c r="UQO197" s="152"/>
      <c r="UQP197" s="152"/>
      <c r="UQQ197" s="152"/>
      <c r="UQR197" s="152"/>
      <c r="UQS197" s="350"/>
      <c r="UQT197" s="321"/>
      <c r="UQU197" s="326"/>
      <c r="UQV197" s="152"/>
      <c r="UQW197" s="152"/>
      <c r="UQX197" s="152"/>
      <c r="UQY197" s="152"/>
      <c r="UQZ197" s="350"/>
      <c r="URA197" s="321"/>
      <c r="URB197" s="326"/>
      <c r="URC197" s="152"/>
      <c r="URD197" s="152"/>
      <c r="URE197" s="152"/>
      <c r="URF197" s="152"/>
      <c r="URG197" s="350"/>
      <c r="URH197" s="321"/>
      <c r="URI197" s="326"/>
      <c r="URJ197" s="152"/>
      <c r="URK197" s="152"/>
      <c r="URL197" s="152"/>
      <c r="URM197" s="152"/>
      <c r="URN197" s="350"/>
      <c r="URO197" s="321"/>
      <c r="URP197" s="326"/>
      <c r="URQ197" s="152"/>
      <c r="URR197" s="152"/>
      <c r="URS197" s="152"/>
      <c r="URT197" s="152"/>
      <c r="URU197" s="350"/>
      <c r="URV197" s="321"/>
      <c r="URW197" s="326"/>
      <c r="URX197" s="152"/>
      <c r="URY197" s="152"/>
      <c r="URZ197" s="152"/>
      <c r="USA197" s="152"/>
      <c r="USB197" s="350"/>
      <c r="USC197" s="321"/>
      <c r="USD197" s="326"/>
      <c r="USE197" s="152"/>
      <c r="USF197" s="152"/>
      <c r="USG197" s="152"/>
      <c r="USH197" s="152"/>
      <c r="USI197" s="350"/>
      <c r="USJ197" s="321"/>
      <c r="USK197" s="326"/>
      <c r="USL197" s="152"/>
      <c r="USM197" s="152"/>
      <c r="USN197" s="152"/>
      <c r="USO197" s="152"/>
      <c r="USP197" s="350"/>
      <c r="USQ197" s="321"/>
      <c r="USR197" s="326"/>
      <c r="USS197" s="152"/>
      <c r="UST197" s="152"/>
      <c r="USU197" s="152"/>
      <c r="USV197" s="152"/>
      <c r="USW197" s="350"/>
      <c r="USX197" s="321"/>
      <c r="USY197" s="326"/>
      <c r="USZ197" s="152"/>
      <c r="UTA197" s="152"/>
      <c r="UTB197" s="152"/>
      <c r="UTC197" s="152"/>
      <c r="UTD197" s="350"/>
      <c r="UTE197" s="321"/>
      <c r="UTF197" s="326"/>
      <c r="UTG197" s="152"/>
      <c r="UTH197" s="152"/>
      <c r="UTI197" s="152"/>
      <c r="UTJ197" s="152"/>
      <c r="UTK197" s="350"/>
      <c r="UTL197" s="321"/>
      <c r="UTM197" s="326"/>
      <c r="UTN197" s="152"/>
      <c r="UTO197" s="152"/>
      <c r="UTP197" s="152"/>
      <c r="UTQ197" s="152"/>
      <c r="UTR197" s="350"/>
      <c r="UTS197" s="321"/>
      <c r="UTT197" s="326"/>
      <c r="UTU197" s="152"/>
      <c r="UTV197" s="152"/>
      <c r="UTW197" s="152"/>
      <c r="UTX197" s="152"/>
      <c r="UTY197" s="350"/>
      <c r="UTZ197" s="321"/>
      <c r="UUA197" s="326"/>
      <c r="UUB197" s="152"/>
      <c r="UUC197" s="152"/>
      <c r="UUD197" s="152"/>
      <c r="UUE197" s="152"/>
      <c r="UUF197" s="350"/>
      <c r="UUG197" s="321"/>
      <c r="UUH197" s="326"/>
      <c r="UUI197" s="152"/>
      <c r="UUJ197" s="152"/>
      <c r="UUK197" s="152"/>
      <c r="UUL197" s="152"/>
      <c r="UUM197" s="350"/>
      <c r="UUN197" s="321"/>
      <c r="UUO197" s="326"/>
      <c r="UUP197" s="152"/>
      <c r="UUQ197" s="152"/>
      <c r="UUR197" s="152"/>
      <c r="UUS197" s="152"/>
      <c r="UUT197" s="350"/>
      <c r="UUU197" s="321"/>
      <c r="UUV197" s="326"/>
      <c r="UUW197" s="152"/>
      <c r="UUX197" s="152"/>
      <c r="UUY197" s="152"/>
      <c r="UUZ197" s="152"/>
      <c r="UVA197" s="350"/>
      <c r="UVB197" s="321"/>
      <c r="UVC197" s="326"/>
      <c r="UVD197" s="152"/>
      <c r="UVE197" s="152"/>
      <c r="UVF197" s="152"/>
      <c r="UVG197" s="152"/>
      <c r="UVH197" s="350"/>
      <c r="UVI197" s="321"/>
      <c r="UVJ197" s="326"/>
      <c r="UVK197" s="152"/>
      <c r="UVL197" s="152"/>
      <c r="UVM197" s="152"/>
      <c r="UVN197" s="152"/>
      <c r="UVO197" s="350"/>
      <c r="UVP197" s="321"/>
      <c r="UVQ197" s="326"/>
      <c r="UVR197" s="152"/>
      <c r="UVS197" s="152"/>
      <c r="UVT197" s="152"/>
      <c r="UVU197" s="152"/>
      <c r="UVV197" s="350"/>
      <c r="UVW197" s="321"/>
      <c r="UVX197" s="326"/>
      <c r="UVY197" s="152"/>
      <c r="UVZ197" s="152"/>
      <c r="UWA197" s="152"/>
      <c r="UWB197" s="152"/>
      <c r="UWC197" s="350"/>
      <c r="UWD197" s="321"/>
      <c r="UWE197" s="326"/>
      <c r="UWF197" s="152"/>
      <c r="UWG197" s="152"/>
      <c r="UWH197" s="152"/>
      <c r="UWI197" s="152"/>
      <c r="UWJ197" s="350"/>
      <c r="UWK197" s="321"/>
      <c r="UWL197" s="326"/>
      <c r="UWM197" s="152"/>
      <c r="UWN197" s="152"/>
      <c r="UWO197" s="152"/>
      <c r="UWP197" s="152"/>
      <c r="UWQ197" s="350"/>
      <c r="UWR197" s="321"/>
      <c r="UWS197" s="326"/>
      <c r="UWT197" s="152"/>
      <c r="UWU197" s="152"/>
      <c r="UWV197" s="152"/>
      <c r="UWW197" s="152"/>
      <c r="UWX197" s="350"/>
      <c r="UWY197" s="321"/>
      <c r="UWZ197" s="326"/>
      <c r="UXA197" s="152"/>
      <c r="UXB197" s="152"/>
      <c r="UXC197" s="152"/>
      <c r="UXD197" s="152"/>
      <c r="UXE197" s="350"/>
      <c r="UXF197" s="321"/>
      <c r="UXG197" s="326"/>
      <c r="UXH197" s="152"/>
      <c r="UXI197" s="152"/>
      <c r="UXJ197" s="152"/>
      <c r="UXK197" s="152"/>
      <c r="UXL197" s="350"/>
      <c r="UXM197" s="321"/>
      <c r="UXN197" s="326"/>
      <c r="UXO197" s="152"/>
      <c r="UXP197" s="152"/>
      <c r="UXQ197" s="152"/>
      <c r="UXR197" s="152"/>
      <c r="UXS197" s="350"/>
      <c r="UXT197" s="321"/>
      <c r="UXU197" s="326"/>
      <c r="UXV197" s="152"/>
      <c r="UXW197" s="152"/>
      <c r="UXX197" s="152"/>
      <c r="UXY197" s="152"/>
      <c r="UXZ197" s="350"/>
      <c r="UYA197" s="321"/>
      <c r="UYB197" s="326"/>
      <c r="UYC197" s="152"/>
      <c r="UYD197" s="152"/>
      <c r="UYE197" s="152"/>
      <c r="UYF197" s="152"/>
      <c r="UYG197" s="350"/>
      <c r="UYH197" s="321"/>
      <c r="UYI197" s="326"/>
      <c r="UYJ197" s="152"/>
      <c r="UYK197" s="152"/>
      <c r="UYL197" s="152"/>
      <c r="UYM197" s="152"/>
      <c r="UYN197" s="350"/>
      <c r="UYO197" s="321"/>
      <c r="UYP197" s="326"/>
      <c r="UYQ197" s="152"/>
      <c r="UYR197" s="152"/>
      <c r="UYS197" s="152"/>
      <c r="UYT197" s="152"/>
      <c r="UYU197" s="350"/>
      <c r="UYV197" s="321"/>
      <c r="UYW197" s="326"/>
      <c r="UYX197" s="152"/>
      <c r="UYY197" s="152"/>
      <c r="UYZ197" s="152"/>
      <c r="UZA197" s="152"/>
      <c r="UZB197" s="350"/>
      <c r="UZC197" s="321"/>
      <c r="UZD197" s="326"/>
      <c r="UZE197" s="152"/>
      <c r="UZF197" s="152"/>
      <c r="UZG197" s="152"/>
      <c r="UZH197" s="152"/>
      <c r="UZI197" s="350"/>
      <c r="UZJ197" s="321"/>
      <c r="UZK197" s="326"/>
      <c r="UZL197" s="152"/>
      <c r="UZM197" s="152"/>
      <c r="UZN197" s="152"/>
      <c r="UZO197" s="152"/>
      <c r="UZP197" s="350"/>
      <c r="UZQ197" s="321"/>
      <c r="UZR197" s="326"/>
      <c r="UZS197" s="152"/>
      <c r="UZT197" s="152"/>
      <c r="UZU197" s="152"/>
      <c r="UZV197" s="152"/>
      <c r="UZW197" s="350"/>
      <c r="UZX197" s="321"/>
      <c r="UZY197" s="326"/>
      <c r="UZZ197" s="152"/>
      <c r="VAA197" s="152"/>
      <c r="VAB197" s="152"/>
      <c r="VAC197" s="152"/>
      <c r="VAD197" s="350"/>
      <c r="VAE197" s="321"/>
      <c r="VAF197" s="326"/>
      <c r="VAG197" s="152"/>
      <c r="VAH197" s="152"/>
      <c r="VAI197" s="152"/>
      <c r="VAJ197" s="152"/>
      <c r="VAK197" s="350"/>
      <c r="VAL197" s="321"/>
      <c r="VAM197" s="326"/>
      <c r="VAN197" s="152"/>
      <c r="VAO197" s="152"/>
      <c r="VAP197" s="152"/>
      <c r="VAQ197" s="152"/>
      <c r="VAR197" s="350"/>
      <c r="VAS197" s="321"/>
      <c r="VAT197" s="326"/>
      <c r="VAU197" s="152"/>
      <c r="VAV197" s="152"/>
      <c r="VAW197" s="152"/>
      <c r="VAX197" s="152"/>
      <c r="VAY197" s="350"/>
      <c r="VAZ197" s="321"/>
      <c r="VBA197" s="326"/>
      <c r="VBB197" s="152"/>
      <c r="VBC197" s="152"/>
      <c r="VBD197" s="152"/>
      <c r="VBE197" s="152"/>
      <c r="VBF197" s="350"/>
      <c r="VBG197" s="321"/>
      <c r="VBH197" s="326"/>
      <c r="VBI197" s="152"/>
      <c r="VBJ197" s="152"/>
      <c r="VBK197" s="152"/>
      <c r="VBL197" s="152"/>
      <c r="VBM197" s="350"/>
      <c r="VBN197" s="321"/>
      <c r="VBO197" s="326"/>
      <c r="VBP197" s="152"/>
      <c r="VBQ197" s="152"/>
      <c r="VBR197" s="152"/>
      <c r="VBS197" s="152"/>
      <c r="VBT197" s="350"/>
      <c r="VBU197" s="321"/>
      <c r="VBV197" s="326"/>
      <c r="VBW197" s="152"/>
      <c r="VBX197" s="152"/>
      <c r="VBY197" s="152"/>
      <c r="VBZ197" s="152"/>
      <c r="VCA197" s="350"/>
      <c r="VCB197" s="321"/>
      <c r="VCC197" s="326"/>
      <c r="VCD197" s="152"/>
      <c r="VCE197" s="152"/>
      <c r="VCF197" s="152"/>
      <c r="VCG197" s="152"/>
      <c r="VCH197" s="350"/>
      <c r="VCI197" s="321"/>
      <c r="VCJ197" s="326"/>
      <c r="VCK197" s="152"/>
      <c r="VCL197" s="152"/>
      <c r="VCM197" s="152"/>
      <c r="VCN197" s="152"/>
      <c r="VCO197" s="350"/>
      <c r="VCP197" s="321"/>
      <c r="VCQ197" s="326"/>
      <c r="VCR197" s="152"/>
      <c r="VCS197" s="152"/>
      <c r="VCT197" s="152"/>
      <c r="VCU197" s="152"/>
      <c r="VCV197" s="350"/>
      <c r="VCW197" s="321"/>
      <c r="VCX197" s="326"/>
      <c r="VCY197" s="152"/>
      <c r="VCZ197" s="152"/>
      <c r="VDA197" s="152"/>
      <c r="VDB197" s="152"/>
      <c r="VDC197" s="350"/>
      <c r="VDD197" s="321"/>
      <c r="VDE197" s="326"/>
      <c r="VDF197" s="152"/>
      <c r="VDG197" s="152"/>
      <c r="VDH197" s="152"/>
      <c r="VDI197" s="152"/>
      <c r="VDJ197" s="350"/>
      <c r="VDK197" s="321"/>
      <c r="VDL197" s="326"/>
      <c r="VDM197" s="152"/>
      <c r="VDN197" s="152"/>
      <c r="VDO197" s="152"/>
      <c r="VDP197" s="152"/>
      <c r="VDQ197" s="350"/>
      <c r="VDR197" s="321"/>
      <c r="VDS197" s="326"/>
      <c r="VDT197" s="152"/>
      <c r="VDU197" s="152"/>
      <c r="VDV197" s="152"/>
      <c r="VDW197" s="152"/>
      <c r="VDX197" s="350"/>
      <c r="VDY197" s="321"/>
      <c r="VDZ197" s="326"/>
      <c r="VEA197" s="152"/>
      <c r="VEB197" s="152"/>
      <c r="VEC197" s="152"/>
      <c r="VED197" s="152"/>
      <c r="VEE197" s="350"/>
      <c r="VEF197" s="321"/>
      <c r="VEG197" s="326"/>
      <c r="VEH197" s="152"/>
      <c r="VEI197" s="152"/>
      <c r="VEJ197" s="152"/>
      <c r="VEK197" s="152"/>
      <c r="VEL197" s="350"/>
      <c r="VEM197" s="321"/>
      <c r="VEN197" s="326"/>
      <c r="VEO197" s="152"/>
      <c r="VEP197" s="152"/>
      <c r="VEQ197" s="152"/>
      <c r="VER197" s="152"/>
      <c r="VES197" s="350"/>
      <c r="VET197" s="321"/>
      <c r="VEU197" s="326"/>
      <c r="VEV197" s="152"/>
      <c r="VEW197" s="152"/>
      <c r="VEX197" s="152"/>
      <c r="VEY197" s="152"/>
      <c r="VEZ197" s="350"/>
      <c r="VFA197" s="321"/>
      <c r="VFB197" s="326"/>
      <c r="VFC197" s="152"/>
      <c r="VFD197" s="152"/>
      <c r="VFE197" s="152"/>
      <c r="VFF197" s="152"/>
      <c r="VFG197" s="350"/>
      <c r="VFH197" s="321"/>
      <c r="VFI197" s="326"/>
      <c r="VFJ197" s="152"/>
      <c r="VFK197" s="152"/>
      <c r="VFL197" s="152"/>
      <c r="VFM197" s="152"/>
      <c r="VFN197" s="350"/>
      <c r="VFO197" s="321"/>
      <c r="VFP197" s="326"/>
      <c r="VFQ197" s="152"/>
      <c r="VFR197" s="152"/>
      <c r="VFS197" s="152"/>
      <c r="VFT197" s="152"/>
      <c r="VFU197" s="350"/>
      <c r="VFV197" s="321"/>
      <c r="VFW197" s="326"/>
      <c r="VFX197" s="152"/>
      <c r="VFY197" s="152"/>
      <c r="VFZ197" s="152"/>
      <c r="VGA197" s="152"/>
      <c r="VGB197" s="350"/>
      <c r="VGC197" s="321"/>
      <c r="VGD197" s="326"/>
      <c r="VGE197" s="152"/>
      <c r="VGF197" s="152"/>
      <c r="VGG197" s="152"/>
      <c r="VGH197" s="152"/>
      <c r="VGI197" s="350"/>
      <c r="VGJ197" s="321"/>
      <c r="VGK197" s="326"/>
      <c r="VGL197" s="152"/>
      <c r="VGM197" s="152"/>
      <c r="VGN197" s="152"/>
      <c r="VGO197" s="152"/>
      <c r="VGP197" s="350"/>
      <c r="VGQ197" s="321"/>
      <c r="VGR197" s="326"/>
      <c r="VGS197" s="152"/>
      <c r="VGT197" s="152"/>
      <c r="VGU197" s="152"/>
      <c r="VGV197" s="152"/>
      <c r="VGW197" s="350"/>
      <c r="VGX197" s="321"/>
      <c r="VGY197" s="326"/>
      <c r="VGZ197" s="152"/>
      <c r="VHA197" s="152"/>
      <c r="VHB197" s="152"/>
      <c r="VHC197" s="152"/>
      <c r="VHD197" s="350"/>
      <c r="VHE197" s="321"/>
      <c r="VHF197" s="326"/>
      <c r="VHG197" s="152"/>
      <c r="VHH197" s="152"/>
      <c r="VHI197" s="152"/>
      <c r="VHJ197" s="152"/>
      <c r="VHK197" s="350"/>
      <c r="VHL197" s="321"/>
      <c r="VHM197" s="326"/>
      <c r="VHN197" s="152"/>
      <c r="VHO197" s="152"/>
      <c r="VHP197" s="152"/>
      <c r="VHQ197" s="152"/>
      <c r="VHR197" s="350"/>
      <c r="VHS197" s="321"/>
      <c r="VHT197" s="326"/>
      <c r="VHU197" s="152"/>
      <c r="VHV197" s="152"/>
      <c r="VHW197" s="152"/>
      <c r="VHX197" s="152"/>
      <c r="VHY197" s="350"/>
      <c r="VHZ197" s="321"/>
      <c r="VIA197" s="326"/>
      <c r="VIB197" s="152"/>
      <c r="VIC197" s="152"/>
      <c r="VID197" s="152"/>
      <c r="VIE197" s="152"/>
      <c r="VIF197" s="350"/>
      <c r="VIG197" s="321"/>
      <c r="VIH197" s="326"/>
      <c r="VII197" s="152"/>
      <c r="VIJ197" s="152"/>
      <c r="VIK197" s="152"/>
      <c r="VIL197" s="152"/>
      <c r="VIM197" s="350"/>
      <c r="VIN197" s="321"/>
      <c r="VIO197" s="326"/>
      <c r="VIP197" s="152"/>
      <c r="VIQ197" s="152"/>
      <c r="VIR197" s="152"/>
      <c r="VIS197" s="152"/>
      <c r="VIT197" s="350"/>
      <c r="VIU197" s="321"/>
      <c r="VIV197" s="326"/>
      <c r="VIW197" s="152"/>
      <c r="VIX197" s="152"/>
      <c r="VIY197" s="152"/>
      <c r="VIZ197" s="152"/>
      <c r="VJA197" s="350"/>
      <c r="VJB197" s="321"/>
      <c r="VJC197" s="326"/>
      <c r="VJD197" s="152"/>
      <c r="VJE197" s="152"/>
      <c r="VJF197" s="152"/>
      <c r="VJG197" s="152"/>
      <c r="VJH197" s="350"/>
      <c r="VJI197" s="321"/>
      <c r="VJJ197" s="326"/>
      <c r="VJK197" s="152"/>
      <c r="VJL197" s="152"/>
      <c r="VJM197" s="152"/>
      <c r="VJN197" s="152"/>
      <c r="VJO197" s="350"/>
      <c r="VJP197" s="321"/>
      <c r="VJQ197" s="326"/>
      <c r="VJR197" s="152"/>
      <c r="VJS197" s="152"/>
      <c r="VJT197" s="152"/>
      <c r="VJU197" s="152"/>
      <c r="VJV197" s="350"/>
      <c r="VJW197" s="321"/>
      <c r="VJX197" s="326"/>
      <c r="VJY197" s="152"/>
      <c r="VJZ197" s="152"/>
      <c r="VKA197" s="152"/>
      <c r="VKB197" s="152"/>
      <c r="VKC197" s="350"/>
      <c r="VKD197" s="321"/>
      <c r="VKE197" s="326"/>
      <c r="VKF197" s="152"/>
      <c r="VKG197" s="152"/>
      <c r="VKH197" s="152"/>
      <c r="VKI197" s="152"/>
      <c r="VKJ197" s="350"/>
      <c r="VKK197" s="321"/>
      <c r="VKL197" s="326"/>
      <c r="VKM197" s="152"/>
      <c r="VKN197" s="152"/>
      <c r="VKO197" s="152"/>
      <c r="VKP197" s="152"/>
      <c r="VKQ197" s="350"/>
      <c r="VKR197" s="321"/>
      <c r="VKS197" s="326"/>
      <c r="VKT197" s="152"/>
      <c r="VKU197" s="152"/>
      <c r="VKV197" s="152"/>
      <c r="VKW197" s="152"/>
      <c r="VKX197" s="350"/>
      <c r="VKY197" s="321"/>
      <c r="VKZ197" s="326"/>
      <c r="VLA197" s="152"/>
      <c r="VLB197" s="152"/>
      <c r="VLC197" s="152"/>
      <c r="VLD197" s="152"/>
      <c r="VLE197" s="350"/>
      <c r="VLF197" s="321"/>
      <c r="VLG197" s="326"/>
      <c r="VLH197" s="152"/>
      <c r="VLI197" s="152"/>
      <c r="VLJ197" s="152"/>
      <c r="VLK197" s="152"/>
      <c r="VLL197" s="350"/>
      <c r="VLM197" s="321"/>
      <c r="VLN197" s="326"/>
      <c r="VLO197" s="152"/>
      <c r="VLP197" s="152"/>
      <c r="VLQ197" s="152"/>
      <c r="VLR197" s="152"/>
      <c r="VLS197" s="350"/>
      <c r="VLT197" s="321"/>
      <c r="VLU197" s="326"/>
      <c r="VLV197" s="152"/>
      <c r="VLW197" s="152"/>
      <c r="VLX197" s="152"/>
      <c r="VLY197" s="152"/>
      <c r="VLZ197" s="350"/>
      <c r="VMA197" s="321"/>
      <c r="VMB197" s="326"/>
      <c r="VMC197" s="152"/>
      <c r="VMD197" s="152"/>
      <c r="VME197" s="152"/>
      <c r="VMF197" s="152"/>
      <c r="VMG197" s="350"/>
      <c r="VMH197" s="321"/>
      <c r="VMI197" s="326"/>
      <c r="VMJ197" s="152"/>
      <c r="VMK197" s="152"/>
      <c r="VML197" s="152"/>
      <c r="VMM197" s="152"/>
      <c r="VMN197" s="350"/>
      <c r="VMO197" s="321"/>
      <c r="VMP197" s="326"/>
      <c r="VMQ197" s="152"/>
      <c r="VMR197" s="152"/>
      <c r="VMS197" s="152"/>
      <c r="VMT197" s="152"/>
      <c r="VMU197" s="350"/>
      <c r="VMV197" s="321"/>
      <c r="VMW197" s="326"/>
      <c r="VMX197" s="152"/>
      <c r="VMY197" s="152"/>
      <c r="VMZ197" s="152"/>
      <c r="VNA197" s="152"/>
      <c r="VNB197" s="350"/>
      <c r="VNC197" s="321"/>
      <c r="VND197" s="326"/>
      <c r="VNE197" s="152"/>
      <c r="VNF197" s="152"/>
      <c r="VNG197" s="152"/>
      <c r="VNH197" s="152"/>
      <c r="VNI197" s="350"/>
      <c r="VNJ197" s="321"/>
      <c r="VNK197" s="326"/>
      <c r="VNL197" s="152"/>
      <c r="VNM197" s="152"/>
      <c r="VNN197" s="152"/>
      <c r="VNO197" s="152"/>
      <c r="VNP197" s="350"/>
      <c r="VNQ197" s="321"/>
      <c r="VNR197" s="326"/>
      <c r="VNS197" s="152"/>
      <c r="VNT197" s="152"/>
      <c r="VNU197" s="152"/>
      <c r="VNV197" s="152"/>
      <c r="VNW197" s="350"/>
      <c r="VNX197" s="321"/>
      <c r="VNY197" s="326"/>
      <c r="VNZ197" s="152"/>
      <c r="VOA197" s="152"/>
      <c r="VOB197" s="152"/>
      <c r="VOC197" s="152"/>
      <c r="VOD197" s="350"/>
      <c r="VOE197" s="321"/>
      <c r="VOF197" s="326"/>
      <c r="VOG197" s="152"/>
      <c r="VOH197" s="152"/>
      <c r="VOI197" s="152"/>
      <c r="VOJ197" s="152"/>
      <c r="VOK197" s="350"/>
      <c r="VOL197" s="321"/>
      <c r="VOM197" s="326"/>
      <c r="VON197" s="152"/>
      <c r="VOO197" s="152"/>
      <c r="VOP197" s="152"/>
      <c r="VOQ197" s="152"/>
      <c r="VOR197" s="350"/>
      <c r="VOS197" s="321"/>
      <c r="VOT197" s="326"/>
      <c r="VOU197" s="152"/>
      <c r="VOV197" s="152"/>
      <c r="VOW197" s="152"/>
      <c r="VOX197" s="152"/>
      <c r="VOY197" s="350"/>
      <c r="VOZ197" s="321"/>
      <c r="VPA197" s="326"/>
      <c r="VPB197" s="152"/>
      <c r="VPC197" s="152"/>
      <c r="VPD197" s="152"/>
      <c r="VPE197" s="152"/>
      <c r="VPF197" s="350"/>
      <c r="VPG197" s="321"/>
      <c r="VPH197" s="326"/>
      <c r="VPI197" s="152"/>
      <c r="VPJ197" s="152"/>
      <c r="VPK197" s="152"/>
      <c r="VPL197" s="152"/>
      <c r="VPM197" s="350"/>
      <c r="VPN197" s="321"/>
      <c r="VPO197" s="326"/>
      <c r="VPP197" s="152"/>
      <c r="VPQ197" s="152"/>
      <c r="VPR197" s="152"/>
      <c r="VPS197" s="152"/>
      <c r="VPT197" s="350"/>
      <c r="VPU197" s="321"/>
      <c r="VPV197" s="326"/>
      <c r="VPW197" s="152"/>
      <c r="VPX197" s="152"/>
      <c r="VPY197" s="152"/>
      <c r="VPZ197" s="152"/>
      <c r="VQA197" s="350"/>
      <c r="VQB197" s="321"/>
      <c r="VQC197" s="326"/>
      <c r="VQD197" s="152"/>
      <c r="VQE197" s="152"/>
      <c r="VQF197" s="152"/>
      <c r="VQG197" s="152"/>
      <c r="VQH197" s="350"/>
      <c r="VQI197" s="321"/>
      <c r="VQJ197" s="326"/>
      <c r="VQK197" s="152"/>
      <c r="VQL197" s="152"/>
      <c r="VQM197" s="152"/>
      <c r="VQN197" s="152"/>
      <c r="VQO197" s="350"/>
      <c r="VQP197" s="321"/>
      <c r="VQQ197" s="326"/>
      <c r="VQR197" s="152"/>
      <c r="VQS197" s="152"/>
      <c r="VQT197" s="152"/>
      <c r="VQU197" s="152"/>
      <c r="VQV197" s="350"/>
      <c r="VQW197" s="321"/>
      <c r="VQX197" s="326"/>
      <c r="VQY197" s="152"/>
      <c r="VQZ197" s="152"/>
      <c r="VRA197" s="152"/>
      <c r="VRB197" s="152"/>
      <c r="VRC197" s="350"/>
      <c r="VRD197" s="321"/>
      <c r="VRE197" s="326"/>
      <c r="VRF197" s="152"/>
      <c r="VRG197" s="152"/>
      <c r="VRH197" s="152"/>
      <c r="VRI197" s="152"/>
      <c r="VRJ197" s="350"/>
      <c r="VRK197" s="321"/>
      <c r="VRL197" s="326"/>
      <c r="VRM197" s="152"/>
      <c r="VRN197" s="152"/>
      <c r="VRO197" s="152"/>
      <c r="VRP197" s="152"/>
      <c r="VRQ197" s="350"/>
      <c r="VRR197" s="321"/>
      <c r="VRS197" s="326"/>
      <c r="VRT197" s="152"/>
      <c r="VRU197" s="152"/>
      <c r="VRV197" s="152"/>
      <c r="VRW197" s="152"/>
      <c r="VRX197" s="350"/>
      <c r="VRY197" s="321"/>
      <c r="VRZ197" s="326"/>
      <c r="VSA197" s="152"/>
      <c r="VSB197" s="152"/>
      <c r="VSC197" s="152"/>
      <c r="VSD197" s="152"/>
      <c r="VSE197" s="350"/>
      <c r="VSF197" s="321"/>
      <c r="VSG197" s="326"/>
      <c r="VSH197" s="152"/>
      <c r="VSI197" s="152"/>
      <c r="VSJ197" s="152"/>
      <c r="VSK197" s="152"/>
      <c r="VSL197" s="350"/>
      <c r="VSM197" s="321"/>
      <c r="VSN197" s="326"/>
      <c r="VSO197" s="152"/>
      <c r="VSP197" s="152"/>
      <c r="VSQ197" s="152"/>
      <c r="VSR197" s="152"/>
      <c r="VSS197" s="350"/>
      <c r="VST197" s="321"/>
      <c r="VSU197" s="326"/>
      <c r="VSV197" s="152"/>
      <c r="VSW197" s="152"/>
      <c r="VSX197" s="152"/>
      <c r="VSY197" s="152"/>
      <c r="VSZ197" s="350"/>
      <c r="VTA197" s="321"/>
      <c r="VTB197" s="326"/>
      <c r="VTC197" s="152"/>
      <c r="VTD197" s="152"/>
      <c r="VTE197" s="152"/>
      <c r="VTF197" s="152"/>
      <c r="VTG197" s="350"/>
      <c r="VTH197" s="321"/>
      <c r="VTI197" s="326"/>
      <c r="VTJ197" s="152"/>
      <c r="VTK197" s="152"/>
      <c r="VTL197" s="152"/>
      <c r="VTM197" s="152"/>
      <c r="VTN197" s="350"/>
      <c r="VTO197" s="321"/>
      <c r="VTP197" s="326"/>
      <c r="VTQ197" s="152"/>
      <c r="VTR197" s="152"/>
      <c r="VTS197" s="152"/>
      <c r="VTT197" s="152"/>
      <c r="VTU197" s="350"/>
      <c r="VTV197" s="321"/>
      <c r="VTW197" s="326"/>
      <c r="VTX197" s="152"/>
      <c r="VTY197" s="152"/>
      <c r="VTZ197" s="152"/>
      <c r="VUA197" s="152"/>
      <c r="VUB197" s="350"/>
      <c r="VUC197" s="321"/>
      <c r="VUD197" s="326"/>
      <c r="VUE197" s="152"/>
      <c r="VUF197" s="152"/>
      <c r="VUG197" s="152"/>
      <c r="VUH197" s="152"/>
      <c r="VUI197" s="350"/>
      <c r="VUJ197" s="321"/>
      <c r="VUK197" s="326"/>
      <c r="VUL197" s="152"/>
      <c r="VUM197" s="152"/>
      <c r="VUN197" s="152"/>
      <c r="VUO197" s="152"/>
      <c r="VUP197" s="350"/>
      <c r="VUQ197" s="321"/>
      <c r="VUR197" s="326"/>
      <c r="VUS197" s="152"/>
      <c r="VUT197" s="152"/>
      <c r="VUU197" s="152"/>
      <c r="VUV197" s="152"/>
      <c r="VUW197" s="350"/>
      <c r="VUX197" s="321"/>
      <c r="VUY197" s="326"/>
      <c r="VUZ197" s="152"/>
      <c r="VVA197" s="152"/>
      <c r="VVB197" s="152"/>
      <c r="VVC197" s="152"/>
      <c r="VVD197" s="350"/>
      <c r="VVE197" s="321"/>
      <c r="VVF197" s="326"/>
      <c r="VVG197" s="152"/>
      <c r="VVH197" s="152"/>
      <c r="VVI197" s="152"/>
      <c r="VVJ197" s="152"/>
      <c r="VVK197" s="350"/>
      <c r="VVL197" s="321"/>
      <c r="VVM197" s="326"/>
      <c r="VVN197" s="152"/>
      <c r="VVO197" s="152"/>
      <c r="VVP197" s="152"/>
      <c r="VVQ197" s="152"/>
      <c r="VVR197" s="350"/>
      <c r="VVS197" s="321"/>
      <c r="VVT197" s="326"/>
      <c r="VVU197" s="152"/>
      <c r="VVV197" s="152"/>
      <c r="VVW197" s="152"/>
      <c r="VVX197" s="152"/>
      <c r="VVY197" s="350"/>
      <c r="VVZ197" s="321"/>
      <c r="VWA197" s="326"/>
      <c r="VWB197" s="152"/>
      <c r="VWC197" s="152"/>
      <c r="VWD197" s="152"/>
      <c r="VWE197" s="152"/>
      <c r="VWF197" s="350"/>
      <c r="VWG197" s="321"/>
      <c r="VWH197" s="326"/>
      <c r="VWI197" s="152"/>
      <c r="VWJ197" s="152"/>
      <c r="VWK197" s="152"/>
      <c r="VWL197" s="152"/>
      <c r="VWM197" s="350"/>
      <c r="VWN197" s="321"/>
      <c r="VWO197" s="326"/>
      <c r="VWP197" s="152"/>
      <c r="VWQ197" s="152"/>
      <c r="VWR197" s="152"/>
      <c r="VWS197" s="152"/>
      <c r="VWT197" s="350"/>
      <c r="VWU197" s="321"/>
      <c r="VWV197" s="326"/>
      <c r="VWW197" s="152"/>
      <c r="VWX197" s="152"/>
      <c r="VWY197" s="152"/>
      <c r="VWZ197" s="152"/>
      <c r="VXA197" s="350"/>
      <c r="VXB197" s="321"/>
      <c r="VXC197" s="326"/>
      <c r="VXD197" s="152"/>
      <c r="VXE197" s="152"/>
      <c r="VXF197" s="152"/>
      <c r="VXG197" s="152"/>
      <c r="VXH197" s="350"/>
      <c r="VXI197" s="321"/>
      <c r="VXJ197" s="326"/>
      <c r="VXK197" s="152"/>
      <c r="VXL197" s="152"/>
      <c r="VXM197" s="152"/>
      <c r="VXN197" s="152"/>
      <c r="VXO197" s="350"/>
      <c r="VXP197" s="321"/>
      <c r="VXQ197" s="326"/>
      <c r="VXR197" s="152"/>
      <c r="VXS197" s="152"/>
      <c r="VXT197" s="152"/>
      <c r="VXU197" s="152"/>
      <c r="VXV197" s="350"/>
      <c r="VXW197" s="321"/>
      <c r="VXX197" s="326"/>
      <c r="VXY197" s="152"/>
      <c r="VXZ197" s="152"/>
      <c r="VYA197" s="152"/>
      <c r="VYB197" s="152"/>
      <c r="VYC197" s="350"/>
      <c r="VYD197" s="321"/>
      <c r="VYE197" s="326"/>
      <c r="VYF197" s="152"/>
      <c r="VYG197" s="152"/>
      <c r="VYH197" s="152"/>
      <c r="VYI197" s="152"/>
      <c r="VYJ197" s="350"/>
      <c r="VYK197" s="321"/>
      <c r="VYL197" s="326"/>
      <c r="VYM197" s="152"/>
      <c r="VYN197" s="152"/>
      <c r="VYO197" s="152"/>
      <c r="VYP197" s="152"/>
      <c r="VYQ197" s="350"/>
      <c r="VYR197" s="321"/>
      <c r="VYS197" s="326"/>
      <c r="VYT197" s="152"/>
      <c r="VYU197" s="152"/>
      <c r="VYV197" s="152"/>
      <c r="VYW197" s="152"/>
      <c r="VYX197" s="350"/>
      <c r="VYY197" s="321"/>
      <c r="VYZ197" s="326"/>
      <c r="VZA197" s="152"/>
      <c r="VZB197" s="152"/>
      <c r="VZC197" s="152"/>
      <c r="VZD197" s="152"/>
      <c r="VZE197" s="350"/>
      <c r="VZF197" s="321"/>
      <c r="VZG197" s="326"/>
      <c r="VZH197" s="152"/>
      <c r="VZI197" s="152"/>
      <c r="VZJ197" s="152"/>
      <c r="VZK197" s="152"/>
      <c r="VZL197" s="350"/>
      <c r="VZM197" s="321"/>
      <c r="VZN197" s="326"/>
      <c r="VZO197" s="152"/>
      <c r="VZP197" s="152"/>
      <c r="VZQ197" s="152"/>
      <c r="VZR197" s="152"/>
      <c r="VZS197" s="350"/>
      <c r="VZT197" s="321"/>
      <c r="VZU197" s="326"/>
      <c r="VZV197" s="152"/>
      <c r="VZW197" s="152"/>
      <c r="VZX197" s="152"/>
      <c r="VZY197" s="152"/>
      <c r="VZZ197" s="350"/>
      <c r="WAA197" s="321"/>
      <c r="WAB197" s="326"/>
      <c r="WAC197" s="152"/>
      <c r="WAD197" s="152"/>
      <c r="WAE197" s="152"/>
      <c r="WAF197" s="152"/>
      <c r="WAG197" s="350"/>
      <c r="WAH197" s="321"/>
      <c r="WAI197" s="326"/>
      <c r="WAJ197" s="152"/>
      <c r="WAK197" s="152"/>
      <c r="WAL197" s="152"/>
      <c r="WAM197" s="152"/>
      <c r="WAN197" s="350"/>
      <c r="WAO197" s="321"/>
      <c r="WAP197" s="326"/>
      <c r="WAQ197" s="152"/>
      <c r="WAR197" s="152"/>
      <c r="WAS197" s="152"/>
      <c r="WAT197" s="152"/>
      <c r="WAU197" s="350"/>
      <c r="WAV197" s="321"/>
      <c r="WAW197" s="326"/>
      <c r="WAX197" s="152"/>
      <c r="WAY197" s="152"/>
      <c r="WAZ197" s="152"/>
      <c r="WBA197" s="152"/>
      <c r="WBB197" s="350"/>
      <c r="WBC197" s="321"/>
      <c r="WBD197" s="326"/>
      <c r="WBE197" s="152"/>
      <c r="WBF197" s="152"/>
      <c r="WBG197" s="152"/>
      <c r="WBH197" s="152"/>
      <c r="WBI197" s="350"/>
      <c r="WBJ197" s="321"/>
      <c r="WBK197" s="326"/>
      <c r="WBL197" s="152"/>
      <c r="WBM197" s="152"/>
      <c r="WBN197" s="152"/>
      <c r="WBO197" s="152"/>
      <c r="WBP197" s="350"/>
      <c r="WBQ197" s="321"/>
      <c r="WBR197" s="326"/>
      <c r="WBS197" s="152"/>
      <c r="WBT197" s="152"/>
      <c r="WBU197" s="152"/>
      <c r="WBV197" s="152"/>
      <c r="WBW197" s="350"/>
      <c r="WBX197" s="321"/>
      <c r="WBY197" s="326"/>
      <c r="WBZ197" s="152"/>
      <c r="WCA197" s="152"/>
      <c r="WCB197" s="152"/>
      <c r="WCC197" s="152"/>
      <c r="WCD197" s="350"/>
      <c r="WCE197" s="321"/>
      <c r="WCF197" s="326"/>
      <c r="WCG197" s="152"/>
      <c r="WCH197" s="152"/>
      <c r="WCI197" s="152"/>
      <c r="WCJ197" s="152"/>
      <c r="WCK197" s="350"/>
      <c r="WCL197" s="321"/>
      <c r="WCM197" s="326"/>
      <c r="WCN197" s="152"/>
      <c r="WCO197" s="152"/>
      <c r="WCP197" s="152"/>
      <c r="WCQ197" s="152"/>
      <c r="WCR197" s="350"/>
      <c r="WCS197" s="321"/>
      <c r="WCT197" s="326"/>
      <c r="WCU197" s="152"/>
      <c r="WCV197" s="152"/>
      <c r="WCW197" s="152"/>
      <c r="WCX197" s="152"/>
      <c r="WCY197" s="350"/>
      <c r="WCZ197" s="321"/>
      <c r="WDA197" s="326"/>
      <c r="WDB197" s="152"/>
      <c r="WDC197" s="152"/>
      <c r="WDD197" s="152"/>
      <c r="WDE197" s="152"/>
      <c r="WDF197" s="350"/>
      <c r="WDG197" s="321"/>
      <c r="WDH197" s="326"/>
      <c r="WDI197" s="152"/>
      <c r="WDJ197" s="152"/>
      <c r="WDK197" s="152"/>
      <c r="WDL197" s="152"/>
      <c r="WDM197" s="350"/>
      <c r="WDN197" s="321"/>
      <c r="WDO197" s="326"/>
      <c r="WDP197" s="152"/>
      <c r="WDQ197" s="152"/>
      <c r="WDR197" s="152"/>
      <c r="WDS197" s="152"/>
      <c r="WDT197" s="350"/>
      <c r="WDU197" s="321"/>
      <c r="WDV197" s="326"/>
      <c r="WDW197" s="152"/>
      <c r="WDX197" s="152"/>
      <c r="WDY197" s="152"/>
      <c r="WDZ197" s="152"/>
      <c r="WEA197" s="350"/>
      <c r="WEB197" s="321"/>
      <c r="WEC197" s="326"/>
      <c r="WED197" s="152"/>
      <c r="WEE197" s="152"/>
      <c r="WEF197" s="152"/>
      <c r="WEG197" s="152"/>
      <c r="WEH197" s="350"/>
      <c r="WEI197" s="321"/>
      <c r="WEJ197" s="326"/>
      <c r="WEK197" s="152"/>
      <c r="WEL197" s="152"/>
      <c r="WEM197" s="152"/>
      <c r="WEN197" s="152"/>
      <c r="WEO197" s="350"/>
      <c r="WEP197" s="321"/>
      <c r="WEQ197" s="326"/>
      <c r="WER197" s="152"/>
      <c r="WES197" s="152"/>
      <c r="WET197" s="152"/>
      <c r="WEU197" s="152"/>
      <c r="WEV197" s="350"/>
      <c r="WEW197" s="321"/>
      <c r="WEX197" s="326"/>
      <c r="WEY197" s="152"/>
      <c r="WEZ197" s="152"/>
      <c r="WFA197" s="152"/>
      <c r="WFB197" s="152"/>
      <c r="WFC197" s="350"/>
      <c r="WFD197" s="321"/>
      <c r="WFE197" s="326"/>
      <c r="WFF197" s="152"/>
      <c r="WFG197" s="152"/>
      <c r="WFH197" s="152"/>
      <c r="WFI197" s="152"/>
      <c r="WFJ197" s="350"/>
      <c r="WFK197" s="321"/>
      <c r="WFL197" s="326"/>
      <c r="WFM197" s="152"/>
      <c r="WFN197" s="152"/>
      <c r="WFO197" s="152"/>
      <c r="WFP197" s="152"/>
      <c r="WFQ197" s="350"/>
      <c r="WFR197" s="321"/>
      <c r="WFS197" s="326"/>
      <c r="WFT197" s="152"/>
      <c r="WFU197" s="152"/>
      <c r="WFV197" s="152"/>
      <c r="WFW197" s="152"/>
      <c r="WFX197" s="350"/>
      <c r="WFY197" s="321"/>
      <c r="WFZ197" s="326"/>
      <c r="WGA197" s="152"/>
      <c r="WGB197" s="152"/>
      <c r="WGC197" s="152"/>
      <c r="WGD197" s="152"/>
      <c r="WGE197" s="350"/>
      <c r="WGF197" s="321"/>
      <c r="WGG197" s="326"/>
      <c r="WGH197" s="152"/>
      <c r="WGI197" s="152"/>
      <c r="WGJ197" s="152"/>
      <c r="WGK197" s="152"/>
      <c r="WGL197" s="350"/>
      <c r="WGM197" s="321"/>
      <c r="WGN197" s="326"/>
      <c r="WGO197" s="152"/>
      <c r="WGP197" s="152"/>
      <c r="WGQ197" s="152"/>
      <c r="WGR197" s="152"/>
      <c r="WGS197" s="350"/>
      <c r="WGT197" s="321"/>
      <c r="WGU197" s="326"/>
      <c r="WGV197" s="152"/>
      <c r="WGW197" s="152"/>
      <c r="WGX197" s="152"/>
      <c r="WGY197" s="152"/>
      <c r="WGZ197" s="350"/>
      <c r="WHA197" s="321"/>
      <c r="WHB197" s="326"/>
      <c r="WHC197" s="152"/>
      <c r="WHD197" s="152"/>
      <c r="WHE197" s="152"/>
      <c r="WHF197" s="152"/>
      <c r="WHG197" s="350"/>
      <c r="WHH197" s="321"/>
      <c r="WHI197" s="326"/>
      <c r="WHJ197" s="152"/>
      <c r="WHK197" s="152"/>
      <c r="WHL197" s="152"/>
      <c r="WHM197" s="152"/>
      <c r="WHN197" s="350"/>
      <c r="WHO197" s="321"/>
      <c r="WHP197" s="326"/>
      <c r="WHQ197" s="152"/>
      <c r="WHR197" s="152"/>
      <c r="WHS197" s="152"/>
      <c r="WHT197" s="152"/>
      <c r="WHU197" s="350"/>
      <c r="WHV197" s="321"/>
      <c r="WHW197" s="326"/>
      <c r="WHX197" s="152"/>
      <c r="WHY197" s="152"/>
      <c r="WHZ197" s="152"/>
      <c r="WIA197" s="152"/>
      <c r="WIB197" s="350"/>
      <c r="WIC197" s="321"/>
      <c r="WID197" s="326"/>
      <c r="WIE197" s="152"/>
      <c r="WIF197" s="152"/>
      <c r="WIG197" s="152"/>
      <c r="WIH197" s="152"/>
      <c r="WII197" s="350"/>
      <c r="WIJ197" s="321"/>
      <c r="WIK197" s="326"/>
      <c r="WIL197" s="152"/>
      <c r="WIM197" s="152"/>
      <c r="WIN197" s="152"/>
      <c r="WIO197" s="152"/>
      <c r="WIP197" s="350"/>
      <c r="WIQ197" s="321"/>
      <c r="WIR197" s="326"/>
      <c r="WIS197" s="152"/>
      <c r="WIT197" s="152"/>
      <c r="WIU197" s="152"/>
      <c r="WIV197" s="152"/>
      <c r="WIW197" s="350"/>
      <c r="WIX197" s="321"/>
      <c r="WIY197" s="326"/>
      <c r="WIZ197" s="152"/>
      <c r="WJA197" s="152"/>
      <c r="WJB197" s="152"/>
      <c r="WJC197" s="152"/>
      <c r="WJD197" s="350"/>
      <c r="WJE197" s="321"/>
      <c r="WJF197" s="326"/>
      <c r="WJG197" s="152"/>
      <c r="WJH197" s="152"/>
      <c r="WJI197" s="152"/>
      <c r="WJJ197" s="152"/>
      <c r="WJK197" s="350"/>
      <c r="WJL197" s="321"/>
      <c r="WJM197" s="326"/>
      <c r="WJN197" s="152"/>
      <c r="WJO197" s="152"/>
      <c r="WJP197" s="152"/>
      <c r="WJQ197" s="152"/>
      <c r="WJR197" s="350"/>
      <c r="WJS197" s="321"/>
      <c r="WJT197" s="326"/>
      <c r="WJU197" s="152"/>
      <c r="WJV197" s="152"/>
      <c r="WJW197" s="152"/>
      <c r="WJX197" s="152"/>
      <c r="WJY197" s="350"/>
      <c r="WJZ197" s="321"/>
      <c r="WKA197" s="326"/>
      <c r="WKB197" s="152"/>
      <c r="WKC197" s="152"/>
      <c r="WKD197" s="152"/>
      <c r="WKE197" s="152"/>
      <c r="WKF197" s="350"/>
      <c r="WKG197" s="321"/>
      <c r="WKH197" s="326"/>
      <c r="WKI197" s="152"/>
      <c r="WKJ197" s="152"/>
      <c r="WKK197" s="152"/>
      <c r="WKL197" s="152"/>
      <c r="WKM197" s="350"/>
      <c r="WKN197" s="321"/>
      <c r="WKO197" s="326"/>
      <c r="WKP197" s="152"/>
      <c r="WKQ197" s="152"/>
      <c r="WKR197" s="152"/>
      <c r="WKS197" s="152"/>
      <c r="WKT197" s="350"/>
      <c r="WKU197" s="321"/>
      <c r="WKV197" s="326"/>
      <c r="WKW197" s="152"/>
      <c r="WKX197" s="152"/>
      <c r="WKY197" s="152"/>
      <c r="WKZ197" s="152"/>
      <c r="WLA197" s="350"/>
      <c r="WLB197" s="321"/>
      <c r="WLC197" s="326"/>
      <c r="WLD197" s="152"/>
      <c r="WLE197" s="152"/>
      <c r="WLF197" s="152"/>
      <c r="WLG197" s="152"/>
      <c r="WLH197" s="350"/>
      <c r="WLI197" s="321"/>
      <c r="WLJ197" s="326"/>
      <c r="WLK197" s="152"/>
      <c r="WLL197" s="152"/>
      <c r="WLM197" s="152"/>
      <c r="WLN197" s="152"/>
      <c r="WLO197" s="350"/>
      <c r="WLP197" s="321"/>
      <c r="WLQ197" s="326"/>
      <c r="WLR197" s="152"/>
      <c r="WLS197" s="152"/>
      <c r="WLT197" s="152"/>
      <c r="WLU197" s="152"/>
      <c r="WLV197" s="350"/>
      <c r="WLW197" s="321"/>
      <c r="WLX197" s="326"/>
      <c r="WLY197" s="152"/>
      <c r="WLZ197" s="152"/>
      <c r="WMA197" s="152"/>
      <c r="WMB197" s="152"/>
      <c r="WMC197" s="350"/>
      <c r="WMD197" s="321"/>
      <c r="WME197" s="326"/>
      <c r="WMF197" s="152"/>
      <c r="WMG197" s="152"/>
      <c r="WMH197" s="152"/>
      <c r="WMI197" s="152"/>
      <c r="WMJ197" s="350"/>
      <c r="WMK197" s="321"/>
      <c r="WML197" s="326"/>
      <c r="WMM197" s="152"/>
      <c r="WMN197" s="152"/>
      <c r="WMO197" s="152"/>
      <c r="WMP197" s="152"/>
      <c r="WMQ197" s="350"/>
      <c r="WMR197" s="321"/>
      <c r="WMS197" s="326"/>
      <c r="WMT197" s="152"/>
      <c r="WMU197" s="152"/>
      <c r="WMV197" s="152"/>
      <c r="WMW197" s="152"/>
      <c r="WMX197" s="350"/>
      <c r="WMY197" s="321"/>
      <c r="WMZ197" s="326"/>
      <c r="WNA197" s="152"/>
      <c r="WNB197" s="152"/>
      <c r="WNC197" s="152"/>
      <c r="WND197" s="152"/>
      <c r="WNE197" s="350"/>
      <c r="WNF197" s="321"/>
      <c r="WNG197" s="326"/>
      <c r="WNH197" s="152"/>
      <c r="WNI197" s="152"/>
      <c r="WNJ197" s="152"/>
      <c r="WNK197" s="152"/>
      <c r="WNL197" s="350"/>
      <c r="WNM197" s="321"/>
      <c r="WNN197" s="326"/>
      <c r="WNO197" s="152"/>
      <c r="WNP197" s="152"/>
      <c r="WNQ197" s="152"/>
      <c r="WNR197" s="152"/>
      <c r="WNS197" s="350"/>
      <c r="WNT197" s="321"/>
      <c r="WNU197" s="326"/>
      <c r="WNV197" s="152"/>
      <c r="WNW197" s="152"/>
      <c r="WNX197" s="152"/>
      <c r="WNY197" s="152"/>
      <c r="WNZ197" s="350"/>
      <c r="WOA197" s="321"/>
      <c r="WOB197" s="326"/>
      <c r="WOC197" s="152"/>
      <c r="WOD197" s="152"/>
      <c r="WOE197" s="152"/>
      <c r="WOF197" s="152"/>
      <c r="WOG197" s="350"/>
      <c r="WOH197" s="321"/>
      <c r="WOI197" s="326"/>
      <c r="WOJ197" s="152"/>
      <c r="WOK197" s="152"/>
      <c r="WOL197" s="152"/>
      <c r="WOM197" s="152"/>
      <c r="WON197" s="350"/>
      <c r="WOO197" s="321"/>
      <c r="WOP197" s="326"/>
      <c r="WOQ197" s="152"/>
      <c r="WOR197" s="152"/>
      <c r="WOS197" s="152"/>
      <c r="WOT197" s="152"/>
      <c r="WOU197" s="350"/>
      <c r="WOV197" s="321"/>
      <c r="WOW197" s="326"/>
      <c r="WOX197" s="152"/>
      <c r="WOY197" s="152"/>
      <c r="WOZ197" s="152"/>
      <c r="WPA197" s="152"/>
      <c r="WPB197" s="350"/>
      <c r="WPC197" s="321"/>
      <c r="WPD197" s="326"/>
      <c r="WPE197" s="152"/>
      <c r="WPF197" s="152"/>
      <c r="WPG197" s="152"/>
      <c r="WPH197" s="152"/>
      <c r="WPI197" s="350"/>
      <c r="WPJ197" s="321"/>
      <c r="WPK197" s="326"/>
      <c r="WPL197" s="152"/>
      <c r="WPM197" s="152"/>
      <c r="WPN197" s="152"/>
      <c r="WPO197" s="152"/>
      <c r="WPP197" s="350"/>
      <c r="WPQ197" s="321"/>
      <c r="WPR197" s="326"/>
      <c r="WPS197" s="152"/>
      <c r="WPT197" s="152"/>
      <c r="WPU197" s="152"/>
      <c r="WPV197" s="152"/>
      <c r="WPW197" s="350"/>
      <c r="WPX197" s="321"/>
      <c r="WPY197" s="326"/>
      <c r="WPZ197" s="152"/>
      <c r="WQA197" s="152"/>
      <c r="WQB197" s="152"/>
      <c r="WQC197" s="152"/>
      <c r="WQD197" s="350"/>
      <c r="WQE197" s="321"/>
      <c r="WQF197" s="326"/>
      <c r="WQG197" s="152"/>
      <c r="WQH197" s="152"/>
      <c r="WQI197" s="152"/>
      <c r="WQJ197" s="152"/>
      <c r="WQK197" s="350"/>
      <c r="WQL197" s="321"/>
      <c r="WQM197" s="326"/>
      <c r="WQN197" s="152"/>
      <c r="WQO197" s="152"/>
      <c r="WQP197" s="152"/>
      <c r="WQQ197" s="152"/>
      <c r="WQR197" s="350"/>
      <c r="WQS197" s="321"/>
      <c r="WQT197" s="326"/>
      <c r="WQU197" s="152"/>
      <c r="WQV197" s="152"/>
      <c r="WQW197" s="152"/>
      <c r="WQX197" s="152"/>
      <c r="WQY197" s="350"/>
      <c r="WQZ197" s="321"/>
      <c r="WRA197" s="326"/>
      <c r="WRB197" s="152"/>
      <c r="WRC197" s="152"/>
      <c r="WRD197" s="152"/>
      <c r="WRE197" s="152"/>
      <c r="WRF197" s="350"/>
      <c r="WRG197" s="321"/>
      <c r="WRH197" s="326"/>
      <c r="WRI197" s="152"/>
      <c r="WRJ197" s="152"/>
      <c r="WRK197" s="152"/>
      <c r="WRL197" s="152"/>
      <c r="WRM197" s="350"/>
      <c r="WRN197" s="321"/>
      <c r="WRO197" s="326"/>
      <c r="WRP197" s="152"/>
      <c r="WRQ197" s="152"/>
      <c r="WRR197" s="152"/>
      <c r="WRS197" s="152"/>
      <c r="WRT197" s="350"/>
      <c r="WRU197" s="321"/>
      <c r="WRV197" s="326"/>
      <c r="WRW197" s="152"/>
      <c r="WRX197" s="152"/>
      <c r="WRY197" s="152"/>
      <c r="WRZ197" s="152"/>
      <c r="WSA197" s="350"/>
      <c r="WSB197" s="321"/>
      <c r="WSC197" s="326"/>
      <c r="WSD197" s="152"/>
      <c r="WSE197" s="152"/>
      <c r="WSF197" s="152"/>
      <c r="WSG197" s="152"/>
      <c r="WSH197" s="350"/>
      <c r="WSI197" s="321"/>
      <c r="WSJ197" s="326"/>
      <c r="WSK197" s="152"/>
      <c r="WSL197" s="152"/>
      <c r="WSM197" s="152"/>
      <c r="WSN197" s="152"/>
      <c r="WSO197" s="350"/>
      <c r="WSP197" s="321"/>
      <c r="WSQ197" s="326"/>
      <c r="WSR197" s="152"/>
      <c r="WSS197" s="152"/>
      <c r="WST197" s="152"/>
      <c r="WSU197" s="152"/>
      <c r="WSV197" s="350"/>
      <c r="WSW197" s="321"/>
      <c r="WSX197" s="326"/>
      <c r="WSY197" s="152"/>
      <c r="WSZ197" s="152"/>
      <c r="WTA197" s="152"/>
      <c r="WTB197" s="152"/>
      <c r="WTC197" s="350"/>
      <c r="WTD197" s="321"/>
      <c r="WTE197" s="326"/>
      <c r="WTF197" s="152"/>
      <c r="WTG197" s="152"/>
      <c r="WTH197" s="152"/>
      <c r="WTI197" s="152"/>
      <c r="WTJ197" s="350"/>
      <c r="WTK197" s="321"/>
      <c r="WTL197" s="326"/>
      <c r="WTM197" s="152"/>
      <c r="WTN197" s="152"/>
      <c r="WTO197" s="152"/>
      <c r="WTP197" s="152"/>
      <c r="WTQ197" s="350"/>
      <c r="WTR197" s="321"/>
      <c r="WTS197" s="326"/>
      <c r="WTT197" s="152"/>
      <c r="WTU197" s="152"/>
      <c r="WTV197" s="152"/>
      <c r="WTW197" s="152"/>
      <c r="WTX197" s="350"/>
      <c r="WTY197" s="321"/>
      <c r="WTZ197" s="326"/>
      <c r="WUA197" s="152"/>
      <c r="WUB197" s="152"/>
      <c r="WUC197" s="152"/>
      <c r="WUD197" s="152"/>
      <c r="WUE197" s="350"/>
      <c r="WUF197" s="321"/>
      <c r="WUG197" s="326"/>
      <c r="WUH197" s="152"/>
      <c r="WUI197" s="152"/>
      <c r="WUJ197" s="152"/>
      <c r="WUK197" s="152"/>
      <c r="WUL197" s="350"/>
      <c r="WUM197" s="321"/>
      <c r="WUN197" s="326"/>
      <c r="WUO197" s="152"/>
      <c r="WUP197" s="152"/>
      <c r="WUQ197" s="152"/>
      <c r="WUR197" s="152"/>
      <c r="WUS197" s="350"/>
      <c r="WUT197" s="321"/>
      <c r="WUU197" s="326"/>
      <c r="WUV197" s="152"/>
      <c r="WUW197" s="152"/>
      <c r="WUX197" s="152"/>
      <c r="WUY197" s="152"/>
      <c r="WUZ197" s="350"/>
      <c r="WVA197" s="321"/>
      <c r="WVB197" s="326"/>
      <c r="WVC197" s="152"/>
      <c r="WVD197" s="152"/>
      <c r="WVE197" s="152"/>
      <c r="WVF197" s="152"/>
      <c r="WVG197" s="350"/>
      <c r="WVH197" s="321"/>
      <c r="WVI197" s="326"/>
      <c r="WVJ197" s="152"/>
      <c r="WVK197" s="152"/>
      <c r="WVL197" s="152"/>
      <c r="WVM197" s="152"/>
      <c r="WVN197" s="350"/>
      <c r="WVO197" s="321"/>
      <c r="WVP197" s="326"/>
      <c r="WVQ197" s="152"/>
      <c r="WVR197" s="152"/>
      <c r="WVS197" s="152"/>
      <c r="WVT197" s="152"/>
      <c r="WVU197" s="350"/>
      <c r="WVV197" s="321"/>
      <c r="WVW197" s="326"/>
      <c r="WVX197" s="152"/>
      <c r="WVY197" s="152"/>
      <c r="WVZ197" s="152"/>
      <c r="WWA197" s="152"/>
      <c r="WWB197" s="350"/>
      <c r="WWC197" s="321"/>
      <c r="WWD197" s="326"/>
      <c r="WWE197" s="152"/>
      <c r="WWF197" s="152"/>
      <c r="WWG197" s="152"/>
      <c r="WWH197" s="152"/>
      <c r="WWI197" s="350"/>
      <c r="WWJ197" s="321"/>
      <c r="WWK197" s="326"/>
      <c r="WWL197" s="152"/>
      <c r="WWM197" s="152"/>
      <c r="WWN197" s="152"/>
      <c r="WWO197" s="152"/>
      <c r="WWP197" s="350"/>
      <c r="WWQ197" s="321"/>
      <c r="WWR197" s="326"/>
      <c r="WWS197" s="152"/>
      <c r="WWT197" s="152"/>
      <c r="WWU197" s="152"/>
      <c r="WWV197" s="152"/>
      <c r="WWW197" s="350"/>
      <c r="WWX197" s="321"/>
      <c r="WWY197" s="326"/>
      <c r="WWZ197" s="152"/>
      <c r="WXA197" s="152"/>
      <c r="WXB197" s="152"/>
      <c r="WXC197" s="152"/>
      <c r="WXD197" s="350"/>
      <c r="WXE197" s="321"/>
      <c r="WXF197" s="326"/>
      <c r="WXG197" s="152"/>
      <c r="WXH197" s="152"/>
      <c r="WXI197" s="152"/>
      <c r="WXJ197" s="152"/>
      <c r="WXK197" s="350"/>
      <c r="WXL197" s="321"/>
      <c r="WXM197" s="326"/>
      <c r="WXN197" s="152"/>
      <c r="WXO197" s="152"/>
      <c r="WXP197" s="152"/>
      <c r="WXQ197" s="152"/>
      <c r="WXR197" s="350"/>
      <c r="WXS197" s="321"/>
      <c r="WXT197" s="326"/>
      <c r="WXU197" s="152"/>
      <c r="WXV197" s="152"/>
      <c r="WXW197" s="152"/>
      <c r="WXX197" s="152"/>
      <c r="WXY197" s="350"/>
      <c r="WXZ197" s="321"/>
      <c r="WYA197" s="326"/>
      <c r="WYB197" s="152"/>
      <c r="WYC197" s="152"/>
      <c r="WYD197" s="152"/>
      <c r="WYE197" s="152"/>
      <c r="WYF197" s="350"/>
      <c r="WYG197" s="321"/>
      <c r="WYH197" s="326"/>
      <c r="WYI197" s="152"/>
      <c r="WYJ197" s="152"/>
      <c r="WYK197" s="152"/>
      <c r="WYL197" s="152"/>
      <c r="WYM197" s="350"/>
      <c r="WYN197" s="321"/>
      <c r="WYO197" s="326"/>
      <c r="WYP197" s="152"/>
      <c r="WYQ197" s="152"/>
      <c r="WYR197" s="152"/>
      <c r="WYS197" s="152"/>
      <c r="WYT197" s="350"/>
      <c r="WYU197" s="321"/>
      <c r="WYV197" s="326"/>
      <c r="WYW197" s="152"/>
      <c r="WYX197" s="152"/>
      <c r="WYY197" s="152"/>
      <c r="WYZ197" s="152"/>
      <c r="WZA197" s="350"/>
      <c r="WZB197" s="321"/>
      <c r="WZC197" s="326"/>
      <c r="WZD197" s="152"/>
      <c r="WZE197" s="152"/>
      <c r="WZF197" s="152"/>
      <c r="WZG197" s="152"/>
      <c r="WZH197" s="350"/>
      <c r="WZI197" s="321"/>
      <c r="WZJ197" s="326"/>
      <c r="WZK197" s="152"/>
      <c r="WZL197" s="152"/>
      <c r="WZM197" s="152"/>
      <c r="WZN197" s="152"/>
      <c r="WZO197" s="350"/>
      <c r="WZP197" s="321"/>
      <c r="WZQ197" s="326"/>
      <c r="WZR197" s="152"/>
      <c r="WZS197" s="152"/>
      <c r="WZT197" s="152"/>
      <c r="WZU197" s="152"/>
      <c r="WZV197" s="350"/>
      <c r="WZW197" s="321"/>
      <c r="WZX197" s="326"/>
      <c r="WZY197" s="152"/>
      <c r="WZZ197" s="152"/>
      <c r="XAA197" s="152"/>
      <c r="XAB197" s="152"/>
      <c r="XAC197" s="350"/>
      <c r="XAD197" s="321"/>
      <c r="XAE197" s="326"/>
      <c r="XAF197" s="152"/>
      <c r="XAG197" s="152"/>
      <c r="XAH197" s="152"/>
      <c r="XAI197" s="152"/>
      <c r="XAJ197" s="350"/>
      <c r="XAK197" s="321"/>
      <c r="XAL197" s="326"/>
      <c r="XAM197" s="152"/>
      <c r="XAN197" s="152"/>
      <c r="XAO197" s="152"/>
      <c r="XAP197" s="152"/>
      <c r="XAQ197" s="350"/>
      <c r="XAR197" s="321"/>
      <c r="XAS197" s="326"/>
      <c r="XAT197" s="152"/>
      <c r="XAU197" s="152"/>
      <c r="XAV197" s="152"/>
      <c r="XAW197" s="152"/>
      <c r="XAX197" s="350"/>
      <c r="XAY197" s="321"/>
      <c r="XAZ197" s="326"/>
      <c r="XBA197" s="152"/>
      <c r="XBB197" s="152"/>
      <c r="XBC197" s="152"/>
      <c r="XBD197" s="152"/>
      <c r="XBE197" s="350"/>
      <c r="XBF197" s="321"/>
      <c r="XBG197" s="326"/>
      <c r="XBH197" s="152"/>
      <c r="XBI197" s="152"/>
      <c r="XBJ197" s="152"/>
      <c r="XBK197" s="152"/>
      <c r="XBL197" s="350"/>
      <c r="XBM197" s="321"/>
      <c r="XBN197" s="326"/>
      <c r="XBO197" s="152"/>
      <c r="XBP197" s="152"/>
      <c r="XBQ197" s="152"/>
      <c r="XBR197" s="152"/>
      <c r="XBS197" s="350"/>
      <c r="XBT197" s="321"/>
      <c r="XBU197" s="326"/>
      <c r="XBV197" s="152"/>
      <c r="XBW197" s="152"/>
      <c r="XBX197" s="152"/>
      <c r="XBY197" s="152"/>
      <c r="XBZ197" s="350"/>
      <c r="XCA197" s="321"/>
      <c r="XCB197" s="326"/>
      <c r="XCC197" s="152"/>
      <c r="XCD197" s="152"/>
      <c r="XCE197" s="152"/>
      <c r="XCF197" s="152"/>
      <c r="XCG197" s="350"/>
      <c r="XCH197" s="321"/>
      <c r="XCI197" s="326"/>
      <c r="XCJ197" s="152"/>
      <c r="XCK197" s="152"/>
      <c r="XCL197" s="152"/>
      <c r="XCM197" s="152"/>
      <c r="XCN197" s="350"/>
      <c r="XCO197" s="321"/>
      <c r="XCP197" s="326"/>
      <c r="XCQ197" s="152"/>
      <c r="XCR197" s="152"/>
      <c r="XCS197" s="152"/>
      <c r="XCT197" s="152"/>
      <c r="XCU197" s="350"/>
      <c r="XCV197" s="321"/>
      <c r="XCW197" s="326"/>
      <c r="XCX197" s="152"/>
      <c r="XCY197" s="152"/>
      <c r="XCZ197" s="152"/>
      <c r="XDA197" s="152"/>
      <c r="XDB197" s="350"/>
      <c r="XDC197" s="321"/>
      <c r="XDD197" s="326"/>
      <c r="XDE197" s="152"/>
      <c r="XDF197" s="152"/>
      <c r="XDG197" s="152"/>
      <c r="XDH197" s="152"/>
      <c r="XDI197" s="350"/>
      <c r="XDJ197" s="321"/>
      <c r="XDK197" s="326"/>
      <c r="XDL197" s="152"/>
      <c r="XDM197" s="152"/>
      <c r="XDN197" s="152"/>
      <c r="XDO197" s="152"/>
      <c r="XDP197" s="350"/>
      <c r="XDQ197" s="321"/>
      <c r="XDR197" s="326"/>
      <c r="XDS197" s="152"/>
      <c r="XDT197" s="152"/>
      <c r="XDU197" s="152"/>
      <c r="XDV197" s="152"/>
      <c r="XDW197" s="350"/>
      <c r="XDX197" s="321"/>
      <c r="XDY197" s="326"/>
      <c r="XDZ197" s="152"/>
      <c r="XEA197" s="152"/>
      <c r="XEB197" s="152"/>
      <c r="XEC197" s="152"/>
      <c r="XED197" s="350"/>
      <c r="XEE197" s="321"/>
      <c r="XEF197" s="326"/>
      <c r="XEG197" s="152"/>
      <c r="XEH197" s="152"/>
      <c r="XEI197" s="152"/>
      <c r="XEJ197" s="152"/>
      <c r="XEK197" s="350"/>
      <c r="XEL197" s="321"/>
      <c r="XEM197" s="326"/>
      <c r="XEN197" s="152"/>
      <c r="XEO197" s="152"/>
      <c r="XEP197" s="152"/>
      <c r="XEQ197" s="152"/>
      <c r="XER197" s="350"/>
      <c r="XES197" s="321"/>
      <c r="XET197" s="326"/>
      <c r="XEU197" s="152"/>
      <c r="XEV197" s="152"/>
      <c r="XEW197" s="152"/>
      <c r="XEX197" s="152"/>
      <c r="XEY197" s="350"/>
      <c r="XEZ197" s="321"/>
      <c r="XFA197" s="326"/>
      <c r="XFB197" s="152"/>
      <c r="XFC197" s="152"/>
      <c r="XFD197" s="152"/>
    </row>
    <row r="198" spans="1:16384" s="165" customFormat="1" ht="15.75" x14ac:dyDescent="0.25">
      <c r="A198" s="384" t="s">
        <v>430</v>
      </c>
      <c r="B198" s="385"/>
      <c r="C198" s="385"/>
      <c r="D198" s="385"/>
      <c r="E198" s="385"/>
      <c r="F198" s="659">
        <v>40</v>
      </c>
      <c r="G198" s="662"/>
      <c r="H198" s="501">
        <v>70</v>
      </c>
      <c r="I198" s="501">
        <v>70</v>
      </c>
    </row>
    <row r="199" spans="1:16384" s="165" customFormat="1" ht="15.75" customHeight="1" x14ac:dyDescent="0.25">
      <c r="A199" s="714" t="s">
        <v>423</v>
      </c>
      <c r="B199" s="714"/>
      <c r="C199" s="714"/>
      <c r="D199" s="714"/>
      <c r="E199" s="714"/>
      <c r="F199" s="714"/>
      <c r="G199" s="714"/>
      <c r="H199" s="501"/>
      <c r="I199" s="501"/>
    </row>
    <row r="200" spans="1:16384" s="165" customFormat="1" ht="15.75" x14ac:dyDescent="0.25">
      <c r="A200" s="714"/>
      <c r="B200" s="714"/>
      <c r="C200" s="714"/>
      <c r="D200" s="714"/>
      <c r="E200" s="714"/>
      <c r="F200" s="714"/>
      <c r="G200" s="714"/>
      <c r="H200" s="501"/>
      <c r="I200" s="501"/>
    </row>
    <row r="201" spans="1:16384" s="165" customFormat="1" ht="15.75" x14ac:dyDescent="0.25">
      <c r="A201" s="714"/>
      <c r="B201" s="714"/>
      <c r="C201" s="714"/>
      <c r="D201" s="714"/>
      <c r="E201" s="714"/>
      <c r="F201" s="714"/>
      <c r="G201" s="714"/>
      <c r="H201" s="501"/>
      <c r="I201" s="501"/>
    </row>
    <row r="202" spans="1:16384" s="165" customFormat="1" ht="15.75" x14ac:dyDescent="0.25">
      <c r="A202" s="714"/>
      <c r="B202" s="714"/>
      <c r="C202" s="714"/>
      <c r="D202" s="714"/>
      <c r="E202" s="714"/>
      <c r="F202" s="714"/>
      <c r="G202" s="714"/>
      <c r="H202" s="501"/>
      <c r="I202" s="501"/>
    </row>
    <row r="203" spans="1:16384" s="165" customFormat="1" ht="24" customHeight="1" x14ac:dyDescent="0.25">
      <c r="A203" s="714"/>
      <c r="B203" s="714"/>
      <c r="C203" s="714"/>
      <c r="D203" s="714"/>
      <c r="E203" s="714"/>
      <c r="F203" s="714"/>
      <c r="G203" s="714"/>
      <c r="H203" s="501"/>
      <c r="I203" s="501"/>
    </row>
    <row r="204" spans="1:16384" s="165" customFormat="1" ht="30.75" customHeight="1" x14ac:dyDescent="0.25">
      <c r="A204" s="714"/>
      <c r="B204" s="714"/>
      <c r="C204" s="714"/>
      <c r="D204" s="714"/>
      <c r="E204" s="714"/>
      <c r="F204" s="714"/>
      <c r="G204" s="714"/>
      <c r="H204" s="501"/>
      <c r="I204" s="501"/>
    </row>
    <row r="205" spans="1:16384" s="165" customFormat="1" ht="9.75" customHeight="1" x14ac:dyDescent="0.25">
      <c r="A205" s="181"/>
      <c r="B205" s="181"/>
      <c r="C205" s="181"/>
      <c r="D205" s="181"/>
      <c r="E205" s="181"/>
      <c r="F205" s="181"/>
      <c r="G205" s="181"/>
      <c r="H205" s="501"/>
      <c r="I205" s="501"/>
    </row>
    <row r="206" spans="1:16384" s="155" customFormat="1" ht="18" customHeight="1" x14ac:dyDescent="0.25">
      <c r="A206" s="652" t="s">
        <v>190</v>
      </c>
      <c r="B206" s="653"/>
      <c r="C206" s="653"/>
      <c r="D206" s="653"/>
      <c r="E206" s="653"/>
      <c r="F206" s="659">
        <v>150</v>
      </c>
      <c r="G206" s="659"/>
      <c r="H206" s="568">
        <v>130</v>
      </c>
      <c r="I206" s="568">
        <v>130</v>
      </c>
    </row>
    <row r="207" spans="1:16384" s="155" customFormat="1" ht="14.25" hidden="1" customHeight="1" x14ac:dyDescent="0.2">
      <c r="A207" s="731" t="s">
        <v>410</v>
      </c>
      <c r="B207" s="732"/>
      <c r="C207" s="732"/>
      <c r="D207" s="732"/>
      <c r="E207" s="732"/>
      <c r="F207" s="732"/>
      <c r="G207" s="732"/>
      <c r="H207" s="578"/>
      <c r="I207" s="578"/>
    </row>
    <row r="208" spans="1:16384" s="155" customFormat="1" ht="30.75" customHeight="1" x14ac:dyDescent="0.2">
      <c r="A208" s="673"/>
      <c r="B208" s="673"/>
      <c r="C208" s="673"/>
      <c r="D208" s="673"/>
      <c r="E208" s="673"/>
      <c r="F208" s="673"/>
      <c r="G208" s="673"/>
      <c r="H208" s="572"/>
      <c r="I208" s="572"/>
    </row>
    <row r="209" spans="1:11" s="155" customFormat="1" ht="13.5" customHeight="1" x14ac:dyDescent="0.2">
      <c r="A209" s="352"/>
      <c r="B209" s="352"/>
      <c r="C209" s="352"/>
      <c r="D209" s="352"/>
      <c r="E209" s="352"/>
      <c r="F209" s="352"/>
      <c r="G209" s="352"/>
      <c r="H209" s="572"/>
      <c r="I209" s="572"/>
    </row>
    <row r="210" spans="1:11" s="155" customFormat="1" ht="13.5" customHeight="1" x14ac:dyDescent="0.25">
      <c r="A210" s="652" t="s">
        <v>431</v>
      </c>
      <c r="B210" s="653"/>
      <c r="C210" s="653"/>
      <c r="D210" s="653"/>
      <c r="E210" s="653"/>
      <c r="F210" s="715">
        <v>0.1</v>
      </c>
      <c r="G210" s="715"/>
      <c r="H210" s="572">
        <v>0</v>
      </c>
      <c r="I210" s="572">
        <v>132</v>
      </c>
    </row>
    <row r="211" spans="1:11" s="155" customFormat="1" ht="13.5" customHeight="1" x14ac:dyDescent="0.2">
      <c r="A211" s="734" t="s">
        <v>413</v>
      </c>
      <c r="B211" s="734"/>
      <c r="C211" s="734"/>
      <c r="D211" s="734"/>
      <c r="E211" s="734"/>
      <c r="F211" s="734"/>
      <c r="G211" s="734"/>
      <c r="H211" s="572"/>
      <c r="I211" s="572"/>
    </row>
    <row r="212" spans="1:11" s="155" customFormat="1" ht="13.5" customHeight="1" x14ac:dyDescent="0.2">
      <c r="A212" s="352"/>
      <c r="B212" s="352"/>
      <c r="C212" s="352"/>
      <c r="D212" s="352"/>
      <c r="E212" s="352"/>
      <c r="F212" s="352"/>
      <c r="G212" s="352"/>
      <c r="H212" s="572"/>
      <c r="I212" s="572"/>
    </row>
    <row r="213" spans="1:11" s="155" customFormat="1" ht="18" customHeight="1" x14ac:dyDescent="0.25">
      <c r="A213" s="652" t="s">
        <v>432</v>
      </c>
      <c r="B213" s="653"/>
      <c r="C213" s="653"/>
      <c r="D213" s="653"/>
      <c r="E213" s="653"/>
      <c r="F213" s="659">
        <v>350</v>
      </c>
      <c r="G213" s="659"/>
      <c r="H213" s="568">
        <v>380</v>
      </c>
      <c r="I213" s="568">
        <v>380</v>
      </c>
    </row>
    <row r="214" spans="1:11" s="155" customFormat="1" x14ac:dyDescent="0.2">
      <c r="A214" s="731" t="s">
        <v>309</v>
      </c>
      <c r="B214" s="732"/>
      <c r="C214" s="732"/>
      <c r="D214" s="732"/>
      <c r="E214" s="732"/>
      <c r="F214" s="732"/>
      <c r="G214" s="732"/>
      <c r="H214" s="568"/>
      <c r="I214" s="568"/>
    </row>
    <row r="215" spans="1:11" s="155" customFormat="1" ht="14.25" x14ac:dyDescent="0.2">
      <c r="A215" s="355"/>
      <c r="B215" s="327"/>
      <c r="C215" s="327"/>
      <c r="D215" s="327"/>
      <c r="E215" s="327"/>
      <c r="F215" s="327"/>
      <c r="G215" s="327"/>
      <c r="H215" s="568"/>
      <c r="I215" s="568"/>
    </row>
    <row r="216" spans="1:11" s="155" customFormat="1" ht="13.5" customHeight="1" x14ac:dyDescent="0.25">
      <c r="A216" s="652" t="s">
        <v>433</v>
      </c>
      <c r="B216" s="653"/>
      <c r="C216" s="653"/>
      <c r="D216" s="653"/>
      <c r="E216" s="653"/>
      <c r="F216" s="715">
        <v>0.1</v>
      </c>
      <c r="G216" s="715"/>
      <c r="H216" s="572">
        <v>0</v>
      </c>
      <c r="I216" s="572">
        <v>99</v>
      </c>
    </row>
    <row r="217" spans="1:11" s="155" customFormat="1" ht="13.5" customHeight="1" x14ac:dyDescent="0.2">
      <c r="A217" s="734" t="s">
        <v>413</v>
      </c>
      <c r="B217" s="734"/>
      <c r="C217" s="734"/>
      <c r="D217" s="734"/>
      <c r="E217" s="734"/>
      <c r="F217" s="734"/>
      <c r="G217" s="734"/>
      <c r="H217" s="572"/>
      <c r="I217" s="572"/>
    </row>
    <row r="218" spans="1:11" x14ac:dyDescent="0.2">
      <c r="A218" s="154"/>
      <c r="B218" s="154"/>
      <c r="C218" s="155"/>
      <c r="D218" s="156"/>
      <c r="E218" s="156"/>
      <c r="F218" s="156"/>
      <c r="G218" s="157"/>
    </row>
    <row r="219" spans="1:11" s="155" customFormat="1" ht="13.5" customHeight="1" x14ac:dyDescent="0.25">
      <c r="A219" s="652" t="s">
        <v>434</v>
      </c>
      <c r="B219" s="653"/>
      <c r="C219" s="653"/>
      <c r="D219" s="653"/>
      <c r="E219" s="653"/>
      <c r="F219" s="733">
        <v>0.1</v>
      </c>
      <c r="G219" s="733"/>
      <c r="H219" s="572">
        <v>0</v>
      </c>
      <c r="I219" s="572">
        <v>0</v>
      </c>
    </row>
    <row r="220" spans="1:11" s="155" customFormat="1" ht="13.5" customHeight="1" x14ac:dyDescent="0.2">
      <c r="A220" s="734" t="s">
        <v>413</v>
      </c>
      <c r="B220" s="734"/>
      <c r="C220" s="734"/>
      <c r="D220" s="734"/>
      <c r="E220" s="734"/>
      <c r="F220" s="734"/>
      <c r="G220" s="734"/>
      <c r="H220" s="572"/>
      <c r="I220" s="572"/>
    </row>
    <row r="221" spans="1:11" s="155" customFormat="1" ht="14.25" x14ac:dyDescent="0.2">
      <c r="A221" s="355"/>
      <c r="B221" s="327"/>
      <c r="C221" s="327"/>
      <c r="D221" s="327"/>
      <c r="E221" s="327"/>
      <c r="F221" s="327"/>
      <c r="G221" s="327"/>
      <c r="H221" s="568"/>
      <c r="I221" s="568"/>
    </row>
    <row r="222" spans="1:11" s="164" customFormat="1" ht="16.5" thickBot="1" x14ac:dyDescent="0.3">
      <c r="A222" s="657" t="s">
        <v>387</v>
      </c>
      <c r="B222" s="657"/>
      <c r="C222" s="657"/>
      <c r="D222" s="657"/>
      <c r="E222" s="657"/>
      <c r="F222" s="658">
        <f>SUM(F223)</f>
        <v>1</v>
      </c>
      <c r="G222" s="658"/>
      <c r="H222" s="389">
        <v>1</v>
      </c>
      <c r="I222" s="389">
        <v>1</v>
      </c>
    </row>
    <row r="223" spans="1:11" s="165" customFormat="1" ht="16.5" thickTop="1" x14ac:dyDescent="0.25">
      <c r="A223" s="652" t="s">
        <v>382</v>
      </c>
      <c r="B223" s="653"/>
      <c r="C223" s="653"/>
      <c r="D223" s="653"/>
      <c r="E223" s="653"/>
      <c r="F223" s="659">
        <v>1</v>
      </c>
      <c r="G223" s="659"/>
      <c r="H223" s="501"/>
      <c r="I223" s="501"/>
      <c r="J223" s="166"/>
      <c r="K223" s="166"/>
    </row>
    <row r="224" spans="1:11" s="155" customFormat="1" x14ac:dyDescent="0.2">
      <c r="A224" s="666" t="s">
        <v>388</v>
      </c>
      <c r="B224" s="666"/>
      <c r="C224" s="666"/>
      <c r="D224" s="666"/>
      <c r="E224" s="666"/>
      <c r="F224" s="666"/>
      <c r="G224" s="666"/>
      <c r="H224" s="572"/>
      <c r="I224" s="572"/>
    </row>
    <row r="225" spans="1:11" s="155" customFormat="1" x14ac:dyDescent="0.2">
      <c r="A225" s="666"/>
      <c r="B225" s="666"/>
      <c r="C225" s="666"/>
      <c r="D225" s="666"/>
      <c r="E225" s="666"/>
      <c r="F225" s="666"/>
      <c r="G225" s="666"/>
      <c r="H225" s="572"/>
      <c r="I225" s="572"/>
    </row>
    <row r="226" spans="1:11" s="164" customFormat="1" ht="16.5" thickBot="1" x14ac:dyDescent="0.3">
      <c r="A226" s="657" t="s">
        <v>23</v>
      </c>
      <c r="B226" s="657"/>
      <c r="C226" s="657"/>
      <c r="D226" s="657"/>
      <c r="E226" s="657"/>
      <c r="F226" s="658">
        <f>SUM(F227)</f>
        <v>2500</v>
      </c>
      <c r="G226" s="658"/>
      <c r="H226" s="389">
        <v>1150</v>
      </c>
      <c r="I226" s="389">
        <v>1150</v>
      </c>
    </row>
    <row r="227" spans="1:11" s="155" customFormat="1" ht="17.25" customHeight="1" thickTop="1" x14ac:dyDescent="0.25">
      <c r="A227" s="652" t="s">
        <v>200</v>
      </c>
      <c r="B227" s="653"/>
      <c r="C227" s="653"/>
      <c r="D227" s="653"/>
      <c r="E227" s="653"/>
      <c r="F227" s="659">
        <v>2500</v>
      </c>
      <c r="G227" s="659"/>
      <c r="H227" s="501"/>
      <c r="I227" s="501"/>
    </row>
    <row r="228" spans="1:11" s="155" customFormat="1" ht="14.25" customHeight="1" x14ac:dyDescent="0.2">
      <c r="A228" s="655" t="s">
        <v>424</v>
      </c>
      <c r="B228" s="655"/>
      <c r="C228" s="655"/>
      <c r="D228" s="655"/>
      <c r="E228" s="655"/>
      <c r="F228" s="655"/>
      <c r="G228" s="655"/>
      <c r="H228" s="501"/>
      <c r="I228" s="501"/>
    </row>
    <row r="229" spans="1:11" s="155" customFormat="1" ht="15" customHeight="1" x14ac:dyDescent="0.2">
      <c r="A229" s="655"/>
      <c r="B229" s="655"/>
      <c r="C229" s="655"/>
      <c r="D229" s="655"/>
      <c r="E229" s="655"/>
      <c r="F229" s="655"/>
      <c r="G229" s="655"/>
      <c r="H229" s="501"/>
      <c r="I229" s="501"/>
    </row>
    <row r="230" spans="1:11" s="155" customFormat="1" ht="15" customHeight="1" x14ac:dyDescent="0.2">
      <c r="A230" s="655"/>
      <c r="B230" s="655"/>
      <c r="C230" s="655"/>
      <c r="D230" s="655"/>
      <c r="E230" s="655"/>
      <c r="F230" s="655"/>
      <c r="G230" s="655"/>
      <c r="H230" s="501"/>
      <c r="I230" s="501"/>
    </row>
    <row r="231" spans="1:11" s="155" customFormat="1" x14ac:dyDescent="0.2">
      <c r="A231" s="154"/>
      <c r="B231" s="154"/>
      <c r="D231" s="156"/>
      <c r="E231" s="156"/>
      <c r="F231" s="156"/>
      <c r="G231" s="157"/>
      <c r="H231" s="501"/>
      <c r="I231" s="501"/>
    </row>
    <row r="232" spans="1:11" s="164" customFormat="1" ht="21" customHeight="1" thickBot="1" x14ac:dyDescent="0.3">
      <c r="A232" s="667" t="s">
        <v>367</v>
      </c>
      <c r="B232" s="667"/>
      <c r="C232" s="667"/>
      <c r="D232" s="667"/>
      <c r="E232" s="667"/>
      <c r="F232" s="658">
        <f>SUM(F233)</f>
        <v>6500</v>
      </c>
      <c r="G232" s="658"/>
      <c r="H232" s="389">
        <v>7200</v>
      </c>
      <c r="I232" s="389">
        <v>7200</v>
      </c>
    </row>
    <row r="233" spans="1:11" ht="17.25" customHeight="1" thickTop="1" x14ac:dyDescent="0.25">
      <c r="A233" s="652" t="s">
        <v>200</v>
      </c>
      <c r="B233" s="653"/>
      <c r="C233" s="653"/>
      <c r="D233" s="653"/>
      <c r="E233" s="653"/>
      <c r="F233" s="659">
        <v>6500</v>
      </c>
      <c r="G233" s="659"/>
    </row>
    <row r="234" spans="1:11" s="155" customFormat="1" ht="13.5" customHeight="1" x14ac:dyDescent="0.2">
      <c r="A234" s="730" t="s">
        <v>425</v>
      </c>
      <c r="B234" s="730"/>
      <c r="C234" s="730"/>
      <c r="D234" s="730"/>
      <c r="E234" s="730"/>
      <c r="F234" s="730"/>
      <c r="G234" s="730"/>
      <c r="H234" s="501"/>
      <c r="I234" s="501"/>
    </row>
    <row r="235" spans="1:11" s="155" customFormat="1" ht="14.25" customHeight="1" x14ac:dyDescent="0.2">
      <c r="A235" s="730"/>
      <c r="B235" s="730"/>
      <c r="C235" s="730"/>
      <c r="D235" s="730"/>
      <c r="E235" s="730"/>
      <c r="F235" s="730"/>
      <c r="G235" s="730"/>
      <c r="H235" s="501"/>
      <c r="I235" s="501"/>
    </row>
    <row r="236" spans="1:11" s="155" customFormat="1" ht="14.25" customHeight="1" x14ac:dyDescent="0.2">
      <c r="A236" s="730"/>
      <c r="B236" s="730"/>
      <c r="C236" s="730"/>
      <c r="D236" s="730"/>
      <c r="E236" s="730"/>
      <c r="F236" s="730"/>
      <c r="G236" s="730"/>
      <c r="H236" s="501"/>
      <c r="I236" s="501"/>
    </row>
    <row r="237" spans="1:11" s="155" customFormat="1" ht="14.25" x14ac:dyDescent="0.2">
      <c r="A237" s="351"/>
      <c r="B237" s="352"/>
      <c r="C237" s="352"/>
      <c r="D237" s="352"/>
      <c r="E237" s="352"/>
      <c r="F237" s="352"/>
      <c r="G237" s="352"/>
      <c r="H237" s="501"/>
      <c r="I237" s="501"/>
    </row>
    <row r="238" spans="1:11" s="164" customFormat="1" ht="32.25" customHeight="1" thickBot="1" x14ac:dyDescent="0.3">
      <c r="A238" s="667" t="s">
        <v>381</v>
      </c>
      <c r="B238" s="667"/>
      <c r="C238" s="667"/>
      <c r="D238" s="667"/>
      <c r="E238" s="667"/>
      <c r="F238" s="658">
        <f>SUM(F239)</f>
        <v>5</v>
      </c>
      <c r="G238" s="658"/>
      <c r="H238" s="389">
        <v>5</v>
      </c>
      <c r="I238" s="389">
        <v>5</v>
      </c>
    </row>
    <row r="239" spans="1:11" s="161" customFormat="1" ht="15.75" thickTop="1" x14ac:dyDescent="0.25">
      <c r="A239" s="652" t="s">
        <v>382</v>
      </c>
      <c r="B239" s="653"/>
      <c r="C239" s="653"/>
      <c r="D239" s="653"/>
      <c r="E239" s="653"/>
      <c r="F239" s="659">
        <v>5</v>
      </c>
      <c r="G239" s="659"/>
      <c r="H239" s="501"/>
      <c r="I239" s="501"/>
      <c r="J239" s="168"/>
      <c r="K239" s="168"/>
    </row>
    <row r="240" spans="1:11" s="155" customFormat="1" ht="14.25" customHeight="1" x14ac:dyDescent="0.2">
      <c r="A240" s="674" t="s">
        <v>400</v>
      </c>
      <c r="B240" s="674"/>
      <c r="C240" s="674"/>
      <c r="D240" s="674"/>
      <c r="E240" s="674"/>
      <c r="F240" s="674"/>
      <c r="G240" s="674"/>
      <c r="H240" s="501"/>
      <c r="I240" s="501"/>
    </row>
    <row r="241" spans="1:9" s="155" customFormat="1" ht="14.25" x14ac:dyDescent="0.2">
      <c r="A241" s="351"/>
      <c r="B241" s="352"/>
      <c r="C241" s="352"/>
      <c r="D241" s="352"/>
      <c r="E241" s="352"/>
      <c r="F241" s="352"/>
      <c r="G241" s="352"/>
      <c r="H241" s="501"/>
      <c r="I241" s="501"/>
    </row>
    <row r="242" spans="1:9" s="390" customFormat="1" ht="16.5" thickBot="1" x14ac:dyDescent="0.3">
      <c r="A242" s="657" t="s">
        <v>194</v>
      </c>
      <c r="B242" s="657"/>
      <c r="C242" s="657"/>
      <c r="D242" s="657"/>
      <c r="E242" s="657"/>
      <c r="F242" s="663">
        <f>F243</f>
        <v>1000.6</v>
      </c>
      <c r="G242" s="663"/>
      <c r="H242" s="389">
        <v>500.3</v>
      </c>
      <c r="I242" s="389">
        <v>500</v>
      </c>
    </row>
    <row r="243" spans="1:9" s="601" customFormat="1" ht="17.25" customHeight="1" thickTop="1" x14ac:dyDescent="0.25">
      <c r="A243" s="652" t="s">
        <v>28</v>
      </c>
      <c r="B243" s="653"/>
      <c r="C243" s="653"/>
      <c r="D243" s="653"/>
      <c r="E243" s="653"/>
      <c r="F243" s="733">
        <v>1000.6</v>
      </c>
      <c r="G243" s="733"/>
      <c r="H243" s="569"/>
      <c r="I243" s="569"/>
    </row>
    <row r="244" spans="1:9" s="601" customFormat="1" ht="15.75" customHeight="1" x14ac:dyDescent="0.2">
      <c r="A244" s="655" t="s">
        <v>29</v>
      </c>
      <c r="B244" s="673"/>
      <c r="C244" s="673"/>
      <c r="D244" s="673"/>
      <c r="E244" s="673"/>
      <c r="F244" s="673"/>
      <c r="G244" s="673"/>
      <c r="H244" s="569"/>
      <c r="I244" s="569"/>
    </row>
    <row r="245" spans="1:9" s="601" customFormat="1" x14ac:dyDescent="0.2">
      <c r="A245" s="332"/>
      <c r="B245" s="332"/>
      <c r="C245" s="151"/>
      <c r="D245" s="603"/>
      <c r="E245" s="603"/>
      <c r="F245" s="603"/>
      <c r="G245" s="604"/>
      <c r="H245" s="569"/>
      <c r="I245" s="569"/>
    </row>
    <row r="246" spans="1:9" s="164" customFormat="1" ht="16.5" thickBot="1" x14ac:dyDescent="0.3">
      <c r="A246" s="657" t="s">
        <v>299</v>
      </c>
      <c r="B246" s="657"/>
      <c r="C246" s="657"/>
      <c r="D246" s="657"/>
      <c r="E246" s="657"/>
      <c r="F246" s="658">
        <f>SUM(F247)</f>
        <v>1575</v>
      </c>
      <c r="G246" s="658"/>
      <c r="H246" s="571"/>
      <c r="I246" s="571"/>
    </row>
    <row r="247" spans="1:9" ht="17.25" customHeight="1" thickTop="1" x14ac:dyDescent="0.25">
      <c r="A247" s="652" t="s">
        <v>475</v>
      </c>
      <c r="B247" s="653"/>
      <c r="C247" s="653"/>
      <c r="D247" s="653"/>
      <c r="E247" s="653"/>
      <c r="F247" s="654">
        <v>1575</v>
      </c>
      <c r="G247" s="654"/>
    </row>
    <row r="248" spans="1:9" ht="15.75" customHeight="1" x14ac:dyDescent="0.2">
      <c r="A248" s="655" t="s">
        <v>476</v>
      </c>
      <c r="B248" s="673"/>
      <c r="C248" s="673"/>
      <c r="D248" s="673"/>
      <c r="E248" s="673"/>
      <c r="F248" s="673"/>
      <c r="G248" s="673"/>
    </row>
    <row r="249" spans="1:9" x14ac:dyDescent="0.2">
      <c r="A249" s="332"/>
      <c r="B249" s="332"/>
      <c r="C249" s="151"/>
      <c r="D249" s="603"/>
      <c r="E249" s="603"/>
      <c r="F249" s="603"/>
      <c r="G249" s="604"/>
    </row>
    <row r="250" spans="1:9" s="601" customFormat="1" ht="16.5" thickBot="1" x14ac:dyDescent="0.3">
      <c r="A250" s="657" t="s">
        <v>478</v>
      </c>
      <c r="B250" s="657"/>
      <c r="C250" s="657"/>
      <c r="D250" s="657"/>
      <c r="E250" s="657"/>
      <c r="F250" s="658">
        <f>SUM(F251,F259)</f>
        <v>54875</v>
      </c>
      <c r="G250" s="658"/>
      <c r="H250" s="614">
        <v>212215</v>
      </c>
      <c r="I250" s="614">
        <v>307579</v>
      </c>
    </row>
    <row r="251" spans="1:9" s="601" customFormat="1" ht="15.75" thickTop="1" x14ac:dyDescent="0.25">
      <c r="A251" s="652" t="s">
        <v>479</v>
      </c>
      <c r="B251" s="653"/>
      <c r="C251" s="653"/>
      <c r="D251" s="653"/>
      <c r="E251" s="653"/>
      <c r="F251" s="659">
        <f>SUM(F252,F255)</f>
        <v>51000</v>
      </c>
      <c r="G251" s="659"/>
      <c r="H251" s="569"/>
      <c r="I251" s="569"/>
    </row>
    <row r="252" spans="1:9" s="601" customFormat="1" ht="12.75" customHeight="1" x14ac:dyDescent="0.2">
      <c r="A252" s="660" t="s">
        <v>483</v>
      </c>
      <c r="B252" s="660"/>
      <c r="C252" s="660"/>
      <c r="D252" s="660"/>
      <c r="E252" s="660"/>
      <c r="F252" s="661">
        <v>16000</v>
      </c>
      <c r="G252" s="661"/>
      <c r="H252" s="569"/>
      <c r="I252" s="569"/>
    </row>
    <row r="253" spans="1:9" s="155" customFormat="1" x14ac:dyDescent="0.2">
      <c r="A253" s="660"/>
      <c r="B253" s="660"/>
      <c r="C253" s="660"/>
      <c r="D253" s="660"/>
      <c r="E253" s="660"/>
      <c r="F253" s="661"/>
      <c r="G253" s="661"/>
      <c r="H253" s="501"/>
      <c r="I253" s="501"/>
    </row>
    <row r="254" spans="1:9" x14ac:dyDescent="0.2">
      <c r="A254" s="660"/>
      <c r="B254" s="660"/>
      <c r="C254" s="660"/>
      <c r="D254" s="660"/>
      <c r="E254" s="660"/>
      <c r="F254" s="661"/>
      <c r="G254" s="661"/>
    </row>
    <row r="255" spans="1:9" ht="3" customHeight="1" x14ac:dyDescent="0.2">
      <c r="A255" s="655" t="s">
        <v>480</v>
      </c>
      <c r="B255" s="655"/>
      <c r="C255" s="655"/>
      <c r="D255" s="655"/>
      <c r="E255" s="655"/>
      <c r="F255" s="661">
        <v>35000</v>
      </c>
      <c r="G255" s="661"/>
    </row>
    <row r="256" spans="1:9" x14ac:dyDescent="0.2">
      <c r="A256" s="655"/>
      <c r="B256" s="655"/>
      <c r="C256" s="655"/>
      <c r="D256" s="655"/>
      <c r="E256" s="655"/>
      <c r="F256" s="661"/>
      <c r="G256" s="661"/>
    </row>
    <row r="257" spans="1:9" x14ac:dyDescent="0.2">
      <c r="A257" s="655"/>
      <c r="B257" s="655"/>
      <c r="C257" s="655"/>
      <c r="D257" s="655"/>
      <c r="E257" s="655"/>
      <c r="F257" s="661"/>
      <c r="G257" s="661"/>
    </row>
    <row r="258" spans="1:9" x14ac:dyDescent="0.2">
      <c r="A258" s="154"/>
      <c r="B258" s="154"/>
      <c r="C258" s="155"/>
      <c r="D258" s="156"/>
      <c r="E258" s="156"/>
      <c r="F258" s="156"/>
      <c r="G258" s="157"/>
    </row>
    <row r="259" spans="1:9" s="601" customFormat="1" ht="15" x14ac:dyDescent="0.25">
      <c r="A259" s="652" t="s">
        <v>481</v>
      </c>
      <c r="B259" s="653"/>
      <c r="C259" s="653"/>
      <c r="D259" s="653"/>
      <c r="E259" s="653"/>
      <c r="F259" s="654">
        <f>SUM(F260:G263)</f>
        <v>3875</v>
      </c>
      <c r="G259" s="654"/>
      <c r="H259" s="569"/>
      <c r="I259" s="569"/>
    </row>
    <row r="260" spans="1:9" ht="30" customHeight="1" x14ac:dyDescent="0.2">
      <c r="A260" s="655" t="s">
        <v>484</v>
      </c>
      <c r="B260" s="655"/>
      <c r="C260" s="655"/>
      <c r="D260" s="655"/>
      <c r="E260" s="655"/>
      <c r="F260" s="656">
        <v>3875</v>
      </c>
      <c r="G260" s="656"/>
    </row>
    <row r="261" spans="1:9" ht="21" customHeight="1" x14ac:dyDescent="0.2">
      <c r="A261" s="655"/>
      <c r="B261" s="655"/>
      <c r="C261" s="655"/>
      <c r="D261" s="655"/>
      <c r="E261" s="655"/>
      <c r="F261" s="656"/>
      <c r="G261" s="656"/>
    </row>
    <row r="262" spans="1:9" s="155" customFormat="1" ht="14.25" x14ac:dyDescent="0.2">
      <c r="A262" s="153"/>
      <c r="B262" s="160"/>
      <c r="C262" s="161"/>
      <c r="D262" s="162"/>
      <c r="E262" s="162"/>
      <c r="F262" s="712"/>
      <c r="G262" s="712"/>
      <c r="H262" s="501"/>
      <c r="I262" s="501"/>
    </row>
    <row r="263" spans="1:9" x14ac:dyDescent="0.2">
      <c r="A263" s="154"/>
      <c r="B263" s="154"/>
      <c r="C263" s="155"/>
      <c r="D263" s="156"/>
      <c r="E263" s="156"/>
      <c r="F263" s="156"/>
      <c r="G263" s="157"/>
    </row>
    <row r="264" spans="1:9" x14ac:dyDescent="0.2">
      <c r="A264" s="154"/>
      <c r="B264" s="154"/>
      <c r="C264" s="155"/>
      <c r="D264" s="156"/>
      <c r="E264" s="156"/>
      <c r="F264" s="156"/>
      <c r="G264" s="157"/>
    </row>
    <row r="265" spans="1:9" x14ac:dyDescent="0.2">
      <c r="A265" s="154"/>
      <c r="B265" s="154"/>
      <c r="C265" s="155"/>
      <c r="D265" s="156"/>
      <c r="E265" s="156"/>
      <c r="F265" s="156"/>
      <c r="G265" s="157"/>
    </row>
    <row r="266" spans="1:9" x14ac:dyDescent="0.2">
      <c r="A266" s="154"/>
      <c r="B266" s="154"/>
      <c r="C266" s="155"/>
      <c r="D266" s="156"/>
      <c r="E266" s="156"/>
      <c r="F266" s="156"/>
      <c r="G266" s="157"/>
    </row>
    <row r="267" spans="1:9" x14ac:dyDescent="0.2">
      <c r="A267" s="154"/>
      <c r="B267" s="154"/>
      <c r="C267" s="155"/>
      <c r="D267" s="156"/>
      <c r="E267" s="156"/>
      <c r="F267" s="156"/>
      <c r="G267" s="157"/>
    </row>
    <row r="268" spans="1:9" x14ac:dyDescent="0.2">
      <c r="A268" s="154"/>
      <c r="B268" s="154"/>
      <c r="C268" s="155"/>
      <c r="D268" s="156"/>
      <c r="E268" s="156"/>
      <c r="F268" s="156"/>
      <c r="G268" s="157"/>
    </row>
    <row r="269" spans="1:9" x14ac:dyDescent="0.2">
      <c r="A269" s="154"/>
      <c r="B269" s="154"/>
      <c r="C269" s="155"/>
      <c r="D269" s="156"/>
      <c r="E269" s="156"/>
      <c r="F269" s="156"/>
      <c r="G269" s="157"/>
    </row>
    <row r="270" spans="1:9" x14ac:dyDescent="0.2">
      <c r="A270" s="154"/>
      <c r="B270" s="154"/>
      <c r="C270" s="155"/>
      <c r="D270" s="156"/>
      <c r="E270" s="156"/>
      <c r="F270" s="156"/>
      <c r="G270" s="157"/>
    </row>
  </sheetData>
  <mergeCells count="7227">
    <mergeCell ref="XBE191:XBF191"/>
    <mergeCell ref="XBL191:XBM191"/>
    <mergeCell ref="XBS191:XBT191"/>
    <mergeCell ref="XBZ191:XCA191"/>
    <mergeCell ref="XCG191:XCH191"/>
    <mergeCell ref="XCN191:XCO191"/>
    <mergeCell ref="XCU191:XCV191"/>
    <mergeCell ref="XDB191:XDC191"/>
    <mergeCell ref="XDI191:XDJ191"/>
    <mergeCell ref="XDP191:XDQ191"/>
    <mergeCell ref="XDW191:XDX191"/>
    <mergeCell ref="XED191:XEE191"/>
    <mergeCell ref="XEK191:XEL191"/>
    <mergeCell ref="XER191:XES191"/>
    <mergeCell ref="XEY191:XEZ191"/>
    <mergeCell ref="A192:G192"/>
    <mergeCell ref="WWP191:WWQ191"/>
    <mergeCell ref="WWW191:WWX191"/>
    <mergeCell ref="WXD191:WXE191"/>
    <mergeCell ref="WXK191:WXL191"/>
    <mergeCell ref="WXR191:WXS191"/>
    <mergeCell ref="WXY191:WXZ191"/>
    <mergeCell ref="WYF191:WYG191"/>
    <mergeCell ref="WYM191:WYN191"/>
    <mergeCell ref="WYT191:WYU191"/>
    <mergeCell ref="WZA191:WZB191"/>
    <mergeCell ref="WZH191:WZI191"/>
    <mergeCell ref="WZO191:WZP191"/>
    <mergeCell ref="WZV191:WZW191"/>
    <mergeCell ref="XAC191:XAD191"/>
    <mergeCell ref="XAJ191:XAK191"/>
    <mergeCell ref="XAQ191:XAR191"/>
    <mergeCell ref="XAX191:XAY191"/>
    <mergeCell ref="WSA191:WSB191"/>
    <mergeCell ref="WSH191:WSI191"/>
    <mergeCell ref="WSO191:WSP191"/>
    <mergeCell ref="WSV191:WSW191"/>
    <mergeCell ref="WTC191:WTD191"/>
    <mergeCell ref="WTJ191:WTK191"/>
    <mergeCell ref="WTQ191:WTR191"/>
    <mergeCell ref="WTX191:WTY191"/>
    <mergeCell ref="WUE191:WUF191"/>
    <mergeCell ref="WUL191:WUM191"/>
    <mergeCell ref="WUS191:WUT191"/>
    <mergeCell ref="WUZ191:WVA191"/>
    <mergeCell ref="WVG191:WVH191"/>
    <mergeCell ref="WVN191:WVO191"/>
    <mergeCell ref="WVU191:WVV191"/>
    <mergeCell ref="WWB191:WWC191"/>
    <mergeCell ref="WWI191:WWJ191"/>
    <mergeCell ref="WNL191:WNM191"/>
    <mergeCell ref="WNS191:WNT191"/>
    <mergeCell ref="WNZ191:WOA191"/>
    <mergeCell ref="WOG191:WOH191"/>
    <mergeCell ref="WON191:WOO191"/>
    <mergeCell ref="WOU191:WOV191"/>
    <mergeCell ref="WPB191:WPC191"/>
    <mergeCell ref="WPI191:WPJ191"/>
    <mergeCell ref="WPP191:WPQ191"/>
    <mergeCell ref="WPW191:WPX191"/>
    <mergeCell ref="WQD191:WQE191"/>
    <mergeCell ref="WQK191:WQL191"/>
    <mergeCell ref="WQR191:WQS191"/>
    <mergeCell ref="WQY191:WQZ191"/>
    <mergeCell ref="WRF191:WRG191"/>
    <mergeCell ref="WRM191:WRN191"/>
    <mergeCell ref="WRT191:WRU191"/>
    <mergeCell ref="WIW191:WIX191"/>
    <mergeCell ref="WJD191:WJE191"/>
    <mergeCell ref="WJK191:WJL191"/>
    <mergeCell ref="WJR191:WJS191"/>
    <mergeCell ref="WJY191:WJZ191"/>
    <mergeCell ref="WKF191:WKG191"/>
    <mergeCell ref="WKM191:WKN191"/>
    <mergeCell ref="WKT191:WKU191"/>
    <mergeCell ref="WLA191:WLB191"/>
    <mergeCell ref="WLH191:WLI191"/>
    <mergeCell ref="WLO191:WLP191"/>
    <mergeCell ref="WLV191:WLW191"/>
    <mergeCell ref="WMC191:WMD191"/>
    <mergeCell ref="WMJ191:WMK191"/>
    <mergeCell ref="WMQ191:WMR191"/>
    <mergeCell ref="WMX191:WMY191"/>
    <mergeCell ref="WNE191:WNF191"/>
    <mergeCell ref="WEH191:WEI191"/>
    <mergeCell ref="WEO191:WEP191"/>
    <mergeCell ref="WEV191:WEW191"/>
    <mergeCell ref="WFC191:WFD191"/>
    <mergeCell ref="WFJ191:WFK191"/>
    <mergeCell ref="WFQ191:WFR191"/>
    <mergeCell ref="WFX191:WFY191"/>
    <mergeCell ref="WGE191:WGF191"/>
    <mergeCell ref="WGL191:WGM191"/>
    <mergeCell ref="WGS191:WGT191"/>
    <mergeCell ref="WGZ191:WHA191"/>
    <mergeCell ref="WHG191:WHH191"/>
    <mergeCell ref="WHN191:WHO191"/>
    <mergeCell ref="WHU191:WHV191"/>
    <mergeCell ref="WIB191:WIC191"/>
    <mergeCell ref="WII191:WIJ191"/>
    <mergeCell ref="WIP191:WIQ191"/>
    <mergeCell ref="VZS191:VZT191"/>
    <mergeCell ref="VZZ191:WAA191"/>
    <mergeCell ref="WAG191:WAH191"/>
    <mergeCell ref="WAN191:WAO191"/>
    <mergeCell ref="WAU191:WAV191"/>
    <mergeCell ref="WBB191:WBC191"/>
    <mergeCell ref="WBI191:WBJ191"/>
    <mergeCell ref="WBP191:WBQ191"/>
    <mergeCell ref="WBW191:WBX191"/>
    <mergeCell ref="WCD191:WCE191"/>
    <mergeCell ref="WCK191:WCL191"/>
    <mergeCell ref="WCR191:WCS191"/>
    <mergeCell ref="WCY191:WCZ191"/>
    <mergeCell ref="WDF191:WDG191"/>
    <mergeCell ref="WDM191:WDN191"/>
    <mergeCell ref="WDT191:WDU191"/>
    <mergeCell ref="WEA191:WEB191"/>
    <mergeCell ref="VVD191:VVE191"/>
    <mergeCell ref="VVK191:VVL191"/>
    <mergeCell ref="VVR191:VVS191"/>
    <mergeCell ref="VVY191:VVZ191"/>
    <mergeCell ref="VWF191:VWG191"/>
    <mergeCell ref="VWM191:VWN191"/>
    <mergeCell ref="VWT191:VWU191"/>
    <mergeCell ref="VXA191:VXB191"/>
    <mergeCell ref="VXH191:VXI191"/>
    <mergeCell ref="VXO191:VXP191"/>
    <mergeCell ref="VXV191:VXW191"/>
    <mergeCell ref="VYC191:VYD191"/>
    <mergeCell ref="VYJ191:VYK191"/>
    <mergeCell ref="VYQ191:VYR191"/>
    <mergeCell ref="VYX191:VYY191"/>
    <mergeCell ref="VZE191:VZF191"/>
    <mergeCell ref="VZL191:VZM191"/>
    <mergeCell ref="VQO191:VQP191"/>
    <mergeCell ref="VQV191:VQW191"/>
    <mergeCell ref="VRC191:VRD191"/>
    <mergeCell ref="VRJ191:VRK191"/>
    <mergeCell ref="VRQ191:VRR191"/>
    <mergeCell ref="VRX191:VRY191"/>
    <mergeCell ref="VSE191:VSF191"/>
    <mergeCell ref="VSL191:VSM191"/>
    <mergeCell ref="VSS191:VST191"/>
    <mergeCell ref="VSZ191:VTA191"/>
    <mergeCell ref="VTG191:VTH191"/>
    <mergeCell ref="VTN191:VTO191"/>
    <mergeCell ref="VTU191:VTV191"/>
    <mergeCell ref="VUB191:VUC191"/>
    <mergeCell ref="VUI191:VUJ191"/>
    <mergeCell ref="VUP191:VUQ191"/>
    <mergeCell ref="VUW191:VUX191"/>
    <mergeCell ref="VLZ191:VMA191"/>
    <mergeCell ref="VMG191:VMH191"/>
    <mergeCell ref="VMN191:VMO191"/>
    <mergeCell ref="VMU191:VMV191"/>
    <mergeCell ref="VNB191:VNC191"/>
    <mergeCell ref="VNI191:VNJ191"/>
    <mergeCell ref="VNP191:VNQ191"/>
    <mergeCell ref="VNW191:VNX191"/>
    <mergeCell ref="VOD191:VOE191"/>
    <mergeCell ref="VOK191:VOL191"/>
    <mergeCell ref="VOR191:VOS191"/>
    <mergeCell ref="VOY191:VOZ191"/>
    <mergeCell ref="VPF191:VPG191"/>
    <mergeCell ref="VPM191:VPN191"/>
    <mergeCell ref="VPT191:VPU191"/>
    <mergeCell ref="VQA191:VQB191"/>
    <mergeCell ref="VQH191:VQI191"/>
    <mergeCell ref="VHK191:VHL191"/>
    <mergeCell ref="VHR191:VHS191"/>
    <mergeCell ref="VHY191:VHZ191"/>
    <mergeCell ref="VIF191:VIG191"/>
    <mergeCell ref="VIM191:VIN191"/>
    <mergeCell ref="VIT191:VIU191"/>
    <mergeCell ref="VJA191:VJB191"/>
    <mergeCell ref="VJH191:VJI191"/>
    <mergeCell ref="VJO191:VJP191"/>
    <mergeCell ref="VJV191:VJW191"/>
    <mergeCell ref="VKC191:VKD191"/>
    <mergeCell ref="VKJ191:VKK191"/>
    <mergeCell ref="VKQ191:VKR191"/>
    <mergeCell ref="VKX191:VKY191"/>
    <mergeCell ref="VLE191:VLF191"/>
    <mergeCell ref="VLL191:VLM191"/>
    <mergeCell ref="VLS191:VLT191"/>
    <mergeCell ref="VCV191:VCW191"/>
    <mergeCell ref="VDC191:VDD191"/>
    <mergeCell ref="VDJ191:VDK191"/>
    <mergeCell ref="VDQ191:VDR191"/>
    <mergeCell ref="VDX191:VDY191"/>
    <mergeCell ref="VEE191:VEF191"/>
    <mergeCell ref="VEL191:VEM191"/>
    <mergeCell ref="VES191:VET191"/>
    <mergeCell ref="VEZ191:VFA191"/>
    <mergeCell ref="VFG191:VFH191"/>
    <mergeCell ref="VFN191:VFO191"/>
    <mergeCell ref="VFU191:VFV191"/>
    <mergeCell ref="VGB191:VGC191"/>
    <mergeCell ref="VGI191:VGJ191"/>
    <mergeCell ref="VGP191:VGQ191"/>
    <mergeCell ref="VGW191:VGX191"/>
    <mergeCell ref="VHD191:VHE191"/>
    <mergeCell ref="UYG191:UYH191"/>
    <mergeCell ref="UYN191:UYO191"/>
    <mergeCell ref="UYU191:UYV191"/>
    <mergeCell ref="UZB191:UZC191"/>
    <mergeCell ref="UZI191:UZJ191"/>
    <mergeCell ref="UZP191:UZQ191"/>
    <mergeCell ref="UZW191:UZX191"/>
    <mergeCell ref="VAD191:VAE191"/>
    <mergeCell ref="VAK191:VAL191"/>
    <mergeCell ref="VAR191:VAS191"/>
    <mergeCell ref="VAY191:VAZ191"/>
    <mergeCell ref="VBF191:VBG191"/>
    <mergeCell ref="VBM191:VBN191"/>
    <mergeCell ref="VBT191:VBU191"/>
    <mergeCell ref="VCA191:VCB191"/>
    <mergeCell ref="VCH191:VCI191"/>
    <mergeCell ref="VCO191:VCP191"/>
    <mergeCell ref="UTR191:UTS191"/>
    <mergeCell ref="UTY191:UTZ191"/>
    <mergeCell ref="UUF191:UUG191"/>
    <mergeCell ref="UUM191:UUN191"/>
    <mergeCell ref="UUT191:UUU191"/>
    <mergeCell ref="UVA191:UVB191"/>
    <mergeCell ref="UVH191:UVI191"/>
    <mergeCell ref="UVO191:UVP191"/>
    <mergeCell ref="UVV191:UVW191"/>
    <mergeCell ref="UWC191:UWD191"/>
    <mergeCell ref="UWJ191:UWK191"/>
    <mergeCell ref="UWQ191:UWR191"/>
    <mergeCell ref="UWX191:UWY191"/>
    <mergeCell ref="UXE191:UXF191"/>
    <mergeCell ref="UXL191:UXM191"/>
    <mergeCell ref="UXS191:UXT191"/>
    <mergeCell ref="UXZ191:UYA191"/>
    <mergeCell ref="UPC191:UPD191"/>
    <mergeCell ref="UPJ191:UPK191"/>
    <mergeCell ref="UPQ191:UPR191"/>
    <mergeCell ref="UPX191:UPY191"/>
    <mergeCell ref="UQE191:UQF191"/>
    <mergeCell ref="UQL191:UQM191"/>
    <mergeCell ref="UQS191:UQT191"/>
    <mergeCell ref="UQZ191:URA191"/>
    <mergeCell ref="URG191:URH191"/>
    <mergeCell ref="URN191:URO191"/>
    <mergeCell ref="URU191:URV191"/>
    <mergeCell ref="USB191:USC191"/>
    <mergeCell ref="USI191:USJ191"/>
    <mergeCell ref="USP191:USQ191"/>
    <mergeCell ref="USW191:USX191"/>
    <mergeCell ref="UTD191:UTE191"/>
    <mergeCell ref="UTK191:UTL191"/>
    <mergeCell ref="UKN191:UKO191"/>
    <mergeCell ref="UKU191:UKV191"/>
    <mergeCell ref="ULB191:ULC191"/>
    <mergeCell ref="ULI191:ULJ191"/>
    <mergeCell ref="ULP191:ULQ191"/>
    <mergeCell ref="ULW191:ULX191"/>
    <mergeCell ref="UMD191:UME191"/>
    <mergeCell ref="UMK191:UML191"/>
    <mergeCell ref="UMR191:UMS191"/>
    <mergeCell ref="UMY191:UMZ191"/>
    <mergeCell ref="UNF191:UNG191"/>
    <mergeCell ref="UNM191:UNN191"/>
    <mergeCell ref="UNT191:UNU191"/>
    <mergeCell ref="UOA191:UOB191"/>
    <mergeCell ref="UOH191:UOI191"/>
    <mergeCell ref="UOO191:UOP191"/>
    <mergeCell ref="UOV191:UOW191"/>
    <mergeCell ref="UFY191:UFZ191"/>
    <mergeCell ref="UGF191:UGG191"/>
    <mergeCell ref="UGM191:UGN191"/>
    <mergeCell ref="UGT191:UGU191"/>
    <mergeCell ref="UHA191:UHB191"/>
    <mergeCell ref="UHH191:UHI191"/>
    <mergeCell ref="UHO191:UHP191"/>
    <mergeCell ref="UHV191:UHW191"/>
    <mergeCell ref="UIC191:UID191"/>
    <mergeCell ref="UIJ191:UIK191"/>
    <mergeCell ref="UIQ191:UIR191"/>
    <mergeCell ref="UIX191:UIY191"/>
    <mergeCell ref="UJE191:UJF191"/>
    <mergeCell ref="UJL191:UJM191"/>
    <mergeCell ref="UJS191:UJT191"/>
    <mergeCell ref="UJZ191:UKA191"/>
    <mergeCell ref="UKG191:UKH191"/>
    <mergeCell ref="UBJ191:UBK191"/>
    <mergeCell ref="UBQ191:UBR191"/>
    <mergeCell ref="UBX191:UBY191"/>
    <mergeCell ref="UCE191:UCF191"/>
    <mergeCell ref="UCL191:UCM191"/>
    <mergeCell ref="UCS191:UCT191"/>
    <mergeCell ref="UCZ191:UDA191"/>
    <mergeCell ref="UDG191:UDH191"/>
    <mergeCell ref="UDN191:UDO191"/>
    <mergeCell ref="UDU191:UDV191"/>
    <mergeCell ref="UEB191:UEC191"/>
    <mergeCell ref="UEI191:UEJ191"/>
    <mergeCell ref="UEP191:UEQ191"/>
    <mergeCell ref="UEW191:UEX191"/>
    <mergeCell ref="UFD191:UFE191"/>
    <mergeCell ref="UFK191:UFL191"/>
    <mergeCell ref="UFR191:UFS191"/>
    <mergeCell ref="TWU191:TWV191"/>
    <mergeCell ref="TXB191:TXC191"/>
    <mergeCell ref="TXI191:TXJ191"/>
    <mergeCell ref="TXP191:TXQ191"/>
    <mergeCell ref="TXW191:TXX191"/>
    <mergeCell ref="TYD191:TYE191"/>
    <mergeCell ref="TYK191:TYL191"/>
    <mergeCell ref="TYR191:TYS191"/>
    <mergeCell ref="TYY191:TYZ191"/>
    <mergeCell ref="TZF191:TZG191"/>
    <mergeCell ref="TZM191:TZN191"/>
    <mergeCell ref="TZT191:TZU191"/>
    <mergeCell ref="UAA191:UAB191"/>
    <mergeCell ref="UAH191:UAI191"/>
    <mergeCell ref="UAO191:UAP191"/>
    <mergeCell ref="UAV191:UAW191"/>
    <mergeCell ref="UBC191:UBD191"/>
    <mergeCell ref="TSF191:TSG191"/>
    <mergeCell ref="TSM191:TSN191"/>
    <mergeCell ref="TST191:TSU191"/>
    <mergeCell ref="TTA191:TTB191"/>
    <mergeCell ref="TTH191:TTI191"/>
    <mergeCell ref="TTO191:TTP191"/>
    <mergeCell ref="TTV191:TTW191"/>
    <mergeCell ref="TUC191:TUD191"/>
    <mergeCell ref="TUJ191:TUK191"/>
    <mergeCell ref="TUQ191:TUR191"/>
    <mergeCell ref="TUX191:TUY191"/>
    <mergeCell ref="TVE191:TVF191"/>
    <mergeCell ref="TVL191:TVM191"/>
    <mergeCell ref="TVS191:TVT191"/>
    <mergeCell ref="TVZ191:TWA191"/>
    <mergeCell ref="TWG191:TWH191"/>
    <mergeCell ref="TWN191:TWO191"/>
    <mergeCell ref="TNQ191:TNR191"/>
    <mergeCell ref="TNX191:TNY191"/>
    <mergeCell ref="TOE191:TOF191"/>
    <mergeCell ref="TOL191:TOM191"/>
    <mergeCell ref="TOS191:TOT191"/>
    <mergeCell ref="TOZ191:TPA191"/>
    <mergeCell ref="TPG191:TPH191"/>
    <mergeCell ref="TPN191:TPO191"/>
    <mergeCell ref="TPU191:TPV191"/>
    <mergeCell ref="TQB191:TQC191"/>
    <mergeCell ref="TQI191:TQJ191"/>
    <mergeCell ref="TQP191:TQQ191"/>
    <mergeCell ref="TQW191:TQX191"/>
    <mergeCell ref="TRD191:TRE191"/>
    <mergeCell ref="TRK191:TRL191"/>
    <mergeCell ref="TRR191:TRS191"/>
    <mergeCell ref="TRY191:TRZ191"/>
    <mergeCell ref="TJB191:TJC191"/>
    <mergeCell ref="TJI191:TJJ191"/>
    <mergeCell ref="TJP191:TJQ191"/>
    <mergeCell ref="TJW191:TJX191"/>
    <mergeCell ref="TKD191:TKE191"/>
    <mergeCell ref="TKK191:TKL191"/>
    <mergeCell ref="TKR191:TKS191"/>
    <mergeCell ref="TKY191:TKZ191"/>
    <mergeCell ref="TLF191:TLG191"/>
    <mergeCell ref="TLM191:TLN191"/>
    <mergeCell ref="TLT191:TLU191"/>
    <mergeCell ref="TMA191:TMB191"/>
    <mergeCell ref="TMH191:TMI191"/>
    <mergeCell ref="TMO191:TMP191"/>
    <mergeCell ref="TMV191:TMW191"/>
    <mergeCell ref="TNC191:TND191"/>
    <mergeCell ref="TNJ191:TNK191"/>
    <mergeCell ref="TEM191:TEN191"/>
    <mergeCell ref="TET191:TEU191"/>
    <mergeCell ref="TFA191:TFB191"/>
    <mergeCell ref="TFH191:TFI191"/>
    <mergeCell ref="TFO191:TFP191"/>
    <mergeCell ref="TFV191:TFW191"/>
    <mergeCell ref="TGC191:TGD191"/>
    <mergeCell ref="TGJ191:TGK191"/>
    <mergeCell ref="TGQ191:TGR191"/>
    <mergeCell ref="TGX191:TGY191"/>
    <mergeCell ref="THE191:THF191"/>
    <mergeCell ref="THL191:THM191"/>
    <mergeCell ref="THS191:THT191"/>
    <mergeCell ref="THZ191:TIA191"/>
    <mergeCell ref="TIG191:TIH191"/>
    <mergeCell ref="TIN191:TIO191"/>
    <mergeCell ref="TIU191:TIV191"/>
    <mergeCell ref="SZX191:SZY191"/>
    <mergeCell ref="TAE191:TAF191"/>
    <mergeCell ref="TAL191:TAM191"/>
    <mergeCell ref="TAS191:TAT191"/>
    <mergeCell ref="TAZ191:TBA191"/>
    <mergeCell ref="TBG191:TBH191"/>
    <mergeCell ref="TBN191:TBO191"/>
    <mergeCell ref="TBU191:TBV191"/>
    <mergeCell ref="TCB191:TCC191"/>
    <mergeCell ref="TCI191:TCJ191"/>
    <mergeCell ref="TCP191:TCQ191"/>
    <mergeCell ref="TCW191:TCX191"/>
    <mergeCell ref="TDD191:TDE191"/>
    <mergeCell ref="TDK191:TDL191"/>
    <mergeCell ref="TDR191:TDS191"/>
    <mergeCell ref="TDY191:TDZ191"/>
    <mergeCell ref="TEF191:TEG191"/>
    <mergeCell ref="SVI191:SVJ191"/>
    <mergeCell ref="SVP191:SVQ191"/>
    <mergeCell ref="SVW191:SVX191"/>
    <mergeCell ref="SWD191:SWE191"/>
    <mergeCell ref="SWK191:SWL191"/>
    <mergeCell ref="SWR191:SWS191"/>
    <mergeCell ref="SWY191:SWZ191"/>
    <mergeCell ref="SXF191:SXG191"/>
    <mergeCell ref="SXM191:SXN191"/>
    <mergeCell ref="SXT191:SXU191"/>
    <mergeCell ref="SYA191:SYB191"/>
    <mergeCell ref="SYH191:SYI191"/>
    <mergeCell ref="SYO191:SYP191"/>
    <mergeCell ref="SYV191:SYW191"/>
    <mergeCell ref="SZC191:SZD191"/>
    <mergeCell ref="SZJ191:SZK191"/>
    <mergeCell ref="SZQ191:SZR191"/>
    <mergeCell ref="SQT191:SQU191"/>
    <mergeCell ref="SRA191:SRB191"/>
    <mergeCell ref="SRH191:SRI191"/>
    <mergeCell ref="SRO191:SRP191"/>
    <mergeCell ref="SRV191:SRW191"/>
    <mergeCell ref="SSC191:SSD191"/>
    <mergeCell ref="SSJ191:SSK191"/>
    <mergeCell ref="SSQ191:SSR191"/>
    <mergeCell ref="SSX191:SSY191"/>
    <mergeCell ref="STE191:STF191"/>
    <mergeCell ref="STL191:STM191"/>
    <mergeCell ref="STS191:STT191"/>
    <mergeCell ref="STZ191:SUA191"/>
    <mergeCell ref="SUG191:SUH191"/>
    <mergeCell ref="SUN191:SUO191"/>
    <mergeCell ref="SUU191:SUV191"/>
    <mergeCell ref="SVB191:SVC191"/>
    <mergeCell ref="SME191:SMF191"/>
    <mergeCell ref="SML191:SMM191"/>
    <mergeCell ref="SMS191:SMT191"/>
    <mergeCell ref="SMZ191:SNA191"/>
    <mergeCell ref="SNG191:SNH191"/>
    <mergeCell ref="SNN191:SNO191"/>
    <mergeCell ref="SNU191:SNV191"/>
    <mergeCell ref="SOB191:SOC191"/>
    <mergeCell ref="SOI191:SOJ191"/>
    <mergeCell ref="SOP191:SOQ191"/>
    <mergeCell ref="SOW191:SOX191"/>
    <mergeCell ref="SPD191:SPE191"/>
    <mergeCell ref="SPK191:SPL191"/>
    <mergeCell ref="SPR191:SPS191"/>
    <mergeCell ref="SPY191:SPZ191"/>
    <mergeCell ref="SQF191:SQG191"/>
    <mergeCell ref="SQM191:SQN191"/>
    <mergeCell ref="SHP191:SHQ191"/>
    <mergeCell ref="SHW191:SHX191"/>
    <mergeCell ref="SID191:SIE191"/>
    <mergeCell ref="SIK191:SIL191"/>
    <mergeCell ref="SIR191:SIS191"/>
    <mergeCell ref="SIY191:SIZ191"/>
    <mergeCell ref="SJF191:SJG191"/>
    <mergeCell ref="SJM191:SJN191"/>
    <mergeCell ref="SJT191:SJU191"/>
    <mergeCell ref="SKA191:SKB191"/>
    <mergeCell ref="SKH191:SKI191"/>
    <mergeCell ref="SKO191:SKP191"/>
    <mergeCell ref="SKV191:SKW191"/>
    <mergeCell ref="SLC191:SLD191"/>
    <mergeCell ref="SLJ191:SLK191"/>
    <mergeCell ref="SLQ191:SLR191"/>
    <mergeCell ref="SLX191:SLY191"/>
    <mergeCell ref="SDA191:SDB191"/>
    <mergeCell ref="SDH191:SDI191"/>
    <mergeCell ref="SDO191:SDP191"/>
    <mergeCell ref="SDV191:SDW191"/>
    <mergeCell ref="SEC191:SED191"/>
    <mergeCell ref="SEJ191:SEK191"/>
    <mergeCell ref="SEQ191:SER191"/>
    <mergeCell ref="SEX191:SEY191"/>
    <mergeCell ref="SFE191:SFF191"/>
    <mergeCell ref="SFL191:SFM191"/>
    <mergeCell ref="SFS191:SFT191"/>
    <mergeCell ref="SFZ191:SGA191"/>
    <mergeCell ref="SGG191:SGH191"/>
    <mergeCell ref="SGN191:SGO191"/>
    <mergeCell ref="SGU191:SGV191"/>
    <mergeCell ref="SHB191:SHC191"/>
    <mergeCell ref="SHI191:SHJ191"/>
    <mergeCell ref="RYL191:RYM191"/>
    <mergeCell ref="RYS191:RYT191"/>
    <mergeCell ref="RYZ191:RZA191"/>
    <mergeCell ref="RZG191:RZH191"/>
    <mergeCell ref="RZN191:RZO191"/>
    <mergeCell ref="RZU191:RZV191"/>
    <mergeCell ref="SAB191:SAC191"/>
    <mergeCell ref="SAI191:SAJ191"/>
    <mergeCell ref="SAP191:SAQ191"/>
    <mergeCell ref="SAW191:SAX191"/>
    <mergeCell ref="SBD191:SBE191"/>
    <mergeCell ref="SBK191:SBL191"/>
    <mergeCell ref="SBR191:SBS191"/>
    <mergeCell ref="SBY191:SBZ191"/>
    <mergeCell ref="SCF191:SCG191"/>
    <mergeCell ref="SCM191:SCN191"/>
    <mergeCell ref="SCT191:SCU191"/>
    <mergeCell ref="RTW191:RTX191"/>
    <mergeCell ref="RUD191:RUE191"/>
    <mergeCell ref="RUK191:RUL191"/>
    <mergeCell ref="RUR191:RUS191"/>
    <mergeCell ref="RUY191:RUZ191"/>
    <mergeCell ref="RVF191:RVG191"/>
    <mergeCell ref="RVM191:RVN191"/>
    <mergeCell ref="RVT191:RVU191"/>
    <mergeCell ref="RWA191:RWB191"/>
    <mergeCell ref="RWH191:RWI191"/>
    <mergeCell ref="RWO191:RWP191"/>
    <mergeCell ref="RWV191:RWW191"/>
    <mergeCell ref="RXC191:RXD191"/>
    <mergeCell ref="RXJ191:RXK191"/>
    <mergeCell ref="RXQ191:RXR191"/>
    <mergeCell ref="RXX191:RXY191"/>
    <mergeCell ref="RYE191:RYF191"/>
    <mergeCell ref="RPH191:RPI191"/>
    <mergeCell ref="RPO191:RPP191"/>
    <mergeCell ref="RPV191:RPW191"/>
    <mergeCell ref="RQC191:RQD191"/>
    <mergeCell ref="RQJ191:RQK191"/>
    <mergeCell ref="RQQ191:RQR191"/>
    <mergeCell ref="RQX191:RQY191"/>
    <mergeCell ref="RRE191:RRF191"/>
    <mergeCell ref="RRL191:RRM191"/>
    <mergeCell ref="RRS191:RRT191"/>
    <mergeCell ref="RRZ191:RSA191"/>
    <mergeCell ref="RSG191:RSH191"/>
    <mergeCell ref="RSN191:RSO191"/>
    <mergeCell ref="RSU191:RSV191"/>
    <mergeCell ref="RTB191:RTC191"/>
    <mergeCell ref="RTI191:RTJ191"/>
    <mergeCell ref="RTP191:RTQ191"/>
    <mergeCell ref="RKS191:RKT191"/>
    <mergeCell ref="RKZ191:RLA191"/>
    <mergeCell ref="RLG191:RLH191"/>
    <mergeCell ref="RLN191:RLO191"/>
    <mergeCell ref="RLU191:RLV191"/>
    <mergeCell ref="RMB191:RMC191"/>
    <mergeCell ref="RMI191:RMJ191"/>
    <mergeCell ref="RMP191:RMQ191"/>
    <mergeCell ref="RMW191:RMX191"/>
    <mergeCell ref="RND191:RNE191"/>
    <mergeCell ref="RNK191:RNL191"/>
    <mergeCell ref="RNR191:RNS191"/>
    <mergeCell ref="RNY191:RNZ191"/>
    <mergeCell ref="ROF191:ROG191"/>
    <mergeCell ref="ROM191:RON191"/>
    <mergeCell ref="ROT191:ROU191"/>
    <mergeCell ref="RPA191:RPB191"/>
    <mergeCell ref="RGD191:RGE191"/>
    <mergeCell ref="RGK191:RGL191"/>
    <mergeCell ref="RGR191:RGS191"/>
    <mergeCell ref="RGY191:RGZ191"/>
    <mergeCell ref="RHF191:RHG191"/>
    <mergeCell ref="RHM191:RHN191"/>
    <mergeCell ref="RHT191:RHU191"/>
    <mergeCell ref="RIA191:RIB191"/>
    <mergeCell ref="RIH191:RII191"/>
    <mergeCell ref="RIO191:RIP191"/>
    <mergeCell ref="RIV191:RIW191"/>
    <mergeCell ref="RJC191:RJD191"/>
    <mergeCell ref="RJJ191:RJK191"/>
    <mergeCell ref="RJQ191:RJR191"/>
    <mergeCell ref="RJX191:RJY191"/>
    <mergeCell ref="RKE191:RKF191"/>
    <mergeCell ref="RKL191:RKM191"/>
    <mergeCell ref="RBO191:RBP191"/>
    <mergeCell ref="RBV191:RBW191"/>
    <mergeCell ref="RCC191:RCD191"/>
    <mergeCell ref="RCJ191:RCK191"/>
    <mergeCell ref="RCQ191:RCR191"/>
    <mergeCell ref="RCX191:RCY191"/>
    <mergeCell ref="RDE191:RDF191"/>
    <mergeCell ref="RDL191:RDM191"/>
    <mergeCell ref="RDS191:RDT191"/>
    <mergeCell ref="RDZ191:REA191"/>
    <mergeCell ref="REG191:REH191"/>
    <mergeCell ref="REN191:REO191"/>
    <mergeCell ref="REU191:REV191"/>
    <mergeCell ref="RFB191:RFC191"/>
    <mergeCell ref="RFI191:RFJ191"/>
    <mergeCell ref="RFP191:RFQ191"/>
    <mergeCell ref="RFW191:RFX191"/>
    <mergeCell ref="QWZ191:QXA191"/>
    <mergeCell ref="QXG191:QXH191"/>
    <mergeCell ref="QXN191:QXO191"/>
    <mergeCell ref="QXU191:QXV191"/>
    <mergeCell ref="QYB191:QYC191"/>
    <mergeCell ref="QYI191:QYJ191"/>
    <mergeCell ref="QYP191:QYQ191"/>
    <mergeCell ref="QYW191:QYX191"/>
    <mergeCell ref="QZD191:QZE191"/>
    <mergeCell ref="QZK191:QZL191"/>
    <mergeCell ref="QZR191:QZS191"/>
    <mergeCell ref="QZY191:QZZ191"/>
    <mergeCell ref="RAF191:RAG191"/>
    <mergeCell ref="RAM191:RAN191"/>
    <mergeCell ref="RAT191:RAU191"/>
    <mergeCell ref="RBA191:RBB191"/>
    <mergeCell ref="RBH191:RBI191"/>
    <mergeCell ref="QSK191:QSL191"/>
    <mergeCell ref="QSR191:QSS191"/>
    <mergeCell ref="QSY191:QSZ191"/>
    <mergeCell ref="QTF191:QTG191"/>
    <mergeCell ref="QTM191:QTN191"/>
    <mergeCell ref="QTT191:QTU191"/>
    <mergeCell ref="QUA191:QUB191"/>
    <mergeCell ref="QUH191:QUI191"/>
    <mergeCell ref="QUO191:QUP191"/>
    <mergeCell ref="QUV191:QUW191"/>
    <mergeCell ref="QVC191:QVD191"/>
    <mergeCell ref="QVJ191:QVK191"/>
    <mergeCell ref="QVQ191:QVR191"/>
    <mergeCell ref="QVX191:QVY191"/>
    <mergeCell ref="QWE191:QWF191"/>
    <mergeCell ref="QWL191:QWM191"/>
    <mergeCell ref="QWS191:QWT191"/>
    <mergeCell ref="QNV191:QNW191"/>
    <mergeCell ref="QOC191:QOD191"/>
    <mergeCell ref="QOJ191:QOK191"/>
    <mergeCell ref="QOQ191:QOR191"/>
    <mergeCell ref="QOX191:QOY191"/>
    <mergeCell ref="QPE191:QPF191"/>
    <mergeCell ref="QPL191:QPM191"/>
    <mergeCell ref="QPS191:QPT191"/>
    <mergeCell ref="QPZ191:QQA191"/>
    <mergeCell ref="QQG191:QQH191"/>
    <mergeCell ref="QQN191:QQO191"/>
    <mergeCell ref="QQU191:QQV191"/>
    <mergeCell ref="QRB191:QRC191"/>
    <mergeCell ref="QRI191:QRJ191"/>
    <mergeCell ref="QRP191:QRQ191"/>
    <mergeCell ref="QRW191:QRX191"/>
    <mergeCell ref="QSD191:QSE191"/>
    <mergeCell ref="QJG191:QJH191"/>
    <mergeCell ref="QJN191:QJO191"/>
    <mergeCell ref="QJU191:QJV191"/>
    <mergeCell ref="QKB191:QKC191"/>
    <mergeCell ref="QKI191:QKJ191"/>
    <mergeCell ref="QKP191:QKQ191"/>
    <mergeCell ref="QKW191:QKX191"/>
    <mergeCell ref="QLD191:QLE191"/>
    <mergeCell ref="QLK191:QLL191"/>
    <mergeCell ref="QLR191:QLS191"/>
    <mergeCell ref="QLY191:QLZ191"/>
    <mergeCell ref="QMF191:QMG191"/>
    <mergeCell ref="QMM191:QMN191"/>
    <mergeCell ref="QMT191:QMU191"/>
    <mergeCell ref="QNA191:QNB191"/>
    <mergeCell ref="QNH191:QNI191"/>
    <mergeCell ref="QNO191:QNP191"/>
    <mergeCell ref="QER191:QES191"/>
    <mergeCell ref="QEY191:QEZ191"/>
    <mergeCell ref="QFF191:QFG191"/>
    <mergeCell ref="QFM191:QFN191"/>
    <mergeCell ref="QFT191:QFU191"/>
    <mergeCell ref="QGA191:QGB191"/>
    <mergeCell ref="QGH191:QGI191"/>
    <mergeCell ref="QGO191:QGP191"/>
    <mergeCell ref="QGV191:QGW191"/>
    <mergeCell ref="QHC191:QHD191"/>
    <mergeCell ref="QHJ191:QHK191"/>
    <mergeCell ref="QHQ191:QHR191"/>
    <mergeCell ref="QHX191:QHY191"/>
    <mergeCell ref="QIE191:QIF191"/>
    <mergeCell ref="QIL191:QIM191"/>
    <mergeCell ref="QIS191:QIT191"/>
    <mergeCell ref="QIZ191:QJA191"/>
    <mergeCell ref="QAC191:QAD191"/>
    <mergeCell ref="QAJ191:QAK191"/>
    <mergeCell ref="QAQ191:QAR191"/>
    <mergeCell ref="QAX191:QAY191"/>
    <mergeCell ref="QBE191:QBF191"/>
    <mergeCell ref="QBL191:QBM191"/>
    <mergeCell ref="QBS191:QBT191"/>
    <mergeCell ref="QBZ191:QCA191"/>
    <mergeCell ref="QCG191:QCH191"/>
    <mergeCell ref="QCN191:QCO191"/>
    <mergeCell ref="QCU191:QCV191"/>
    <mergeCell ref="QDB191:QDC191"/>
    <mergeCell ref="QDI191:QDJ191"/>
    <mergeCell ref="QDP191:QDQ191"/>
    <mergeCell ref="QDW191:QDX191"/>
    <mergeCell ref="QED191:QEE191"/>
    <mergeCell ref="QEK191:QEL191"/>
    <mergeCell ref="PVN191:PVO191"/>
    <mergeCell ref="PVU191:PVV191"/>
    <mergeCell ref="PWB191:PWC191"/>
    <mergeCell ref="PWI191:PWJ191"/>
    <mergeCell ref="PWP191:PWQ191"/>
    <mergeCell ref="PWW191:PWX191"/>
    <mergeCell ref="PXD191:PXE191"/>
    <mergeCell ref="PXK191:PXL191"/>
    <mergeCell ref="PXR191:PXS191"/>
    <mergeCell ref="PXY191:PXZ191"/>
    <mergeCell ref="PYF191:PYG191"/>
    <mergeCell ref="PYM191:PYN191"/>
    <mergeCell ref="PYT191:PYU191"/>
    <mergeCell ref="PZA191:PZB191"/>
    <mergeCell ref="PZH191:PZI191"/>
    <mergeCell ref="PZO191:PZP191"/>
    <mergeCell ref="PZV191:PZW191"/>
    <mergeCell ref="PQY191:PQZ191"/>
    <mergeCell ref="PRF191:PRG191"/>
    <mergeCell ref="PRM191:PRN191"/>
    <mergeCell ref="PRT191:PRU191"/>
    <mergeCell ref="PSA191:PSB191"/>
    <mergeCell ref="PSH191:PSI191"/>
    <mergeCell ref="PSO191:PSP191"/>
    <mergeCell ref="PSV191:PSW191"/>
    <mergeCell ref="PTC191:PTD191"/>
    <mergeCell ref="PTJ191:PTK191"/>
    <mergeCell ref="PTQ191:PTR191"/>
    <mergeCell ref="PTX191:PTY191"/>
    <mergeCell ref="PUE191:PUF191"/>
    <mergeCell ref="PUL191:PUM191"/>
    <mergeCell ref="PUS191:PUT191"/>
    <mergeCell ref="PUZ191:PVA191"/>
    <mergeCell ref="PVG191:PVH191"/>
    <mergeCell ref="PMJ191:PMK191"/>
    <mergeCell ref="PMQ191:PMR191"/>
    <mergeCell ref="PMX191:PMY191"/>
    <mergeCell ref="PNE191:PNF191"/>
    <mergeCell ref="PNL191:PNM191"/>
    <mergeCell ref="PNS191:PNT191"/>
    <mergeCell ref="PNZ191:POA191"/>
    <mergeCell ref="POG191:POH191"/>
    <mergeCell ref="PON191:POO191"/>
    <mergeCell ref="POU191:POV191"/>
    <mergeCell ref="PPB191:PPC191"/>
    <mergeCell ref="PPI191:PPJ191"/>
    <mergeCell ref="PPP191:PPQ191"/>
    <mergeCell ref="PPW191:PPX191"/>
    <mergeCell ref="PQD191:PQE191"/>
    <mergeCell ref="PQK191:PQL191"/>
    <mergeCell ref="PQR191:PQS191"/>
    <mergeCell ref="PHU191:PHV191"/>
    <mergeCell ref="PIB191:PIC191"/>
    <mergeCell ref="PII191:PIJ191"/>
    <mergeCell ref="PIP191:PIQ191"/>
    <mergeCell ref="PIW191:PIX191"/>
    <mergeCell ref="PJD191:PJE191"/>
    <mergeCell ref="PJK191:PJL191"/>
    <mergeCell ref="PJR191:PJS191"/>
    <mergeCell ref="PJY191:PJZ191"/>
    <mergeCell ref="PKF191:PKG191"/>
    <mergeCell ref="PKM191:PKN191"/>
    <mergeCell ref="PKT191:PKU191"/>
    <mergeCell ref="PLA191:PLB191"/>
    <mergeCell ref="PLH191:PLI191"/>
    <mergeCell ref="PLO191:PLP191"/>
    <mergeCell ref="PLV191:PLW191"/>
    <mergeCell ref="PMC191:PMD191"/>
    <mergeCell ref="PDF191:PDG191"/>
    <mergeCell ref="PDM191:PDN191"/>
    <mergeCell ref="PDT191:PDU191"/>
    <mergeCell ref="PEA191:PEB191"/>
    <mergeCell ref="PEH191:PEI191"/>
    <mergeCell ref="PEO191:PEP191"/>
    <mergeCell ref="PEV191:PEW191"/>
    <mergeCell ref="PFC191:PFD191"/>
    <mergeCell ref="PFJ191:PFK191"/>
    <mergeCell ref="PFQ191:PFR191"/>
    <mergeCell ref="PFX191:PFY191"/>
    <mergeCell ref="PGE191:PGF191"/>
    <mergeCell ref="PGL191:PGM191"/>
    <mergeCell ref="PGS191:PGT191"/>
    <mergeCell ref="PGZ191:PHA191"/>
    <mergeCell ref="PHG191:PHH191"/>
    <mergeCell ref="PHN191:PHO191"/>
    <mergeCell ref="OYQ191:OYR191"/>
    <mergeCell ref="OYX191:OYY191"/>
    <mergeCell ref="OZE191:OZF191"/>
    <mergeCell ref="OZL191:OZM191"/>
    <mergeCell ref="OZS191:OZT191"/>
    <mergeCell ref="OZZ191:PAA191"/>
    <mergeCell ref="PAG191:PAH191"/>
    <mergeCell ref="PAN191:PAO191"/>
    <mergeCell ref="PAU191:PAV191"/>
    <mergeCell ref="PBB191:PBC191"/>
    <mergeCell ref="PBI191:PBJ191"/>
    <mergeCell ref="PBP191:PBQ191"/>
    <mergeCell ref="PBW191:PBX191"/>
    <mergeCell ref="PCD191:PCE191"/>
    <mergeCell ref="PCK191:PCL191"/>
    <mergeCell ref="PCR191:PCS191"/>
    <mergeCell ref="PCY191:PCZ191"/>
    <mergeCell ref="OUB191:OUC191"/>
    <mergeCell ref="OUI191:OUJ191"/>
    <mergeCell ref="OUP191:OUQ191"/>
    <mergeCell ref="OUW191:OUX191"/>
    <mergeCell ref="OVD191:OVE191"/>
    <mergeCell ref="OVK191:OVL191"/>
    <mergeCell ref="OVR191:OVS191"/>
    <mergeCell ref="OVY191:OVZ191"/>
    <mergeCell ref="OWF191:OWG191"/>
    <mergeCell ref="OWM191:OWN191"/>
    <mergeCell ref="OWT191:OWU191"/>
    <mergeCell ref="OXA191:OXB191"/>
    <mergeCell ref="OXH191:OXI191"/>
    <mergeCell ref="OXO191:OXP191"/>
    <mergeCell ref="OXV191:OXW191"/>
    <mergeCell ref="OYC191:OYD191"/>
    <mergeCell ref="OYJ191:OYK191"/>
    <mergeCell ref="OPM191:OPN191"/>
    <mergeCell ref="OPT191:OPU191"/>
    <mergeCell ref="OQA191:OQB191"/>
    <mergeCell ref="OQH191:OQI191"/>
    <mergeCell ref="OQO191:OQP191"/>
    <mergeCell ref="OQV191:OQW191"/>
    <mergeCell ref="ORC191:ORD191"/>
    <mergeCell ref="ORJ191:ORK191"/>
    <mergeCell ref="ORQ191:ORR191"/>
    <mergeCell ref="ORX191:ORY191"/>
    <mergeCell ref="OSE191:OSF191"/>
    <mergeCell ref="OSL191:OSM191"/>
    <mergeCell ref="OSS191:OST191"/>
    <mergeCell ref="OSZ191:OTA191"/>
    <mergeCell ref="OTG191:OTH191"/>
    <mergeCell ref="OTN191:OTO191"/>
    <mergeCell ref="OTU191:OTV191"/>
    <mergeCell ref="OKX191:OKY191"/>
    <mergeCell ref="OLE191:OLF191"/>
    <mergeCell ref="OLL191:OLM191"/>
    <mergeCell ref="OLS191:OLT191"/>
    <mergeCell ref="OLZ191:OMA191"/>
    <mergeCell ref="OMG191:OMH191"/>
    <mergeCell ref="OMN191:OMO191"/>
    <mergeCell ref="OMU191:OMV191"/>
    <mergeCell ref="ONB191:ONC191"/>
    <mergeCell ref="ONI191:ONJ191"/>
    <mergeCell ref="ONP191:ONQ191"/>
    <mergeCell ref="ONW191:ONX191"/>
    <mergeCell ref="OOD191:OOE191"/>
    <mergeCell ref="OOK191:OOL191"/>
    <mergeCell ref="OOR191:OOS191"/>
    <mergeCell ref="OOY191:OOZ191"/>
    <mergeCell ref="OPF191:OPG191"/>
    <mergeCell ref="OGI191:OGJ191"/>
    <mergeCell ref="OGP191:OGQ191"/>
    <mergeCell ref="OGW191:OGX191"/>
    <mergeCell ref="OHD191:OHE191"/>
    <mergeCell ref="OHK191:OHL191"/>
    <mergeCell ref="OHR191:OHS191"/>
    <mergeCell ref="OHY191:OHZ191"/>
    <mergeCell ref="OIF191:OIG191"/>
    <mergeCell ref="OIM191:OIN191"/>
    <mergeCell ref="OIT191:OIU191"/>
    <mergeCell ref="OJA191:OJB191"/>
    <mergeCell ref="OJH191:OJI191"/>
    <mergeCell ref="OJO191:OJP191"/>
    <mergeCell ref="OJV191:OJW191"/>
    <mergeCell ref="OKC191:OKD191"/>
    <mergeCell ref="OKJ191:OKK191"/>
    <mergeCell ref="OKQ191:OKR191"/>
    <mergeCell ref="OBT191:OBU191"/>
    <mergeCell ref="OCA191:OCB191"/>
    <mergeCell ref="OCH191:OCI191"/>
    <mergeCell ref="OCO191:OCP191"/>
    <mergeCell ref="OCV191:OCW191"/>
    <mergeCell ref="ODC191:ODD191"/>
    <mergeCell ref="ODJ191:ODK191"/>
    <mergeCell ref="ODQ191:ODR191"/>
    <mergeCell ref="ODX191:ODY191"/>
    <mergeCell ref="OEE191:OEF191"/>
    <mergeCell ref="OEL191:OEM191"/>
    <mergeCell ref="OES191:OET191"/>
    <mergeCell ref="OEZ191:OFA191"/>
    <mergeCell ref="OFG191:OFH191"/>
    <mergeCell ref="OFN191:OFO191"/>
    <mergeCell ref="OFU191:OFV191"/>
    <mergeCell ref="OGB191:OGC191"/>
    <mergeCell ref="NXE191:NXF191"/>
    <mergeCell ref="NXL191:NXM191"/>
    <mergeCell ref="NXS191:NXT191"/>
    <mergeCell ref="NXZ191:NYA191"/>
    <mergeCell ref="NYG191:NYH191"/>
    <mergeCell ref="NYN191:NYO191"/>
    <mergeCell ref="NYU191:NYV191"/>
    <mergeCell ref="NZB191:NZC191"/>
    <mergeCell ref="NZI191:NZJ191"/>
    <mergeCell ref="NZP191:NZQ191"/>
    <mergeCell ref="NZW191:NZX191"/>
    <mergeCell ref="OAD191:OAE191"/>
    <mergeCell ref="OAK191:OAL191"/>
    <mergeCell ref="OAR191:OAS191"/>
    <mergeCell ref="OAY191:OAZ191"/>
    <mergeCell ref="OBF191:OBG191"/>
    <mergeCell ref="OBM191:OBN191"/>
    <mergeCell ref="NSP191:NSQ191"/>
    <mergeCell ref="NSW191:NSX191"/>
    <mergeCell ref="NTD191:NTE191"/>
    <mergeCell ref="NTK191:NTL191"/>
    <mergeCell ref="NTR191:NTS191"/>
    <mergeCell ref="NTY191:NTZ191"/>
    <mergeCell ref="NUF191:NUG191"/>
    <mergeCell ref="NUM191:NUN191"/>
    <mergeCell ref="NUT191:NUU191"/>
    <mergeCell ref="NVA191:NVB191"/>
    <mergeCell ref="NVH191:NVI191"/>
    <mergeCell ref="NVO191:NVP191"/>
    <mergeCell ref="NVV191:NVW191"/>
    <mergeCell ref="NWC191:NWD191"/>
    <mergeCell ref="NWJ191:NWK191"/>
    <mergeCell ref="NWQ191:NWR191"/>
    <mergeCell ref="NWX191:NWY191"/>
    <mergeCell ref="NOA191:NOB191"/>
    <mergeCell ref="NOH191:NOI191"/>
    <mergeCell ref="NOO191:NOP191"/>
    <mergeCell ref="NOV191:NOW191"/>
    <mergeCell ref="NPC191:NPD191"/>
    <mergeCell ref="NPJ191:NPK191"/>
    <mergeCell ref="NPQ191:NPR191"/>
    <mergeCell ref="NPX191:NPY191"/>
    <mergeCell ref="NQE191:NQF191"/>
    <mergeCell ref="NQL191:NQM191"/>
    <mergeCell ref="NQS191:NQT191"/>
    <mergeCell ref="NQZ191:NRA191"/>
    <mergeCell ref="NRG191:NRH191"/>
    <mergeCell ref="NRN191:NRO191"/>
    <mergeCell ref="NRU191:NRV191"/>
    <mergeCell ref="NSB191:NSC191"/>
    <mergeCell ref="NSI191:NSJ191"/>
    <mergeCell ref="NJL191:NJM191"/>
    <mergeCell ref="NJS191:NJT191"/>
    <mergeCell ref="NJZ191:NKA191"/>
    <mergeCell ref="NKG191:NKH191"/>
    <mergeCell ref="NKN191:NKO191"/>
    <mergeCell ref="NKU191:NKV191"/>
    <mergeCell ref="NLB191:NLC191"/>
    <mergeCell ref="NLI191:NLJ191"/>
    <mergeCell ref="NLP191:NLQ191"/>
    <mergeCell ref="NLW191:NLX191"/>
    <mergeCell ref="NMD191:NME191"/>
    <mergeCell ref="NMK191:NML191"/>
    <mergeCell ref="NMR191:NMS191"/>
    <mergeCell ref="NMY191:NMZ191"/>
    <mergeCell ref="NNF191:NNG191"/>
    <mergeCell ref="NNM191:NNN191"/>
    <mergeCell ref="NNT191:NNU191"/>
    <mergeCell ref="NEW191:NEX191"/>
    <mergeCell ref="NFD191:NFE191"/>
    <mergeCell ref="NFK191:NFL191"/>
    <mergeCell ref="NFR191:NFS191"/>
    <mergeCell ref="NFY191:NFZ191"/>
    <mergeCell ref="NGF191:NGG191"/>
    <mergeCell ref="NGM191:NGN191"/>
    <mergeCell ref="NGT191:NGU191"/>
    <mergeCell ref="NHA191:NHB191"/>
    <mergeCell ref="NHH191:NHI191"/>
    <mergeCell ref="NHO191:NHP191"/>
    <mergeCell ref="NHV191:NHW191"/>
    <mergeCell ref="NIC191:NID191"/>
    <mergeCell ref="NIJ191:NIK191"/>
    <mergeCell ref="NIQ191:NIR191"/>
    <mergeCell ref="NIX191:NIY191"/>
    <mergeCell ref="NJE191:NJF191"/>
    <mergeCell ref="NAH191:NAI191"/>
    <mergeCell ref="NAO191:NAP191"/>
    <mergeCell ref="NAV191:NAW191"/>
    <mergeCell ref="NBC191:NBD191"/>
    <mergeCell ref="NBJ191:NBK191"/>
    <mergeCell ref="NBQ191:NBR191"/>
    <mergeCell ref="NBX191:NBY191"/>
    <mergeCell ref="NCE191:NCF191"/>
    <mergeCell ref="NCL191:NCM191"/>
    <mergeCell ref="NCS191:NCT191"/>
    <mergeCell ref="NCZ191:NDA191"/>
    <mergeCell ref="NDG191:NDH191"/>
    <mergeCell ref="NDN191:NDO191"/>
    <mergeCell ref="NDU191:NDV191"/>
    <mergeCell ref="NEB191:NEC191"/>
    <mergeCell ref="NEI191:NEJ191"/>
    <mergeCell ref="NEP191:NEQ191"/>
    <mergeCell ref="MVS191:MVT191"/>
    <mergeCell ref="MVZ191:MWA191"/>
    <mergeCell ref="MWG191:MWH191"/>
    <mergeCell ref="MWN191:MWO191"/>
    <mergeCell ref="MWU191:MWV191"/>
    <mergeCell ref="MXB191:MXC191"/>
    <mergeCell ref="MXI191:MXJ191"/>
    <mergeCell ref="MXP191:MXQ191"/>
    <mergeCell ref="MXW191:MXX191"/>
    <mergeCell ref="MYD191:MYE191"/>
    <mergeCell ref="MYK191:MYL191"/>
    <mergeCell ref="MYR191:MYS191"/>
    <mergeCell ref="MYY191:MYZ191"/>
    <mergeCell ref="MZF191:MZG191"/>
    <mergeCell ref="MZM191:MZN191"/>
    <mergeCell ref="MZT191:MZU191"/>
    <mergeCell ref="NAA191:NAB191"/>
    <mergeCell ref="MRD191:MRE191"/>
    <mergeCell ref="MRK191:MRL191"/>
    <mergeCell ref="MRR191:MRS191"/>
    <mergeCell ref="MRY191:MRZ191"/>
    <mergeCell ref="MSF191:MSG191"/>
    <mergeCell ref="MSM191:MSN191"/>
    <mergeCell ref="MST191:MSU191"/>
    <mergeCell ref="MTA191:MTB191"/>
    <mergeCell ref="MTH191:MTI191"/>
    <mergeCell ref="MTO191:MTP191"/>
    <mergeCell ref="MTV191:MTW191"/>
    <mergeCell ref="MUC191:MUD191"/>
    <mergeCell ref="MUJ191:MUK191"/>
    <mergeCell ref="MUQ191:MUR191"/>
    <mergeCell ref="MUX191:MUY191"/>
    <mergeCell ref="MVE191:MVF191"/>
    <mergeCell ref="MVL191:MVM191"/>
    <mergeCell ref="MMO191:MMP191"/>
    <mergeCell ref="MMV191:MMW191"/>
    <mergeCell ref="MNC191:MND191"/>
    <mergeCell ref="MNJ191:MNK191"/>
    <mergeCell ref="MNQ191:MNR191"/>
    <mergeCell ref="MNX191:MNY191"/>
    <mergeCell ref="MOE191:MOF191"/>
    <mergeCell ref="MOL191:MOM191"/>
    <mergeCell ref="MOS191:MOT191"/>
    <mergeCell ref="MOZ191:MPA191"/>
    <mergeCell ref="MPG191:MPH191"/>
    <mergeCell ref="MPN191:MPO191"/>
    <mergeCell ref="MPU191:MPV191"/>
    <mergeCell ref="MQB191:MQC191"/>
    <mergeCell ref="MQI191:MQJ191"/>
    <mergeCell ref="MQP191:MQQ191"/>
    <mergeCell ref="MQW191:MQX191"/>
    <mergeCell ref="MHZ191:MIA191"/>
    <mergeCell ref="MIG191:MIH191"/>
    <mergeCell ref="MIN191:MIO191"/>
    <mergeCell ref="MIU191:MIV191"/>
    <mergeCell ref="MJB191:MJC191"/>
    <mergeCell ref="MJI191:MJJ191"/>
    <mergeCell ref="MJP191:MJQ191"/>
    <mergeCell ref="MJW191:MJX191"/>
    <mergeCell ref="MKD191:MKE191"/>
    <mergeCell ref="MKK191:MKL191"/>
    <mergeCell ref="MKR191:MKS191"/>
    <mergeCell ref="MKY191:MKZ191"/>
    <mergeCell ref="MLF191:MLG191"/>
    <mergeCell ref="MLM191:MLN191"/>
    <mergeCell ref="MLT191:MLU191"/>
    <mergeCell ref="MMA191:MMB191"/>
    <mergeCell ref="MMH191:MMI191"/>
    <mergeCell ref="MDK191:MDL191"/>
    <mergeCell ref="MDR191:MDS191"/>
    <mergeCell ref="MDY191:MDZ191"/>
    <mergeCell ref="MEF191:MEG191"/>
    <mergeCell ref="MEM191:MEN191"/>
    <mergeCell ref="MET191:MEU191"/>
    <mergeCell ref="MFA191:MFB191"/>
    <mergeCell ref="MFH191:MFI191"/>
    <mergeCell ref="MFO191:MFP191"/>
    <mergeCell ref="MFV191:MFW191"/>
    <mergeCell ref="MGC191:MGD191"/>
    <mergeCell ref="MGJ191:MGK191"/>
    <mergeCell ref="MGQ191:MGR191"/>
    <mergeCell ref="MGX191:MGY191"/>
    <mergeCell ref="MHE191:MHF191"/>
    <mergeCell ref="MHL191:MHM191"/>
    <mergeCell ref="MHS191:MHT191"/>
    <mergeCell ref="LYV191:LYW191"/>
    <mergeCell ref="LZC191:LZD191"/>
    <mergeCell ref="LZJ191:LZK191"/>
    <mergeCell ref="LZQ191:LZR191"/>
    <mergeCell ref="LZX191:LZY191"/>
    <mergeCell ref="MAE191:MAF191"/>
    <mergeCell ref="MAL191:MAM191"/>
    <mergeCell ref="MAS191:MAT191"/>
    <mergeCell ref="MAZ191:MBA191"/>
    <mergeCell ref="MBG191:MBH191"/>
    <mergeCell ref="MBN191:MBO191"/>
    <mergeCell ref="MBU191:MBV191"/>
    <mergeCell ref="MCB191:MCC191"/>
    <mergeCell ref="MCI191:MCJ191"/>
    <mergeCell ref="MCP191:MCQ191"/>
    <mergeCell ref="MCW191:MCX191"/>
    <mergeCell ref="MDD191:MDE191"/>
    <mergeCell ref="LUG191:LUH191"/>
    <mergeCell ref="LUN191:LUO191"/>
    <mergeCell ref="LUU191:LUV191"/>
    <mergeCell ref="LVB191:LVC191"/>
    <mergeCell ref="LVI191:LVJ191"/>
    <mergeCell ref="LVP191:LVQ191"/>
    <mergeCell ref="LVW191:LVX191"/>
    <mergeCell ref="LWD191:LWE191"/>
    <mergeCell ref="LWK191:LWL191"/>
    <mergeCell ref="LWR191:LWS191"/>
    <mergeCell ref="LWY191:LWZ191"/>
    <mergeCell ref="LXF191:LXG191"/>
    <mergeCell ref="LXM191:LXN191"/>
    <mergeCell ref="LXT191:LXU191"/>
    <mergeCell ref="LYA191:LYB191"/>
    <mergeCell ref="LYH191:LYI191"/>
    <mergeCell ref="LYO191:LYP191"/>
    <mergeCell ref="LPR191:LPS191"/>
    <mergeCell ref="LPY191:LPZ191"/>
    <mergeCell ref="LQF191:LQG191"/>
    <mergeCell ref="LQM191:LQN191"/>
    <mergeCell ref="LQT191:LQU191"/>
    <mergeCell ref="LRA191:LRB191"/>
    <mergeCell ref="LRH191:LRI191"/>
    <mergeCell ref="LRO191:LRP191"/>
    <mergeCell ref="LRV191:LRW191"/>
    <mergeCell ref="LSC191:LSD191"/>
    <mergeCell ref="LSJ191:LSK191"/>
    <mergeCell ref="LSQ191:LSR191"/>
    <mergeCell ref="LSX191:LSY191"/>
    <mergeCell ref="LTE191:LTF191"/>
    <mergeCell ref="LTL191:LTM191"/>
    <mergeCell ref="LTS191:LTT191"/>
    <mergeCell ref="LTZ191:LUA191"/>
    <mergeCell ref="LLC191:LLD191"/>
    <mergeCell ref="LLJ191:LLK191"/>
    <mergeCell ref="LLQ191:LLR191"/>
    <mergeCell ref="LLX191:LLY191"/>
    <mergeCell ref="LME191:LMF191"/>
    <mergeCell ref="LML191:LMM191"/>
    <mergeCell ref="LMS191:LMT191"/>
    <mergeCell ref="LMZ191:LNA191"/>
    <mergeCell ref="LNG191:LNH191"/>
    <mergeCell ref="LNN191:LNO191"/>
    <mergeCell ref="LNU191:LNV191"/>
    <mergeCell ref="LOB191:LOC191"/>
    <mergeCell ref="LOI191:LOJ191"/>
    <mergeCell ref="LOP191:LOQ191"/>
    <mergeCell ref="LOW191:LOX191"/>
    <mergeCell ref="LPD191:LPE191"/>
    <mergeCell ref="LPK191:LPL191"/>
    <mergeCell ref="LGN191:LGO191"/>
    <mergeCell ref="LGU191:LGV191"/>
    <mergeCell ref="LHB191:LHC191"/>
    <mergeCell ref="LHI191:LHJ191"/>
    <mergeCell ref="LHP191:LHQ191"/>
    <mergeCell ref="LHW191:LHX191"/>
    <mergeCell ref="LID191:LIE191"/>
    <mergeCell ref="LIK191:LIL191"/>
    <mergeCell ref="LIR191:LIS191"/>
    <mergeCell ref="LIY191:LIZ191"/>
    <mergeCell ref="LJF191:LJG191"/>
    <mergeCell ref="LJM191:LJN191"/>
    <mergeCell ref="LJT191:LJU191"/>
    <mergeCell ref="LKA191:LKB191"/>
    <mergeCell ref="LKH191:LKI191"/>
    <mergeCell ref="LKO191:LKP191"/>
    <mergeCell ref="LKV191:LKW191"/>
    <mergeCell ref="LBY191:LBZ191"/>
    <mergeCell ref="LCF191:LCG191"/>
    <mergeCell ref="LCM191:LCN191"/>
    <mergeCell ref="LCT191:LCU191"/>
    <mergeCell ref="LDA191:LDB191"/>
    <mergeCell ref="LDH191:LDI191"/>
    <mergeCell ref="LDO191:LDP191"/>
    <mergeCell ref="LDV191:LDW191"/>
    <mergeCell ref="LEC191:LED191"/>
    <mergeCell ref="LEJ191:LEK191"/>
    <mergeCell ref="LEQ191:LER191"/>
    <mergeCell ref="LEX191:LEY191"/>
    <mergeCell ref="LFE191:LFF191"/>
    <mergeCell ref="LFL191:LFM191"/>
    <mergeCell ref="LFS191:LFT191"/>
    <mergeCell ref="LFZ191:LGA191"/>
    <mergeCell ref="LGG191:LGH191"/>
    <mergeCell ref="KXJ191:KXK191"/>
    <mergeCell ref="KXQ191:KXR191"/>
    <mergeCell ref="KXX191:KXY191"/>
    <mergeCell ref="KYE191:KYF191"/>
    <mergeCell ref="KYL191:KYM191"/>
    <mergeCell ref="KYS191:KYT191"/>
    <mergeCell ref="KYZ191:KZA191"/>
    <mergeCell ref="KZG191:KZH191"/>
    <mergeCell ref="KZN191:KZO191"/>
    <mergeCell ref="KZU191:KZV191"/>
    <mergeCell ref="LAB191:LAC191"/>
    <mergeCell ref="LAI191:LAJ191"/>
    <mergeCell ref="LAP191:LAQ191"/>
    <mergeCell ref="LAW191:LAX191"/>
    <mergeCell ref="LBD191:LBE191"/>
    <mergeCell ref="LBK191:LBL191"/>
    <mergeCell ref="LBR191:LBS191"/>
    <mergeCell ref="KSU191:KSV191"/>
    <mergeCell ref="KTB191:KTC191"/>
    <mergeCell ref="KTI191:KTJ191"/>
    <mergeCell ref="KTP191:KTQ191"/>
    <mergeCell ref="KTW191:KTX191"/>
    <mergeCell ref="KUD191:KUE191"/>
    <mergeCell ref="KUK191:KUL191"/>
    <mergeCell ref="KUR191:KUS191"/>
    <mergeCell ref="KUY191:KUZ191"/>
    <mergeCell ref="KVF191:KVG191"/>
    <mergeCell ref="KVM191:KVN191"/>
    <mergeCell ref="KVT191:KVU191"/>
    <mergeCell ref="KWA191:KWB191"/>
    <mergeCell ref="KWH191:KWI191"/>
    <mergeCell ref="KWO191:KWP191"/>
    <mergeCell ref="KWV191:KWW191"/>
    <mergeCell ref="KXC191:KXD191"/>
    <mergeCell ref="KOF191:KOG191"/>
    <mergeCell ref="KOM191:KON191"/>
    <mergeCell ref="KOT191:KOU191"/>
    <mergeCell ref="KPA191:KPB191"/>
    <mergeCell ref="KPH191:KPI191"/>
    <mergeCell ref="KPO191:KPP191"/>
    <mergeCell ref="KPV191:KPW191"/>
    <mergeCell ref="KQC191:KQD191"/>
    <mergeCell ref="KQJ191:KQK191"/>
    <mergeCell ref="KQQ191:KQR191"/>
    <mergeCell ref="KQX191:KQY191"/>
    <mergeCell ref="KRE191:KRF191"/>
    <mergeCell ref="KRL191:KRM191"/>
    <mergeCell ref="KRS191:KRT191"/>
    <mergeCell ref="KRZ191:KSA191"/>
    <mergeCell ref="KSG191:KSH191"/>
    <mergeCell ref="KSN191:KSO191"/>
    <mergeCell ref="KJQ191:KJR191"/>
    <mergeCell ref="KJX191:KJY191"/>
    <mergeCell ref="KKE191:KKF191"/>
    <mergeCell ref="KKL191:KKM191"/>
    <mergeCell ref="KKS191:KKT191"/>
    <mergeCell ref="KKZ191:KLA191"/>
    <mergeCell ref="KLG191:KLH191"/>
    <mergeCell ref="KLN191:KLO191"/>
    <mergeCell ref="KLU191:KLV191"/>
    <mergeCell ref="KMB191:KMC191"/>
    <mergeCell ref="KMI191:KMJ191"/>
    <mergeCell ref="KMP191:KMQ191"/>
    <mergeCell ref="KMW191:KMX191"/>
    <mergeCell ref="KND191:KNE191"/>
    <mergeCell ref="KNK191:KNL191"/>
    <mergeCell ref="KNR191:KNS191"/>
    <mergeCell ref="KNY191:KNZ191"/>
    <mergeCell ref="KFB191:KFC191"/>
    <mergeCell ref="KFI191:KFJ191"/>
    <mergeCell ref="KFP191:KFQ191"/>
    <mergeCell ref="KFW191:KFX191"/>
    <mergeCell ref="KGD191:KGE191"/>
    <mergeCell ref="KGK191:KGL191"/>
    <mergeCell ref="KGR191:KGS191"/>
    <mergeCell ref="KGY191:KGZ191"/>
    <mergeCell ref="KHF191:KHG191"/>
    <mergeCell ref="KHM191:KHN191"/>
    <mergeCell ref="KHT191:KHU191"/>
    <mergeCell ref="KIA191:KIB191"/>
    <mergeCell ref="KIH191:KII191"/>
    <mergeCell ref="KIO191:KIP191"/>
    <mergeCell ref="KIV191:KIW191"/>
    <mergeCell ref="KJC191:KJD191"/>
    <mergeCell ref="KJJ191:KJK191"/>
    <mergeCell ref="KAM191:KAN191"/>
    <mergeCell ref="KAT191:KAU191"/>
    <mergeCell ref="KBA191:KBB191"/>
    <mergeCell ref="KBH191:KBI191"/>
    <mergeCell ref="KBO191:KBP191"/>
    <mergeCell ref="KBV191:KBW191"/>
    <mergeCell ref="KCC191:KCD191"/>
    <mergeCell ref="KCJ191:KCK191"/>
    <mergeCell ref="KCQ191:KCR191"/>
    <mergeCell ref="KCX191:KCY191"/>
    <mergeCell ref="KDE191:KDF191"/>
    <mergeCell ref="KDL191:KDM191"/>
    <mergeCell ref="KDS191:KDT191"/>
    <mergeCell ref="KDZ191:KEA191"/>
    <mergeCell ref="KEG191:KEH191"/>
    <mergeCell ref="KEN191:KEO191"/>
    <mergeCell ref="KEU191:KEV191"/>
    <mergeCell ref="JVX191:JVY191"/>
    <mergeCell ref="JWE191:JWF191"/>
    <mergeCell ref="JWL191:JWM191"/>
    <mergeCell ref="JWS191:JWT191"/>
    <mergeCell ref="JWZ191:JXA191"/>
    <mergeCell ref="JXG191:JXH191"/>
    <mergeCell ref="JXN191:JXO191"/>
    <mergeCell ref="JXU191:JXV191"/>
    <mergeCell ref="JYB191:JYC191"/>
    <mergeCell ref="JYI191:JYJ191"/>
    <mergeCell ref="JYP191:JYQ191"/>
    <mergeCell ref="JYW191:JYX191"/>
    <mergeCell ref="JZD191:JZE191"/>
    <mergeCell ref="JZK191:JZL191"/>
    <mergeCell ref="JZR191:JZS191"/>
    <mergeCell ref="JZY191:JZZ191"/>
    <mergeCell ref="KAF191:KAG191"/>
    <mergeCell ref="JRI191:JRJ191"/>
    <mergeCell ref="JRP191:JRQ191"/>
    <mergeCell ref="JRW191:JRX191"/>
    <mergeCell ref="JSD191:JSE191"/>
    <mergeCell ref="JSK191:JSL191"/>
    <mergeCell ref="JSR191:JSS191"/>
    <mergeCell ref="JSY191:JSZ191"/>
    <mergeCell ref="JTF191:JTG191"/>
    <mergeCell ref="JTM191:JTN191"/>
    <mergeCell ref="JTT191:JTU191"/>
    <mergeCell ref="JUA191:JUB191"/>
    <mergeCell ref="JUH191:JUI191"/>
    <mergeCell ref="JUO191:JUP191"/>
    <mergeCell ref="JUV191:JUW191"/>
    <mergeCell ref="JVC191:JVD191"/>
    <mergeCell ref="JVJ191:JVK191"/>
    <mergeCell ref="JVQ191:JVR191"/>
    <mergeCell ref="JMT191:JMU191"/>
    <mergeCell ref="JNA191:JNB191"/>
    <mergeCell ref="JNH191:JNI191"/>
    <mergeCell ref="JNO191:JNP191"/>
    <mergeCell ref="JNV191:JNW191"/>
    <mergeCell ref="JOC191:JOD191"/>
    <mergeCell ref="JOJ191:JOK191"/>
    <mergeCell ref="JOQ191:JOR191"/>
    <mergeCell ref="JOX191:JOY191"/>
    <mergeCell ref="JPE191:JPF191"/>
    <mergeCell ref="JPL191:JPM191"/>
    <mergeCell ref="JPS191:JPT191"/>
    <mergeCell ref="JPZ191:JQA191"/>
    <mergeCell ref="JQG191:JQH191"/>
    <mergeCell ref="JQN191:JQO191"/>
    <mergeCell ref="JQU191:JQV191"/>
    <mergeCell ref="JRB191:JRC191"/>
    <mergeCell ref="JIE191:JIF191"/>
    <mergeCell ref="JIL191:JIM191"/>
    <mergeCell ref="JIS191:JIT191"/>
    <mergeCell ref="JIZ191:JJA191"/>
    <mergeCell ref="JJG191:JJH191"/>
    <mergeCell ref="JJN191:JJO191"/>
    <mergeCell ref="JJU191:JJV191"/>
    <mergeCell ref="JKB191:JKC191"/>
    <mergeCell ref="JKI191:JKJ191"/>
    <mergeCell ref="JKP191:JKQ191"/>
    <mergeCell ref="JKW191:JKX191"/>
    <mergeCell ref="JLD191:JLE191"/>
    <mergeCell ref="JLK191:JLL191"/>
    <mergeCell ref="JLR191:JLS191"/>
    <mergeCell ref="JLY191:JLZ191"/>
    <mergeCell ref="JMF191:JMG191"/>
    <mergeCell ref="JMM191:JMN191"/>
    <mergeCell ref="JDP191:JDQ191"/>
    <mergeCell ref="JDW191:JDX191"/>
    <mergeCell ref="JED191:JEE191"/>
    <mergeCell ref="JEK191:JEL191"/>
    <mergeCell ref="JER191:JES191"/>
    <mergeCell ref="JEY191:JEZ191"/>
    <mergeCell ref="JFF191:JFG191"/>
    <mergeCell ref="JFM191:JFN191"/>
    <mergeCell ref="JFT191:JFU191"/>
    <mergeCell ref="JGA191:JGB191"/>
    <mergeCell ref="JGH191:JGI191"/>
    <mergeCell ref="JGO191:JGP191"/>
    <mergeCell ref="JGV191:JGW191"/>
    <mergeCell ref="JHC191:JHD191"/>
    <mergeCell ref="JHJ191:JHK191"/>
    <mergeCell ref="JHQ191:JHR191"/>
    <mergeCell ref="JHX191:JHY191"/>
    <mergeCell ref="IZA191:IZB191"/>
    <mergeCell ref="IZH191:IZI191"/>
    <mergeCell ref="IZO191:IZP191"/>
    <mergeCell ref="IZV191:IZW191"/>
    <mergeCell ref="JAC191:JAD191"/>
    <mergeCell ref="JAJ191:JAK191"/>
    <mergeCell ref="JAQ191:JAR191"/>
    <mergeCell ref="JAX191:JAY191"/>
    <mergeCell ref="JBE191:JBF191"/>
    <mergeCell ref="JBL191:JBM191"/>
    <mergeCell ref="JBS191:JBT191"/>
    <mergeCell ref="JBZ191:JCA191"/>
    <mergeCell ref="JCG191:JCH191"/>
    <mergeCell ref="JCN191:JCO191"/>
    <mergeCell ref="JCU191:JCV191"/>
    <mergeCell ref="JDB191:JDC191"/>
    <mergeCell ref="JDI191:JDJ191"/>
    <mergeCell ref="IUL191:IUM191"/>
    <mergeCell ref="IUS191:IUT191"/>
    <mergeCell ref="IUZ191:IVA191"/>
    <mergeCell ref="IVG191:IVH191"/>
    <mergeCell ref="IVN191:IVO191"/>
    <mergeCell ref="IVU191:IVV191"/>
    <mergeCell ref="IWB191:IWC191"/>
    <mergeCell ref="IWI191:IWJ191"/>
    <mergeCell ref="IWP191:IWQ191"/>
    <mergeCell ref="IWW191:IWX191"/>
    <mergeCell ref="IXD191:IXE191"/>
    <mergeCell ref="IXK191:IXL191"/>
    <mergeCell ref="IXR191:IXS191"/>
    <mergeCell ref="IXY191:IXZ191"/>
    <mergeCell ref="IYF191:IYG191"/>
    <mergeCell ref="IYM191:IYN191"/>
    <mergeCell ref="IYT191:IYU191"/>
    <mergeCell ref="IPW191:IPX191"/>
    <mergeCell ref="IQD191:IQE191"/>
    <mergeCell ref="IQK191:IQL191"/>
    <mergeCell ref="IQR191:IQS191"/>
    <mergeCell ref="IQY191:IQZ191"/>
    <mergeCell ref="IRF191:IRG191"/>
    <mergeCell ref="IRM191:IRN191"/>
    <mergeCell ref="IRT191:IRU191"/>
    <mergeCell ref="ISA191:ISB191"/>
    <mergeCell ref="ISH191:ISI191"/>
    <mergeCell ref="ISO191:ISP191"/>
    <mergeCell ref="ISV191:ISW191"/>
    <mergeCell ref="ITC191:ITD191"/>
    <mergeCell ref="ITJ191:ITK191"/>
    <mergeCell ref="ITQ191:ITR191"/>
    <mergeCell ref="ITX191:ITY191"/>
    <mergeCell ref="IUE191:IUF191"/>
    <mergeCell ref="ILH191:ILI191"/>
    <mergeCell ref="ILO191:ILP191"/>
    <mergeCell ref="ILV191:ILW191"/>
    <mergeCell ref="IMC191:IMD191"/>
    <mergeCell ref="IMJ191:IMK191"/>
    <mergeCell ref="IMQ191:IMR191"/>
    <mergeCell ref="IMX191:IMY191"/>
    <mergeCell ref="INE191:INF191"/>
    <mergeCell ref="INL191:INM191"/>
    <mergeCell ref="INS191:INT191"/>
    <mergeCell ref="INZ191:IOA191"/>
    <mergeCell ref="IOG191:IOH191"/>
    <mergeCell ref="ION191:IOO191"/>
    <mergeCell ref="IOU191:IOV191"/>
    <mergeCell ref="IPB191:IPC191"/>
    <mergeCell ref="IPI191:IPJ191"/>
    <mergeCell ref="IPP191:IPQ191"/>
    <mergeCell ref="IGS191:IGT191"/>
    <mergeCell ref="IGZ191:IHA191"/>
    <mergeCell ref="IHG191:IHH191"/>
    <mergeCell ref="IHN191:IHO191"/>
    <mergeCell ref="IHU191:IHV191"/>
    <mergeCell ref="IIB191:IIC191"/>
    <mergeCell ref="III191:IIJ191"/>
    <mergeCell ref="IIP191:IIQ191"/>
    <mergeCell ref="IIW191:IIX191"/>
    <mergeCell ref="IJD191:IJE191"/>
    <mergeCell ref="IJK191:IJL191"/>
    <mergeCell ref="IJR191:IJS191"/>
    <mergeCell ref="IJY191:IJZ191"/>
    <mergeCell ref="IKF191:IKG191"/>
    <mergeCell ref="IKM191:IKN191"/>
    <mergeCell ref="IKT191:IKU191"/>
    <mergeCell ref="ILA191:ILB191"/>
    <mergeCell ref="ICD191:ICE191"/>
    <mergeCell ref="ICK191:ICL191"/>
    <mergeCell ref="ICR191:ICS191"/>
    <mergeCell ref="ICY191:ICZ191"/>
    <mergeCell ref="IDF191:IDG191"/>
    <mergeCell ref="IDM191:IDN191"/>
    <mergeCell ref="IDT191:IDU191"/>
    <mergeCell ref="IEA191:IEB191"/>
    <mergeCell ref="IEH191:IEI191"/>
    <mergeCell ref="IEO191:IEP191"/>
    <mergeCell ref="IEV191:IEW191"/>
    <mergeCell ref="IFC191:IFD191"/>
    <mergeCell ref="IFJ191:IFK191"/>
    <mergeCell ref="IFQ191:IFR191"/>
    <mergeCell ref="IFX191:IFY191"/>
    <mergeCell ref="IGE191:IGF191"/>
    <mergeCell ref="IGL191:IGM191"/>
    <mergeCell ref="HXO191:HXP191"/>
    <mergeCell ref="HXV191:HXW191"/>
    <mergeCell ref="HYC191:HYD191"/>
    <mergeCell ref="HYJ191:HYK191"/>
    <mergeCell ref="HYQ191:HYR191"/>
    <mergeCell ref="HYX191:HYY191"/>
    <mergeCell ref="HZE191:HZF191"/>
    <mergeCell ref="HZL191:HZM191"/>
    <mergeCell ref="HZS191:HZT191"/>
    <mergeCell ref="HZZ191:IAA191"/>
    <mergeCell ref="IAG191:IAH191"/>
    <mergeCell ref="IAN191:IAO191"/>
    <mergeCell ref="IAU191:IAV191"/>
    <mergeCell ref="IBB191:IBC191"/>
    <mergeCell ref="IBI191:IBJ191"/>
    <mergeCell ref="IBP191:IBQ191"/>
    <mergeCell ref="IBW191:IBX191"/>
    <mergeCell ref="HSZ191:HTA191"/>
    <mergeCell ref="HTG191:HTH191"/>
    <mergeCell ref="HTN191:HTO191"/>
    <mergeCell ref="HTU191:HTV191"/>
    <mergeCell ref="HUB191:HUC191"/>
    <mergeCell ref="HUI191:HUJ191"/>
    <mergeCell ref="HUP191:HUQ191"/>
    <mergeCell ref="HUW191:HUX191"/>
    <mergeCell ref="HVD191:HVE191"/>
    <mergeCell ref="HVK191:HVL191"/>
    <mergeCell ref="HVR191:HVS191"/>
    <mergeCell ref="HVY191:HVZ191"/>
    <mergeCell ref="HWF191:HWG191"/>
    <mergeCell ref="HWM191:HWN191"/>
    <mergeCell ref="HWT191:HWU191"/>
    <mergeCell ref="HXA191:HXB191"/>
    <mergeCell ref="HXH191:HXI191"/>
    <mergeCell ref="HOK191:HOL191"/>
    <mergeCell ref="HOR191:HOS191"/>
    <mergeCell ref="HOY191:HOZ191"/>
    <mergeCell ref="HPF191:HPG191"/>
    <mergeCell ref="HPM191:HPN191"/>
    <mergeCell ref="HPT191:HPU191"/>
    <mergeCell ref="HQA191:HQB191"/>
    <mergeCell ref="HQH191:HQI191"/>
    <mergeCell ref="HQO191:HQP191"/>
    <mergeCell ref="HQV191:HQW191"/>
    <mergeCell ref="HRC191:HRD191"/>
    <mergeCell ref="HRJ191:HRK191"/>
    <mergeCell ref="HRQ191:HRR191"/>
    <mergeCell ref="HRX191:HRY191"/>
    <mergeCell ref="HSE191:HSF191"/>
    <mergeCell ref="HSL191:HSM191"/>
    <mergeCell ref="HSS191:HST191"/>
    <mergeCell ref="HJV191:HJW191"/>
    <mergeCell ref="HKC191:HKD191"/>
    <mergeCell ref="HKJ191:HKK191"/>
    <mergeCell ref="HKQ191:HKR191"/>
    <mergeCell ref="HKX191:HKY191"/>
    <mergeCell ref="HLE191:HLF191"/>
    <mergeCell ref="HLL191:HLM191"/>
    <mergeCell ref="HLS191:HLT191"/>
    <mergeCell ref="HLZ191:HMA191"/>
    <mergeCell ref="HMG191:HMH191"/>
    <mergeCell ref="HMN191:HMO191"/>
    <mergeCell ref="HMU191:HMV191"/>
    <mergeCell ref="HNB191:HNC191"/>
    <mergeCell ref="HNI191:HNJ191"/>
    <mergeCell ref="HNP191:HNQ191"/>
    <mergeCell ref="HNW191:HNX191"/>
    <mergeCell ref="HOD191:HOE191"/>
    <mergeCell ref="HFG191:HFH191"/>
    <mergeCell ref="HFN191:HFO191"/>
    <mergeCell ref="HFU191:HFV191"/>
    <mergeCell ref="HGB191:HGC191"/>
    <mergeCell ref="HGI191:HGJ191"/>
    <mergeCell ref="HGP191:HGQ191"/>
    <mergeCell ref="HGW191:HGX191"/>
    <mergeCell ref="HHD191:HHE191"/>
    <mergeCell ref="HHK191:HHL191"/>
    <mergeCell ref="HHR191:HHS191"/>
    <mergeCell ref="HHY191:HHZ191"/>
    <mergeCell ref="HIF191:HIG191"/>
    <mergeCell ref="HIM191:HIN191"/>
    <mergeCell ref="HIT191:HIU191"/>
    <mergeCell ref="HJA191:HJB191"/>
    <mergeCell ref="HJH191:HJI191"/>
    <mergeCell ref="HJO191:HJP191"/>
    <mergeCell ref="HAR191:HAS191"/>
    <mergeCell ref="HAY191:HAZ191"/>
    <mergeCell ref="HBF191:HBG191"/>
    <mergeCell ref="HBM191:HBN191"/>
    <mergeCell ref="HBT191:HBU191"/>
    <mergeCell ref="HCA191:HCB191"/>
    <mergeCell ref="HCH191:HCI191"/>
    <mergeCell ref="HCO191:HCP191"/>
    <mergeCell ref="HCV191:HCW191"/>
    <mergeCell ref="HDC191:HDD191"/>
    <mergeCell ref="HDJ191:HDK191"/>
    <mergeCell ref="HDQ191:HDR191"/>
    <mergeCell ref="HDX191:HDY191"/>
    <mergeCell ref="HEE191:HEF191"/>
    <mergeCell ref="HEL191:HEM191"/>
    <mergeCell ref="HES191:HET191"/>
    <mergeCell ref="HEZ191:HFA191"/>
    <mergeCell ref="GWC191:GWD191"/>
    <mergeCell ref="GWJ191:GWK191"/>
    <mergeCell ref="GWQ191:GWR191"/>
    <mergeCell ref="GWX191:GWY191"/>
    <mergeCell ref="GXE191:GXF191"/>
    <mergeCell ref="GXL191:GXM191"/>
    <mergeCell ref="GXS191:GXT191"/>
    <mergeCell ref="GXZ191:GYA191"/>
    <mergeCell ref="GYG191:GYH191"/>
    <mergeCell ref="GYN191:GYO191"/>
    <mergeCell ref="GYU191:GYV191"/>
    <mergeCell ref="GZB191:GZC191"/>
    <mergeCell ref="GZI191:GZJ191"/>
    <mergeCell ref="GZP191:GZQ191"/>
    <mergeCell ref="GZW191:GZX191"/>
    <mergeCell ref="HAD191:HAE191"/>
    <mergeCell ref="HAK191:HAL191"/>
    <mergeCell ref="GRN191:GRO191"/>
    <mergeCell ref="GRU191:GRV191"/>
    <mergeCell ref="GSB191:GSC191"/>
    <mergeCell ref="GSI191:GSJ191"/>
    <mergeCell ref="GSP191:GSQ191"/>
    <mergeCell ref="GSW191:GSX191"/>
    <mergeCell ref="GTD191:GTE191"/>
    <mergeCell ref="GTK191:GTL191"/>
    <mergeCell ref="GTR191:GTS191"/>
    <mergeCell ref="GTY191:GTZ191"/>
    <mergeCell ref="GUF191:GUG191"/>
    <mergeCell ref="GUM191:GUN191"/>
    <mergeCell ref="GUT191:GUU191"/>
    <mergeCell ref="GVA191:GVB191"/>
    <mergeCell ref="GVH191:GVI191"/>
    <mergeCell ref="GVO191:GVP191"/>
    <mergeCell ref="GVV191:GVW191"/>
    <mergeCell ref="GMY191:GMZ191"/>
    <mergeCell ref="GNF191:GNG191"/>
    <mergeCell ref="GNM191:GNN191"/>
    <mergeCell ref="GNT191:GNU191"/>
    <mergeCell ref="GOA191:GOB191"/>
    <mergeCell ref="GOH191:GOI191"/>
    <mergeCell ref="GOO191:GOP191"/>
    <mergeCell ref="GOV191:GOW191"/>
    <mergeCell ref="GPC191:GPD191"/>
    <mergeCell ref="GPJ191:GPK191"/>
    <mergeCell ref="GPQ191:GPR191"/>
    <mergeCell ref="GPX191:GPY191"/>
    <mergeCell ref="GQE191:GQF191"/>
    <mergeCell ref="GQL191:GQM191"/>
    <mergeCell ref="GQS191:GQT191"/>
    <mergeCell ref="GQZ191:GRA191"/>
    <mergeCell ref="GRG191:GRH191"/>
    <mergeCell ref="GIJ191:GIK191"/>
    <mergeCell ref="GIQ191:GIR191"/>
    <mergeCell ref="GIX191:GIY191"/>
    <mergeCell ref="GJE191:GJF191"/>
    <mergeCell ref="GJL191:GJM191"/>
    <mergeCell ref="GJS191:GJT191"/>
    <mergeCell ref="GJZ191:GKA191"/>
    <mergeCell ref="GKG191:GKH191"/>
    <mergeCell ref="GKN191:GKO191"/>
    <mergeCell ref="GKU191:GKV191"/>
    <mergeCell ref="GLB191:GLC191"/>
    <mergeCell ref="GLI191:GLJ191"/>
    <mergeCell ref="GLP191:GLQ191"/>
    <mergeCell ref="GLW191:GLX191"/>
    <mergeCell ref="GMD191:GME191"/>
    <mergeCell ref="GMK191:GML191"/>
    <mergeCell ref="GMR191:GMS191"/>
    <mergeCell ref="GDU191:GDV191"/>
    <mergeCell ref="GEB191:GEC191"/>
    <mergeCell ref="GEI191:GEJ191"/>
    <mergeCell ref="GEP191:GEQ191"/>
    <mergeCell ref="GEW191:GEX191"/>
    <mergeCell ref="GFD191:GFE191"/>
    <mergeCell ref="GFK191:GFL191"/>
    <mergeCell ref="GFR191:GFS191"/>
    <mergeCell ref="GFY191:GFZ191"/>
    <mergeCell ref="GGF191:GGG191"/>
    <mergeCell ref="GGM191:GGN191"/>
    <mergeCell ref="GGT191:GGU191"/>
    <mergeCell ref="GHA191:GHB191"/>
    <mergeCell ref="GHH191:GHI191"/>
    <mergeCell ref="GHO191:GHP191"/>
    <mergeCell ref="GHV191:GHW191"/>
    <mergeCell ref="GIC191:GID191"/>
    <mergeCell ref="FZF191:FZG191"/>
    <mergeCell ref="FZM191:FZN191"/>
    <mergeCell ref="FZT191:FZU191"/>
    <mergeCell ref="GAA191:GAB191"/>
    <mergeCell ref="GAH191:GAI191"/>
    <mergeCell ref="GAO191:GAP191"/>
    <mergeCell ref="GAV191:GAW191"/>
    <mergeCell ref="GBC191:GBD191"/>
    <mergeCell ref="GBJ191:GBK191"/>
    <mergeCell ref="GBQ191:GBR191"/>
    <mergeCell ref="GBX191:GBY191"/>
    <mergeCell ref="GCE191:GCF191"/>
    <mergeCell ref="GCL191:GCM191"/>
    <mergeCell ref="GCS191:GCT191"/>
    <mergeCell ref="GCZ191:GDA191"/>
    <mergeCell ref="GDG191:GDH191"/>
    <mergeCell ref="GDN191:GDO191"/>
    <mergeCell ref="FUQ191:FUR191"/>
    <mergeCell ref="FUX191:FUY191"/>
    <mergeCell ref="FVE191:FVF191"/>
    <mergeCell ref="FVL191:FVM191"/>
    <mergeCell ref="FVS191:FVT191"/>
    <mergeCell ref="FVZ191:FWA191"/>
    <mergeCell ref="FWG191:FWH191"/>
    <mergeCell ref="FWN191:FWO191"/>
    <mergeCell ref="FWU191:FWV191"/>
    <mergeCell ref="FXB191:FXC191"/>
    <mergeCell ref="FXI191:FXJ191"/>
    <mergeCell ref="FXP191:FXQ191"/>
    <mergeCell ref="FXW191:FXX191"/>
    <mergeCell ref="FYD191:FYE191"/>
    <mergeCell ref="FYK191:FYL191"/>
    <mergeCell ref="FYR191:FYS191"/>
    <mergeCell ref="FYY191:FYZ191"/>
    <mergeCell ref="FQB191:FQC191"/>
    <mergeCell ref="FQI191:FQJ191"/>
    <mergeCell ref="FQP191:FQQ191"/>
    <mergeCell ref="FQW191:FQX191"/>
    <mergeCell ref="FRD191:FRE191"/>
    <mergeCell ref="FRK191:FRL191"/>
    <mergeCell ref="FRR191:FRS191"/>
    <mergeCell ref="FRY191:FRZ191"/>
    <mergeCell ref="FSF191:FSG191"/>
    <mergeCell ref="FSM191:FSN191"/>
    <mergeCell ref="FST191:FSU191"/>
    <mergeCell ref="FTA191:FTB191"/>
    <mergeCell ref="FTH191:FTI191"/>
    <mergeCell ref="FTO191:FTP191"/>
    <mergeCell ref="FTV191:FTW191"/>
    <mergeCell ref="FUC191:FUD191"/>
    <mergeCell ref="FUJ191:FUK191"/>
    <mergeCell ref="FLM191:FLN191"/>
    <mergeCell ref="FLT191:FLU191"/>
    <mergeCell ref="FMA191:FMB191"/>
    <mergeCell ref="FMH191:FMI191"/>
    <mergeCell ref="FMO191:FMP191"/>
    <mergeCell ref="FMV191:FMW191"/>
    <mergeCell ref="FNC191:FND191"/>
    <mergeCell ref="FNJ191:FNK191"/>
    <mergeCell ref="FNQ191:FNR191"/>
    <mergeCell ref="FNX191:FNY191"/>
    <mergeCell ref="FOE191:FOF191"/>
    <mergeCell ref="FOL191:FOM191"/>
    <mergeCell ref="FOS191:FOT191"/>
    <mergeCell ref="FOZ191:FPA191"/>
    <mergeCell ref="FPG191:FPH191"/>
    <mergeCell ref="FPN191:FPO191"/>
    <mergeCell ref="FPU191:FPV191"/>
    <mergeCell ref="FGX191:FGY191"/>
    <mergeCell ref="FHE191:FHF191"/>
    <mergeCell ref="FHL191:FHM191"/>
    <mergeCell ref="FHS191:FHT191"/>
    <mergeCell ref="FHZ191:FIA191"/>
    <mergeCell ref="FIG191:FIH191"/>
    <mergeCell ref="FIN191:FIO191"/>
    <mergeCell ref="FIU191:FIV191"/>
    <mergeCell ref="FJB191:FJC191"/>
    <mergeCell ref="FJI191:FJJ191"/>
    <mergeCell ref="FJP191:FJQ191"/>
    <mergeCell ref="FJW191:FJX191"/>
    <mergeCell ref="FKD191:FKE191"/>
    <mergeCell ref="FKK191:FKL191"/>
    <mergeCell ref="FKR191:FKS191"/>
    <mergeCell ref="FKY191:FKZ191"/>
    <mergeCell ref="FLF191:FLG191"/>
    <mergeCell ref="FCI191:FCJ191"/>
    <mergeCell ref="FCP191:FCQ191"/>
    <mergeCell ref="FCW191:FCX191"/>
    <mergeCell ref="FDD191:FDE191"/>
    <mergeCell ref="FDK191:FDL191"/>
    <mergeCell ref="FDR191:FDS191"/>
    <mergeCell ref="FDY191:FDZ191"/>
    <mergeCell ref="FEF191:FEG191"/>
    <mergeCell ref="FEM191:FEN191"/>
    <mergeCell ref="FET191:FEU191"/>
    <mergeCell ref="FFA191:FFB191"/>
    <mergeCell ref="FFH191:FFI191"/>
    <mergeCell ref="FFO191:FFP191"/>
    <mergeCell ref="FFV191:FFW191"/>
    <mergeCell ref="FGC191:FGD191"/>
    <mergeCell ref="FGJ191:FGK191"/>
    <mergeCell ref="FGQ191:FGR191"/>
    <mergeCell ref="EXT191:EXU191"/>
    <mergeCell ref="EYA191:EYB191"/>
    <mergeCell ref="EYH191:EYI191"/>
    <mergeCell ref="EYO191:EYP191"/>
    <mergeCell ref="EYV191:EYW191"/>
    <mergeCell ref="EZC191:EZD191"/>
    <mergeCell ref="EZJ191:EZK191"/>
    <mergeCell ref="EZQ191:EZR191"/>
    <mergeCell ref="EZX191:EZY191"/>
    <mergeCell ref="FAE191:FAF191"/>
    <mergeCell ref="FAL191:FAM191"/>
    <mergeCell ref="FAS191:FAT191"/>
    <mergeCell ref="FAZ191:FBA191"/>
    <mergeCell ref="FBG191:FBH191"/>
    <mergeCell ref="FBN191:FBO191"/>
    <mergeCell ref="FBU191:FBV191"/>
    <mergeCell ref="FCB191:FCC191"/>
    <mergeCell ref="ETE191:ETF191"/>
    <mergeCell ref="ETL191:ETM191"/>
    <mergeCell ref="ETS191:ETT191"/>
    <mergeCell ref="ETZ191:EUA191"/>
    <mergeCell ref="EUG191:EUH191"/>
    <mergeCell ref="EUN191:EUO191"/>
    <mergeCell ref="EUU191:EUV191"/>
    <mergeCell ref="EVB191:EVC191"/>
    <mergeCell ref="EVI191:EVJ191"/>
    <mergeCell ref="EVP191:EVQ191"/>
    <mergeCell ref="EVW191:EVX191"/>
    <mergeCell ref="EWD191:EWE191"/>
    <mergeCell ref="EWK191:EWL191"/>
    <mergeCell ref="EWR191:EWS191"/>
    <mergeCell ref="EWY191:EWZ191"/>
    <mergeCell ref="EXF191:EXG191"/>
    <mergeCell ref="EXM191:EXN191"/>
    <mergeCell ref="EOP191:EOQ191"/>
    <mergeCell ref="EOW191:EOX191"/>
    <mergeCell ref="EPD191:EPE191"/>
    <mergeCell ref="EPK191:EPL191"/>
    <mergeCell ref="EPR191:EPS191"/>
    <mergeCell ref="EPY191:EPZ191"/>
    <mergeCell ref="EQF191:EQG191"/>
    <mergeCell ref="EQM191:EQN191"/>
    <mergeCell ref="EQT191:EQU191"/>
    <mergeCell ref="ERA191:ERB191"/>
    <mergeCell ref="ERH191:ERI191"/>
    <mergeCell ref="ERO191:ERP191"/>
    <mergeCell ref="ERV191:ERW191"/>
    <mergeCell ref="ESC191:ESD191"/>
    <mergeCell ref="ESJ191:ESK191"/>
    <mergeCell ref="ESQ191:ESR191"/>
    <mergeCell ref="ESX191:ESY191"/>
    <mergeCell ref="EKA191:EKB191"/>
    <mergeCell ref="EKH191:EKI191"/>
    <mergeCell ref="EKO191:EKP191"/>
    <mergeCell ref="EKV191:EKW191"/>
    <mergeCell ref="ELC191:ELD191"/>
    <mergeCell ref="ELJ191:ELK191"/>
    <mergeCell ref="ELQ191:ELR191"/>
    <mergeCell ref="ELX191:ELY191"/>
    <mergeCell ref="EME191:EMF191"/>
    <mergeCell ref="EML191:EMM191"/>
    <mergeCell ref="EMS191:EMT191"/>
    <mergeCell ref="EMZ191:ENA191"/>
    <mergeCell ref="ENG191:ENH191"/>
    <mergeCell ref="ENN191:ENO191"/>
    <mergeCell ref="ENU191:ENV191"/>
    <mergeCell ref="EOB191:EOC191"/>
    <mergeCell ref="EOI191:EOJ191"/>
    <mergeCell ref="EFL191:EFM191"/>
    <mergeCell ref="EFS191:EFT191"/>
    <mergeCell ref="EFZ191:EGA191"/>
    <mergeCell ref="EGG191:EGH191"/>
    <mergeCell ref="EGN191:EGO191"/>
    <mergeCell ref="EGU191:EGV191"/>
    <mergeCell ref="EHB191:EHC191"/>
    <mergeCell ref="EHI191:EHJ191"/>
    <mergeCell ref="EHP191:EHQ191"/>
    <mergeCell ref="EHW191:EHX191"/>
    <mergeCell ref="EID191:EIE191"/>
    <mergeCell ref="EIK191:EIL191"/>
    <mergeCell ref="EIR191:EIS191"/>
    <mergeCell ref="EIY191:EIZ191"/>
    <mergeCell ref="EJF191:EJG191"/>
    <mergeCell ref="EJM191:EJN191"/>
    <mergeCell ref="EJT191:EJU191"/>
    <mergeCell ref="EAW191:EAX191"/>
    <mergeCell ref="EBD191:EBE191"/>
    <mergeCell ref="EBK191:EBL191"/>
    <mergeCell ref="EBR191:EBS191"/>
    <mergeCell ref="EBY191:EBZ191"/>
    <mergeCell ref="ECF191:ECG191"/>
    <mergeCell ref="ECM191:ECN191"/>
    <mergeCell ref="ECT191:ECU191"/>
    <mergeCell ref="EDA191:EDB191"/>
    <mergeCell ref="EDH191:EDI191"/>
    <mergeCell ref="EDO191:EDP191"/>
    <mergeCell ref="EDV191:EDW191"/>
    <mergeCell ref="EEC191:EED191"/>
    <mergeCell ref="EEJ191:EEK191"/>
    <mergeCell ref="EEQ191:EER191"/>
    <mergeCell ref="EEX191:EEY191"/>
    <mergeCell ref="EFE191:EFF191"/>
    <mergeCell ref="DWH191:DWI191"/>
    <mergeCell ref="DWO191:DWP191"/>
    <mergeCell ref="DWV191:DWW191"/>
    <mergeCell ref="DXC191:DXD191"/>
    <mergeCell ref="DXJ191:DXK191"/>
    <mergeCell ref="DXQ191:DXR191"/>
    <mergeCell ref="DXX191:DXY191"/>
    <mergeCell ref="DYE191:DYF191"/>
    <mergeCell ref="DYL191:DYM191"/>
    <mergeCell ref="DYS191:DYT191"/>
    <mergeCell ref="DYZ191:DZA191"/>
    <mergeCell ref="DZG191:DZH191"/>
    <mergeCell ref="DZN191:DZO191"/>
    <mergeCell ref="DZU191:DZV191"/>
    <mergeCell ref="EAB191:EAC191"/>
    <mergeCell ref="EAI191:EAJ191"/>
    <mergeCell ref="EAP191:EAQ191"/>
    <mergeCell ref="DRS191:DRT191"/>
    <mergeCell ref="DRZ191:DSA191"/>
    <mergeCell ref="DSG191:DSH191"/>
    <mergeCell ref="DSN191:DSO191"/>
    <mergeCell ref="DSU191:DSV191"/>
    <mergeCell ref="DTB191:DTC191"/>
    <mergeCell ref="DTI191:DTJ191"/>
    <mergeCell ref="DTP191:DTQ191"/>
    <mergeCell ref="DTW191:DTX191"/>
    <mergeCell ref="DUD191:DUE191"/>
    <mergeCell ref="DUK191:DUL191"/>
    <mergeCell ref="DUR191:DUS191"/>
    <mergeCell ref="DUY191:DUZ191"/>
    <mergeCell ref="DVF191:DVG191"/>
    <mergeCell ref="DVM191:DVN191"/>
    <mergeCell ref="DVT191:DVU191"/>
    <mergeCell ref="DWA191:DWB191"/>
    <mergeCell ref="DND191:DNE191"/>
    <mergeCell ref="DNK191:DNL191"/>
    <mergeCell ref="DNR191:DNS191"/>
    <mergeCell ref="DNY191:DNZ191"/>
    <mergeCell ref="DOF191:DOG191"/>
    <mergeCell ref="DOM191:DON191"/>
    <mergeCell ref="DOT191:DOU191"/>
    <mergeCell ref="DPA191:DPB191"/>
    <mergeCell ref="DPH191:DPI191"/>
    <mergeCell ref="DPO191:DPP191"/>
    <mergeCell ref="DPV191:DPW191"/>
    <mergeCell ref="DQC191:DQD191"/>
    <mergeCell ref="DQJ191:DQK191"/>
    <mergeCell ref="DQQ191:DQR191"/>
    <mergeCell ref="DQX191:DQY191"/>
    <mergeCell ref="DRE191:DRF191"/>
    <mergeCell ref="DRL191:DRM191"/>
    <mergeCell ref="DIO191:DIP191"/>
    <mergeCell ref="DIV191:DIW191"/>
    <mergeCell ref="DJC191:DJD191"/>
    <mergeCell ref="DJJ191:DJK191"/>
    <mergeCell ref="DJQ191:DJR191"/>
    <mergeCell ref="DJX191:DJY191"/>
    <mergeCell ref="DKE191:DKF191"/>
    <mergeCell ref="DKL191:DKM191"/>
    <mergeCell ref="DKS191:DKT191"/>
    <mergeCell ref="DKZ191:DLA191"/>
    <mergeCell ref="DLG191:DLH191"/>
    <mergeCell ref="DLN191:DLO191"/>
    <mergeCell ref="DLU191:DLV191"/>
    <mergeCell ref="DMB191:DMC191"/>
    <mergeCell ref="DMI191:DMJ191"/>
    <mergeCell ref="DMP191:DMQ191"/>
    <mergeCell ref="DMW191:DMX191"/>
    <mergeCell ref="DDZ191:DEA191"/>
    <mergeCell ref="DEG191:DEH191"/>
    <mergeCell ref="DEN191:DEO191"/>
    <mergeCell ref="DEU191:DEV191"/>
    <mergeCell ref="DFB191:DFC191"/>
    <mergeCell ref="DFI191:DFJ191"/>
    <mergeCell ref="DFP191:DFQ191"/>
    <mergeCell ref="DFW191:DFX191"/>
    <mergeCell ref="DGD191:DGE191"/>
    <mergeCell ref="DGK191:DGL191"/>
    <mergeCell ref="DGR191:DGS191"/>
    <mergeCell ref="DGY191:DGZ191"/>
    <mergeCell ref="DHF191:DHG191"/>
    <mergeCell ref="DHM191:DHN191"/>
    <mergeCell ref="DHT191:DHU191"/>
    <mergeCell ref="DIA191:DIB191"/>
    <mergeCell ref="DIH191:DII191"/>
    <mergeCell ref="CZK191:CZL191"/>
    <mergeCell ref="CZR191:CZS191"/>
    <mergeCell ref="CZY191:CZZ191"/>
    <mergeCell ref="DAF191:DAG191"/>
    <mergeCell ref="DAM191:DAN191"/>
    <mergeCell ref="DAT191:DAU191"/>
    <mergeCell ref="DBA191:DBB191"/>
    <mergeCell ref="DBH191:DBI191"/>
    <mergeCell ref="DBO191:DBP191"/>
    <mergeCell ref="DBV191:DBW191"/>
    <mergeCell ref="DCC191:DCD191"/>
    <mergeCell ref="DCJ191:DCK191"/>
    <mergeCell ref="DCQ191:DCR191"/>
    <mergeCell ref="DCX191:DCY191"/>
    <mergeCell ref="DDE191:DDF191"/>
    <mergeCell ref="DDL191:DDM191"/>
    <mergeCell ref="DDS191:DDT191"/>
    <mergeCell ref="CUV191:CUW191"/>
    <mergeCell ref="CVC191:CVD191"/>
    <mergeCell ref="CVJ191:CVK191"/>
    <mergeCell ref="CVQ191:CVR191"/>
    <mergeCell ref="CVX191:CVY191"/>
    <mergeCell ref="CWE191:CWF191"/>
    <mergeCell ref="CWL191:CWM191"/>
    <mergeCell ref="CWS191:CWT191"/>
    <mergeCell ref="CWZ191:CXA191"/>
    <mergeCell ref="CXG191:CXH191"/>
    <mergeCell ref="CXN191:CXO191"/>
    <mergeCell ref="CXU191:CXV191"/>
    <mergeCell ref="CYB191:CYC191"/>
    <mergeCell ref="CYI191:CYJ191"/>
    <mergeCell ref="CYP191:CYQ191"/>
    <mergeCell ref="CYW191:CYX191"/>
    <mergeCell ref="CZD191:CZE191"/>
    <mergeCell ref="CQG191:CQH191"/>
    <mergeCell ref="CQN191:CQO191"/>
    <mergeCell ref="CQU191:CQV191"/>
    <mergeCell ref="CRB191:CRC191"/>
    <mergeCell ref="CRI191:CRJ191"/>
    <mergeCell ref="CRP191:CRQ191"/>
    <mergeCell ref="CRW191:CRX191"/>
    <mergeCell ref="CSD191:CSE191"/>
    <mergeCell ref="CSK191:CSL191"/>
    <mergeCell ref="CSR191:CSS191"/>
    <mergeCell ref="CSY191:CSZ191"/>
    <mergeCell ref="CTF191:CTG191"/>
    <mergeCell ref="CTM191:CTN191"/>
    <mergeCell ref="CTT191:CTU191"/>
    <mergeCell ref="CUA191:CUB191"/>
    <mergeCell ref="CUH191:CUI191"/>
    <mergeCell ref="CUO191:CUP191"/>
    <mergeCell ref="CLR191:CLS191"/>
    <mergeCell ref="CLY191:CLZ191"/>
    <mergeCell ref="CMF191:CMG191"/>
    <mergeCell ref="CMM191:CMN191"/>
    <mergeCell ref="CMT191:CMU191"/>
    <mergeCell ref="CNA191:CNB191"/>
    <mergeCell ref="CNH191:CNI191"/>
    <mergeCell ref="CNO191:CNP191"/>
    <mergeCell ref="CNV191:CNW191"/>
    <mergeCell ref="COC191:COD191"/>
    <mergeCell ref="COJ191:COK191"/>
    <mergeCell ref="COQ191:COR191"/>
    <mergeCell ref="COX191:COY191"/>
    <mergeCell ref="CPE191:CPF191"/>
    <mergeCell ref="CPL191:CPM191"/>
    <mergeCell ref="CPS191:CPT191"/>
    <mergeCell ref="CPZ191:CQA191"/>
    <mergeCell ref="CHC191:CHD191"/>
    <mergeCell ref="CHJ191:CHK191"/>
    <mergeCell ref="CHQ191:CHR191"/>
    <mergeCell ref="CHX191:CHY191"/>
    <mergeCell ref="CIE191:CIF191"/>
    <mergeCell ref="CIL191:CIM191"/>
    <mergeCell ref="CIS191:CIT191"/>
    <mergeCell ref="CIZ191:CJA191"/>
    <mergeCell ref="CJG191:CJH191"/>
    <mergeCell ref="CJN191:CJO191"/>
    <mergeCell ref="CJU191:CJV191"/>
    <mergeCell ref="CKB191:CKC191"/>
    <mergeCell ref="CKI191:CKJ191"/>
    <mergeCell ref="CKP191:CKQ191"/>
    <mergeCell ref="CKW191:CKX191"/>
    <mergeCell ref="CLD191:CLE191"/>
    <mergeCell ref="CLK191:CLL191"/>
    <mergeCell ref="CCN191:CCO191"/>
    <mergeCell ref="CCU191:CCV191"/>
    <mergeCell ref="CDB191:CDC191"/>
    <mergeCell ref="CDI191:CDJ191"/>
    <mergeCell ref="CDP191:CDQ191"/>
    <mergeCell ref="CDW191:CDX191"/>
    <mergeCell ref="CED191:CEE191"/>
    <mergeCell ref="CEK191:CEL191"/>
    <mergeCell ref="CER191:CES191"/>
    <mergeCell ref="CEY191:CEZ191"/>
    <mergeCell ref="CFF191:CFG191"/>
    <mergeCell ref="CFM191:CFN191"/>
    <mergeCell ref="CFT191:CFU191"/>
    <mergeCell ref="CGA191:CGB191"/>
    <mergeCell ref="CGH191:CGI191"/>
    <mergeCell ref="CGO191:CGP191"/>
    <mergeCell ref="CGV191:CGW191"/>
    <mergeCell ref="BXY191:BXZ191"/>
    <mergeCell ref="BYF191:BYG191"/>
    <mergeCell ref="BYM191:BYN191"/>
    <mergeCell ref="BYT191:BYU191"/>
    <mergeCell ref="BZA191:BZB191"/>
    <mergeCell ref="BZH191:BZI191"/>
    <mergeCell ref="BZO191:BZP191"/>
    <mergeCell ref="BZV191:BZW191"/>
    <mergeCell ref="CAC191:CAD191"/>
    <mergeCell ref="CAJ191:CAK191"/>
    <mergeCell ref="CAQ191:CAR191"/>
    <mergeCell ref="CAX191:CAY191"/>
    <mergeCell ref="CBE191:CBF191"/>
    <mergeCell ref="CBL191:CBM191"/>
    <mergeCell ref="CBS191:CBT191"/>
    <mergeCell ref="CBZ191:CCA191"/>
    <mergeCell ref="CCG191:CCH191"/>
    <mergeCell ref="BTJ191:BTK191"/>
    <mergeCell ref="BTQ191:BTR191"/>
    <mergeCell ref="BTX191:BTY191"/>
    <mergeCell ref="BUE191:BUF191"/>
    <mergeCell ref="BUL191:BUM191"/>
    <mergeCell ref="BUS191:BUT191"/>
    <mergeCell ref="BUZ191:BVA191"/>
    <mergeCell ref="BVG191:BVH191"/>
    <mergeCell ref="BVN191:BVO191"/>
    <mergeCell ref="BVU191:BVV191"/>
    <mergeCell ref="BWB191:BWC191"/>
    <mergeCell ref="BWI191:BWJ191"/>
    <mergeCell ref="BWP191:BWQ191"/>
    <mergeCell ref="BWW191:BWX191"/>
    <mergeCell ref="BXD191:BXE191"/>
    <mergeCell ref="BXK191:BXL191"/>
    <mergeCell ref="BXR191:BXS191"/>
    <mergeCell ref="BOU191:BOV191"/>
    <mergeCell ref="BPB191:BPC191"/>
    <mergeCell ref="BPI191:BPJ191"/>
    <mergeCell ref="BPP191:BPQ191"/>
    <mergeCell ref="BPW191:BPX191"/>
    <mergeCell ref="BQD191:BQE191"/>
    <mergeCell ref="BQK191:BQL191"/>
    <mergeCell ref="BQR191:BQS191"/>
    <mergeCell ref="BQY191:BQZ191"/>
    <mergeCell ref="BRF191:BRG191"/>
    <mergeCell ref="BRM191:BRN191"/>
    <mergeCell ref="BRT191:BRU191"/>
    <mergeCell ref="BSA191:BSB191"/>
    <mergeCell ref="BSH191:BSI191"/>
    <mergeCell ref="BSO191:BSP191"/>
    <mergeCell ref="BSV191:BSW191"/>
    <mergeCell ref="BTC191:BTD191"/>
    <mergeCell ref="BKF191:BKG191"/>
    <mergeCell ref="BKM191:BKN191"/>
    <mergeCell ref="BKT191:BKU191"/>
    <mergeCell ref="BLA191:BLB191"/>
    <mergeCell ref="BLH191:BLI191"/>
    <mergeCell ref="BLO191:BLP191"/>
    <mergeCell ref="BLV191:BLW191"/>
    <mergeCell ref="BMC191:BMD191"/>
    <mergeCell ref="BMJ191:BMK191"/>
    <mergeCell ref="BMQ191:BMR191"/>
    <mergeCell ref="BMX191:BMY191"/>
    <mergeCell ref="BNE191:BNF191"/>
    <mergeCell ref="BNL191:BNM191"/>
    <mergeCell ref="BNS191:BNT191"/>
    <mergeCell ref="BNZ191:BOA191"/>
    <mergeCell ref="BOG191:BOH191"/>
    <mergeCell ref="BON191:BOO191"/>
    <mergeCell ref="BFQ191:BFR191"/>
    <mergeCell ref="BFX191:BFY191"/>
    <mergeCell ref="BGE191:BGF191"/>
    <mergeCell ref="BGL191:BGM191"/>
    <mergeCell ref="BGS191:BGT191"/>
    <mergeCell ref="BGZ191:BHA191"/>
    <mergeCell ref="BHG191:BHH191"/>
    <mergeCell ref="BHN191:BHO191"/>
    <mergeCell ref="BHU191:BHV191"/>
    <mergeCell ref="BIB191:BIC191"/>
    <mergeCell ref="BII191:BIJ191"/>
    <mergeCell ref="BIP191:BIQ191"/>
    <mergeCell ref="BIW191:BIX191"/>
    <mergeCell ref="BJD191:BJE191"/>
    <mergeCell ref="BJK191:BJL191"/>
    <mergeCell ref="BJR191:BJS191"/>
    <mergeCell ref="BJY191:BJZ191"/>
    <mergeCell ref="BBB191:BBC191"/>
    <mergeCell ref="BBI191:BBJ191"/>
    <mergeCell ref="BBP191:BBQ191"/>
    <mergeCell ref="BBW191:BBX191"/>
    <mergeCell ref="BCD191:BCE191"/>
    <mergeCell ref="BCK191:BCL191"/>
    <mergeCell ref="BCR191:BCS191"/>
    <mergeCell ref="BCY191:BCZ191"/>
    <mergeCell ref="BDF191:BDG191"/>
    <mergeCell ref="BDM191:BDN191"/>
    <mergeCell ref="BDT191:BDU191"/>
    <mergeCell ref="BEA191:BEB191"/>
    <mergeCell ref="BEH191:BEI191"/>
    <mergeCell ref="BEO191:BEP191"/>
    <mergeCell ref="BEV191:BEW191"/>
    <mergeCell ref="BFC191:BFD191"/>
    <mergeCell ref="BFJ191:BFK191"/>
    <mergeCell ref="AWM191:AWN191"/>
    <mergeCell ref="AWT191:AWU191"/>
    <mergeCell ref="AXA191:AXB191"/>
    <mergeCell ref="AXH191:AXI191"/>
    <mergeCell ref="AXO191:AXP191"/>
    <mergeCell ref="AXV191:AXW191"/>
    <mergeCell ref="AYC191:AYD191"/>
    <mergeCell ref="AYJ191:AYK191"/>
    <mergeCell ref="AYQ191:AYR191"/>
    <mergeCell ref="AYX191:AYY191"/>
    <mergeCell ref="AZE191:AZF191"/>
    <mergeCell ref="AZL191:AZM191"/>
    <mergeCell ref="AZS191:AZT191"/>
    <mergeCell ref="AZZ191:BAA191"/>
    <mergeCell ref="BAG191:BAH191"/>
    <mergeCell ref="BAN191:BAO191"/>
    <mergeCell ref="BAU191:BAV191"/>
    <mergeCell ref="ARX191:ARY191"/>
    <mergeCell ref="ASE191:ASF191"/>
    <mergeCell ref="ASL191:ASM191"/>
    <mergeCell ref="ASS191:AST191"/>
    <mergeCell ref="ASZ191:ATA191"/>
    <mergeCell ref="ATG191:ATH191"/>
    <mergeCell ref="ATN191:ATO191"/>
    <mergeCell ref="ATU191:ATV191"/>
    <mergeCell ref="AUB191:AUC191"/>
    <mergeCell ref="AUI191:AUJ191"/>
    <mergeCell ref="AUP191:AUQ191"/>
    <mergeCell ref="AUW191:AUX191"/>
    <mergeCell ref="AVD191:AVE191"/>
    <mergeCell ref="AVK191:AVL191"/>
    <mergeCell ref="AVR191:AVS191"/>
    <mergeCell ref="AVY191:AVZ191"/>
    <mergeCell ref="AWF191:AWG191"/>
    <mergeCell ref="ANI191:ANJ191"/>
    <mergeCell ref="ANP191:ANQ191"/>
    <mergeCell ref="ANW191:ANX191"/>
    <mergeCell ref="AOD191:AOE191"/>
    <mergeCell ref="AOK191:AOL191"/>
    <mergeCell ref="AOR191:AOS191"/>
    <mergeCell ref="AOY191:AOZ191"/>
    <mergeCell ref="APF191:APG191"/>
    <mergeCell ref="APM191:APN191"/>
    <mergeCell ref="APT191:APU191"/>
    <mergeCell ref="AQA191:AQB191"/>
    <mergeCell ref="AQH191:AQI191"/>
    <mergeCell ref="AQO191:AQP191"/>
    <mergeCell ref="AQV191:AQW191"/>
    <mergeCell ref="ARC191:ARD191"/>
    <mergeCell ref="ARJ191:ARK191"/>
    <mergeCell ref="ARQ191:ARR191"/>
    <mergeCell ref="AIT191:AIU191"/>
    <mergeCell ref="AJA191:AJB191"/>
    <mergeCell ref="AJH191:AJI191"/>
    <mergeCell ref="AJO191:AJP191"/>
    <mergeCell ref="AJV191:AJW191"/>
    <mergeCell ref="AKC191:AKD191"/>
    <mergeCell ref="AKJ191:AKK191"/>
    <mergeCell ref="AKQ191:AKR191"/>
    <mergeCell ref="AKX191:AKY191"/>
    <mergeCell ref="ALE191:ALF191"/>
    <mergeCell ref="ALL191:ALM191"/>
    <mergeCell ref="ALS191:ALT191"/>
    <mergeCell ref="ALZ191:AMA191"/>
    <mergeCell ref="AMG191:AMH191"/>
    <mergeCell ref="AMN191:AMO191"/>
    <mergeCell ref="AMU191:AMV191"/>
    <mergeCell ref="ANB191:ANC191"/>
    <mergeCell ref="AEE191:AEF191"/>
    <mergeCell ref="AEL191:AEM191"/>
    <mergeCell ref="AES191:AET191"/>
    <mergeCell ref="AEZ191:AFA191"/>
    <mergeCell ref="AFG191:AFH191"/>
    <mergeCell ref="AFN191:AFO191"/>
    <mergeCell ref="AFU191:AFV191"/>
    <mergeCell ref="AGB191:AGC191"/>
    <mergeCell ref="AGI191:AGJ191"/>
    <mergeCell ref="AGP191:AGQ191"/>
    <mergeCell ref="AGW191:AGX191"/>
    <mergeCell ref="AHD191:AHE191"/>
    <mergeCell ref="AHK191:AHL191"/>
    <mergeCell ref="AHR191:AHS191"/>
    <mergeCell ref="AHY191:AHZ191"/>
    <mergeCell ref="AIF191:AIG191"/>
    <mergeCell ref="AIM191:AIN191"/>
    <mergeCell ref="ZP191:ZQ191"/>
    <mergeCell ref="ZW191:ZX191"/>
    <mergeCell ref="AAD191:AAE191"/>
    <mergeCell ref="AAK191:AAL191"/>
    <mergeCell ref="AAR191:AAS191"/>
    <mergeCell ref="AAY191:AAZ191"/>
    <mergeCell ref="ABF191:ABG191"/>
    <mergeCell ref="ABM191:ABN191"/>
    <mergeCell ref="ABT191:ABU191"/>
    <mergeCell ref="ACA191:ACB191"/>
    <mergeCell ref="ACH191:ACI191"/>
    <mergeCell ref="ACO191:ACP191"/>
    <mergeCell ref="ACV191:ACW191"/>
    <mergeCell ref="ADC191:ADD191"/>
    <mergeCell ref="ADJ191:ADK191"/>
    <mergeCell ref="ADQ191:ADR191"/>
    <mergeCell ref="ADX191:ADY191"/>
    <mergeCell ref="VA191:VB191"/>
    <mergeCell ref="VH191:VI191"/>
    <mergeCell ref="VO191:VP191"/>
    <mergeCell ref="VV191:VW191"/>
    <mergeCell ref="WC191:WD191"/>
    <mergeCell ref="WJ191:WK191"/>
    <mergeCell ref="WQ191:WR191"/>
    <mergeCell ref="WX191:WY191"/>
    <mergeCell ref="XE191:XF191"/>
    <mergeCell ref="XL191:XM191"/>
    <mergeCell ref="XS191:XT191"/>
    <mergeCell ref="XZ191:YA191"/>
    <mergeCell ref="YG191:YH191"/>
    <mergeCell ref="YN191:YO191"/>
    <mergeCell ref="YU191:YV191"/>
    <mergeCell ref="ZB191:ZC191"/>
    <mergeCell ref="ZI191:ZJ191"/>
    <mergeCell ref="QL191:QM191"/>
    <mergeCell ref="QS191:QT191"/>
    <mergeCell ref="QZ191:RA191"/>
    <mergeCell ref="RG191:RH191"/>
    <mergeCell ref="RN191:RO191"/>
    <mergeCell ref="RU191:RV191"/>
    <mergeCell ref="SB191:SC191"/>
    <mergeCell ref="SI191:SJ191"/>
    <mergeCell ref="SP191:SQ191"/>
    <mergeCell ref="SW191:SX191"/>
    <mergeCell ref="TD191:TE191"/>
    <mergeCell ref="TK191:TL191"/>
    <mergeCell ref="TR191:TS191"/>
    <mergeCell ref="TY191:TZ191"/>
    <mergeCell ref="UF191:UG191"/>
    <mergeCell ref="UM191:UN191"/>
    <mergeCell ref="UT191:UU191"/>
    <mergeCell ref="LW191:LX191"/>
    <mergeCell ref="MD191:ME191"/>
    <mergeCell ref="MK191:ML191"/>
    <mergeCell ref="MR191:MS191"/>
    <mergeCell ref="MY191:MZ191"/>
    <mergeCell ref="NF191:NG191"/>
    <mergeCell ref="NM191:NN191"/>
    <mergeCell ref="NT191:NU191"/>
    <mergeCell ref="OA191:OB191"/>
    <mergeCell ref="OH191:OI191"/>
    <mergeCell ref="OO191:OP191"/>
    <mergeCell ref="OV191:OW191"/>
    <mergeCell ref="PC191:PD191"/>
    <mergeCell ref="PJ191:PK191"/>
    <mergeCell ref="PQ191:PR191"/>
    <mergeCell ref="PX191:PY191"/>
    <mergeCell ref="QE191:QF191"/>
    <mergeCell ref="HH191:HI191"/>
    <mergeCell ref="HO191:HP191"/>
    <mergeCell ref="HV191:HW191"/>
    <mergeCell ref="IC191:ID191"/>
    <mergeCell ref="IJ191:IK191"/>
    <mergeCell ref="IQ191:IR191"/>
    <mergeCell ref="IX191:IY191"/>
    <mergeCell ref="JE191:JF191"/>
    <mergeCell ref="JL191:JM191"/>
    <mergeCell ref="JS191:JT191"/>
    <mergeCell ref="JZ191:KA191"/>
    <mergeCell ref="KG191:KH191"/>
    <mergeCell ref="KN191:KO191"/>
    <mergeCell ref="KU191:KV191"/>
    <mergeCell ref="LB191:LC191"/>
    <mergeCell ref="LI191:LJ191"/>
    <mergeCell ref="LP191:LQ191"/>
    <mergeCell ref="XCG185:XCH185"/>
    <mergeCell ref="WSO185:WSP185"/>
    <mergeCell ref="WSV185:WSW185"/>
    <mergeCell ref="WTC185:WTD185"/>
    <mergeCell ref="WTJ185:WTK185"/>
    <mergeCell ref="WTQ185:WTR185"/>
    <mergeCell ref="WTX185:WTY185"/>
    <mergeCell ref="WUE185:WUF185"/>
    <mergeCell ref="WUL185:WUM185"/>
    <mergeCell ref="WUS185:WUT185"/>
    <mergeCell ref="WUZ185:WVA185"/>
    <mergeCell ref="WVG185:WVH185"/>
    <mergeCell ref="WVN185:WVO185"/>
    <mergeCell ref="WVU185:WVV185"/>
    <mergeCell ref="WWB185:WWC185"/>
    <mergeCell ref="WWI185:WWJ185"/>
    <mergeCell ref="A191:E191"/>
    <mergeCell ref="F191:G191"/>
    <mergeCell ref="M191:N191"/>
    <mergeCell ref="T191:U191"/>
    <mergeCell ref="AA191:AB191"/>
    <mergeCell ref="AH191:AI191"/>
    <mergeCell ref="AO191:AP191"/>
    <mergeCell ref="AV191:AW191"/>
    <mergeCell ref="BC191:BD191"/>
    <mergeCell ref="BJ191:BK191"/>
    <mergeCell ref="BQ191:BR191"/>
    <mergeCell ref="BX191:BY191"/>
    <mergeCell ref="CE191:CF191"/>
    <mergeCell ref="CL191:CM191"/>
    <mergeCell ref="CS191:CT191"/>
    <mergeCell ref="CZ191:DA191"/>
    <mergeCell ref="WSH185:WSI185"/>
    <mergeCell ref="A211:G211"/>
    <mergeCell ref="A165:E165"/>
    <mergeCell ref="F165:G165"/>
    <mergeCell ref="A166:G166"/>
    <mergeCell ref="A216:E216"/>
    <mergeCell ref="F216:G216"/>
    <mergeCell ref="A217:G217"/>
    <mergeCell ref="A168:E168"/>
    <mergeCell ref="F168:G168"/>
    <mergeCell ref="A169:G169"/>
    <mergeCell ref="A219:E219"/>
    <mergeCell ref="F219:G219"/>
    <mergeCell ref="A220:G220"/>
    <mergeCell ref="XBL185:XBM185"/>
    <mergeCell ref="XBS185:XBT185"/>
    <mergeCell ref="XBZ185:XCA185"/>
    <mergeCell ref="DG191:DH191"/>
    <mergeCell ref="DN191:DO191"/>
    <mergeCell ref="DU191:DV191"/>
    <mergeCell ref="EB191:EC191"/>
    <mergeCell ref="EI191:EJ191"/>
    <mergeCell ref="EP191:EQ191"/>
    <mergeCell ref="EW191:EX191"/>
    <mergeCell ref="FD191:FE191"/>
    <mergeCell ref="FK191:FL191"/>
    <mergeCell ref="FR191:FS191"/>
    <mergeCell ref="FY191:FZ191"/>
    <mergeCell ref="GF191:GG191"/>
    <mergeCell ref="GM191:GN191"/>
    <mergeCell ref="GT191:GU191"/>
    <mergeCell ref="HA191:HB191"/>
    <mergeCell ref="WSA185:WSB185"/>
    <mergeCell ref="XCN185:XCO185"/>
    <mergeCell ref="XCU185:XCV185"/>
    <mergeCell ref="XDB185:XDC185"/>
    <mergeCell ref="XDI185:XDJ185"/>
    <mergeCell ref="XDP185:XDQ185"/>
    <mergeCell ref="XDW185:XDX185"/>
    <mergeCell ref="XED185:XEE185"/>
    <mergeCell ref="XEK185:XEL185"/>
    <mergeCell ref="XER185:XES185"/>
    <mergeCell ref="XEY185:XEZ185"/>
    <mergeCell ref="A186:G188"/>
    <mergeCell ref="A162:E162"/>
    <mergeCell ref="F162:G162"/>
    <mergeCell ref="A163:G163"/>
    <mergeCell ref="WWW185:WWX185"/>
    <mergeCell ref="WXD185:WXE185"/>
    <mergeCell ref="WXK185:WXL185"/>
    <mergeCell ref="WXR185:WXS185"/>
    <mergeCell ref="WXY185:WXZ185"/>
    <mergeCell ref="WYF185:WYG185"/>
    <mergeCell ref="WYM185:WYN185"/>
    <mergeCell ref="WYT185:WYU185"/>
    <mergeCell ref="WZA185:WZB185"/>
    <mergeCell ref="WZH185:WZI185"/>
    <mergeCell ref="WZO185:WZP185"/>
    <mergeCell ref="WZV185:WZW185"/>
    <mergeCell ref="XAC185:XAD185"/>
    <mergeCell ref="XAJ185:XAK185"/>
    <mergeCell ref="XAQ185:XAR185"/>
    <mergeCell ref="XAX185:XAY185"/>
    <mergeCell ref="XBE185:XBF185"/>
    <mergeCell ref="WJR185:WJS185"/>
    <mergeCell ref="WJY185:WJZ185"/>
    <mergeCell ref="WKF185:WKG185"/>
    <mergeCell ref="WKM185:WKN185"/>
    <mergeCell ref="WKT185:WKU185"/>
    <mergeCell ref="WLA185:WLB185"/>
    <mergeCell ref="WLH185:WLI185"/>
    <mergeCell ref="WLO185:WLP185"/>
    <mergeCell ref="WLV185:WLW185"/>
    <mergeCell ref="WMC185:WMD185"/>
    <mergeCell ref="WMJ185:WMK185"/>
    <mergeCell ref="WMQ185:WMR185"/>
    <mergeCell ref="WMX185:WMY185"/>
    <mergeCell ref="WNE185:WNF185"/>
    <mergeCell ref="WNL185:WNM185"/>
    <mergeCell ref="WWP185:WWQ185"/>
    <mergeCell ref="WNS185:WNT185"/>
    <mergeCell ref="WNZ185:WOA185"/>
    <mergeCell ref="WOG185:WOH185"/>
    <mergeCell ref="WON185:WOO185"/>
    <mergeCell ref="WOU185:WOV185"/>
    <mergeCell ref="WPB185:WPC185"/>
    <mergeCell ref="WPI185:WPJ185"/>
    <mergeCell ref="WPP185:WPQ185"/>
    <mergeCell ref="WPW185:WPX185"/>
    <mergeCell ref="WQD185:WQE185"/>
    <mergeCell ref="WQK185:WQL185"/>
    <mergeCell ref="WQR185:WQS185"/>
    <mergeCell ref="WQY185:WQZ185"/>
    <mergeCell ref="WRF185:WRG185"/>
    <mergeCell ref="WRM185:WRN185"/>
    <mergeCell ref="WRT185:WRU185"/>
    <mergeCell ref="WFC185:WFD185"/>
    <mergeCell ref="WFJ185:WFK185"/>
    <mergeCell ref="WFQ185:WFR185"/>
    <mergeCell ref="WFX185:WFY185"/>
    <mergeCell ref="WGE185:WGF185"/>
    <mergeCell ref="WGL185:WGM185"/>
    <mergeCell ref="WGS185:WGT185"/>
    <mergeCell ref="WGZ185:WHA185"/>
    <mergeCell ref="WHG185:WHH185"/>
    <mergeCell ref="WHN185:WHO185"/>
    <mergeCell ref="WHU185:WHV185"/>
    <mergeCell ref="WIB185:WIC185"/>
    <mergeCell ref="WII185:WIJ185"/>
    <mergeCell ref="WIP185:WIQ185"/>
    <mergeCell ref="WIW185:WIX185"/>
    <mergeCell ref="WJD185:WJE185"/>
    <mergeCell ref="WJK185:WJL185"/>
    <mergeCell ref="WAN185:WAO185"/>
    <mergeCell ref="WAU185:WAV185"/>
    <mergeCell ref="WBB185:WBC185"/>
    <mergeCell ref="WBI185:WBJ185"/>
    <mergeCell ref="WBP185:WBQ185"/>
    <mergeCell ref="WBW185:WBX185"/>
    <mergeCell ref="WCD185:WCE185"/>
    <mergeCell ref="WCK185:WCL185"/>
    <mergeCell ref="WCR185:WCS185"/>
    <mergeCell ref="WCY185:WCZ185"/>
    <mergeCell ref="WDF185:WDG185"/>
    <mergeCell ref="WDM185:WDN185"/>
    <mergeCell ref="WDT185:WDU185"/>
    <mergeCell ref="WEA185:WEB185"/>
    <mergeCell ref="WEH185:WEI185"/>
    <mergeCell ref="WEO185:WEP185"/>
    <mergeCell ref="WEV185:WEW185"/>
    <mergeCell ref="VVY185:VVZ185"/>
    <mergeCell ref="VWF185:VWG185"/>
    <mergeCell ref="VWM185:VWN185"/>
    <mergeCell ref="VWT185:VWU185"/>
    <mergeCell ref="VXA185:VXB185"/>
    <mergeCell ref="VXH185:VXI185"/>
    <mergeCell ref="VXO185:VXP185"/>
    <mergeCell ref="VXV185:VXW185"/>
    <mergeCell ref="VYC185:VYD185"/>
    <mergeCell ref="VYJ185:VYK185"/>
    <mergeCell ref="VYQ185:VYR185"/>
    <mergeCell ref="VYX185:VYY185"/>
    <mergeCell ref="VZE185:VZF185"/>
    <mergeCell ref="VZL185:VZM185"/>
    <mergeCell ref="VZS185:VZT185"/>
    <mergeCell ref="VZZ185:WAA185"/>
    <mergeCell ref="WAG185:WAH185"/>
    <mergeCell ref="VRJ185:VRK185"/>
    <mergeCell ref="VRQ185:VRR185"/>
    <mergeCell ref="VRX185:VRY185"/>
    <mergeCell ref="VSE185:VSF185"/>
    <mergeCell ref="VSL185:VSM185"/>
    <mergeCell ref="VSS185:VST185"/>
    <mergeCell ref="VSZ185:VTA185"/>
    <mergeCell ref="VTG185:VTH185"/>
    <mergeCell ref="VTN185:VTO185"/>
    <mergeCell ref="VTU185:VTV185"/>
    <mergeCell ref="VUB185:VUC185"/>
    <mergeCell ref="VUI185:VUJ185"/>
    <mergeCell ref="VUP185:VUQ185"/>
    <mergeCell ref="VUW185:VUX185"/>
    <mergeCell ref="VVD185:VVE185"/>
    <mergeCell ref="VVK185:VVL185"/>
    <mergeCell ref="VVR185:VVS185"/>
    <mergeCell ref="VMU185:VMV185"/>
    <mergeCell ref="VNB185:VNC185"/>
    <mergeCell ref="VNI185:VNJ185"/>
    <mergeCell ref="VNP185:VNQ185"/>
    <mergeCell ref="VNW185:VNX185"/>
    <mergeCell ref="VOD185:VOE185"/>
    <mergeCell ref="VOK185:VOL185"/>
    <mergeCell ref="VOR185:VOS185"/>
    <mergeCell ref="VOY185:VOZ185"/>
    <mergeCell ref="VPF185:VPG185"/>
    <mergeCell ref="VPM185:VPN185"/>
    <mergeCell ref="VPT185:VPU185"/>
    <mergeCell ref="VQA185:VQB185"/>
    <mergeCell ref="VQH185:VQI185"/>
    <mergeCell ref="VQO185:VQP185"/>
    <mergeCell ref="VQV185:VQW185"/>
    <mergeCell ref="VRC185:VRD185"/>
    <mergeCell ref="VIF185:VIG185"/>
    <mergeCell ref="VIM185:VIN185"/>
    <mergeCell ref="VIT185:VIU185"/>
    <mergeCell ref="VJA185:VJB185"/>
    <mergeCell ref="VJH185:VJI185"/>
    <mergeCell ref="VJO185:VJP185"/>
    <mergeCell ref="VJV185:VJW185"/>
    <mergeCell ref="VKC185:VKD185"/>
    <mergeCell ref="VKJ185:VKK185"/>
    <mergeCell ref="VKQ185:VKR185"/>
    <mergeCell ref="VKX185:VKY185"/>
    <mergeCell ref="VLE185:VLF185"/>
    <mergeCell ref="VLL185:VLM185"/>
    <mergeCell ref="VLS185:VLT185"/>
    <mergeCell ref="VLZ185:VMA185"/>
    <mergeCell ref="VMG185:VMH185"/>
    <mergeCell ref="VMN185:VMO185"/>
    <mergeCell ref="VDQ185:VDR185"/>
    <mergeCell ref="VDX185:VDY185"/>
    <mergeCell ref="VEE185:VEF185"/>
    <mergeCell ref="VEL185:VEM185"/>
    <mergeCell ref="VES185:VET185"/>
    <mergeCell ref="VEZ185:VFA185"/>
    <mergeCell ref="VFG185:VFH185"/>
    <mergeCell ref="VFN185:VFO185"/>
    <mergeCell ref="VFU185:VFV185"/>
    <mergeCell ref="VGB185:VGC185"/>
    <mergeCell ref="VGI185:VGJ185"/>
    <mergeCell ref="VGP185:VGQ185"/>
    <mergeCell ref="VGW185:VGX185"/>
    <mergeCell ref="VHD185:VHE185"/>
    <mergeCell ref="VHK185:VHL185"/>
    <mergeCell ref="VHR185:VHS185"/>
    <mergeCell ref="VHY185:VHZ185"/>
    <mergeCell ref="UZB185:UZC185"/>
    <mergeCell ref="UZI185:UZJ185"/>
    <mergeCell ref="UZP185:UZQ185"/>
    <mergeCell ref="UZW185:UZX185"/>
    <mergeCell ref="VAD185:VAE185"/>
    <mergeCell ref="VAK185:VAL185"/>
    <mergeCell ref="VAR185:VAS185"/>
    <mergeCell ref="VAY185:VAZ185"/>
    <mergeCell ref="VBF185:VBG185"/>
    <mergeCell ref="VBM185:VBN185"/>
    <mergeCell ref="VBT185:VBU185"/>
    <mergeCell ref="VCA185:VCB185"/>
    <mergeCell ref="VCH185:VCI185"/>
    <mergeCell ref="VCO185:VCP185"/>
    <mergeCell ref="VCV185:VCW185"/>
    <mergeCell ref="VDC185:VDD185"/>
    <mergeCell ref="VDJ185:VDK185"/>
    <mergeCell ref="UUM185:UUN185"/>
    <mergeCell ref="UUT185:UUU185"/>
    <mergeCell ref="UVA185:UVB185"/>
    <mergeCell ref="UVH185:UVI185"/>
    <mergeCell ref="UVO185:UVP185"/>
    <mergeCell ref="UVV185:UVW185"/>
    <mergeCell ref="UWC185:UWD185"/>
    <mergeCell ref="UWJ185:UWK185"/>
    <mergeCell ref="UWQ185:UWR185"/>
    <mergeCell ref="UWX185:UWY185"/>
    <mergeCell ref="UXE185:UXF185"/>
    <mergeCell ref="UXL185:UXM185"/>
    <mergeCell ref="UXS185:UXT185"/>
    <mergeCell ref="UXZ185:UYA185"/>
    <mergeCell ref="UYG185:UYH185"/>
    <mergeCell ref="UYN185:UYO185"/>
    <mergeCell ref="UYU185:UYV185"/>
    <mergeCell ref="UPX185:UPY185"/>
    <mergeCell ref="UQE185:UQF185"/>
    <mergeCell ref="UQL185:UQM185"/>
    <mergeCell ref="UQS185:UQT185"/>
    <mergeCell ref="UQZ185:URA185"/>
    <mergeCell ref="URG185:URH185"/>
    <mergeCell ref="URN185:URO185"/>
    <mergeCell ref="URU185:URV185"/>
    <mergeCell ref="USB185:USC185"/>
    <mergeCell ref="USI185:USJ185"/>
    <mergeCell ref="USP185:USQ185"/>
    <mergeCell ref="USW185:USX185"/>
    <mergeCell ref="UTD185:UTE185"/>
    <mergeCell ref="UTK185:UTL185"/>
    <mergeCell ref="UTR185:UTS185"/>
    <mergeCell ref="UTY185:UTZ185"/>
    <mergeCell ref="UUF185:UUG185"/>
    <mergeCell ref="ULI185:ULJ185"/>
    <mergeCell ref="ULP185:ULQ185"/>
    <mergeCell ref="ULW185:ULX185"/>
    <mergeCell ref="UMD185:UME185"/>
    <mergeCell ref="UMK185:UML185"/>
    <mergeCell ref="UMR185:UMS185"/>
    <mergeCell ref="UMY185:UMZ185"/>
    <mergeCell ref="UNF185:UNG185"/>
    <mergeCell ref="UNM185:UNN185"/>
    <mergeCell ref="UNT185:UNU185"/>
    <mergeCell ref="UOA185:UOB185"/>
    <mergeCell ref="UOH185:UOI185"/>
    <mergeCell ref="UOO185:UOP185"/>
    <mergeCell ref="UOV185:UOW185"/>
    <mergeCell ref="UPC185:UPD185"/>
    <mergeCell ref="UPJ185:UPK185"/>
    <mergeCell ref="UPQ185:UPR185"/>
    <mergeCell ref="UGT185:UGU185"/>
    <mergeCell ref="UHA185:UHB185"/>
    <mergeCell ref="UHH185:UHI185"/>
    <mergeCell ref="UHO185:UHP185"/>
    <mergeCell ref="UHV185:UHW185"/>
    <mergeCell ref="UIC185:UID185"/>
    <mergeCell ref="UIJ185:UIK185"/>
    <mergeCell ref="UIQ185:UIR185"/>
    <mergeCell ref="UIX185:UIY185"/>
    <mergeCell ref="UJE185:UJF185"/>
    <mergeCell ref="UJL185:UJM185"/>
    <mergeCell ref="UJS185:UJT185"/>
    <mergeCell ref="UJZ185:UKA185"/>
    <mergeCell ref="UKG185:UKH185"/>
    <mergeCell ref="UKN185:UKO185"/>
    <mergeCell ref="UKU185:UKV185"/>
    <mergeCell ref="ULB185:ULC185"/>
    <mergeCell ref="UCE185:UCF185"/>
    <mergeCell ref="UCL185:UCM185"/>
    <mergeCell ref="UCS185:UCT185"/>
    <mergeCell ref="UCZ185:UDA185"/>
    <mergeCell ref="UDG185:UDH185"/>
    <mergeCell ref="UDN185:UDO185"/>
    <mergeCell ref="UDU185:UDV185"/>
    <mergeCell ref="UEB185:UEC185"/>
    <mergeCell ref="UEI185:UEJ185"/>
    <mergeCell ref="UEP185:UEQ185"/>
    <mergeCell ref="UEW185:UEX185"/>
    <mergeCell ref="UFD185:UFE185"/>
    <mergeCell ref="UFK185:UFL185"/>
    <mergeCell ref="UFR185:UFS185"/>
    <mergeCell ref="UFY185:UFZ185"/>
    <mergeCell ref="UGF185:UGG185"/>
    <mergeCell ref="UGM185:UGN185"/>
    <mergeCell ref="TXP185:TXQ185"/>
    <mergeCell ref="TXW185:TXX185"/>
    <mergeCell ref="TYD185:TYE185"/>
    <mergeCell ref="TYK185:TYL185"/>
    <mergeCell ref="TYR185:TYS185"/>
    <mergeCell ref="TYY185:TYZ185"/>
    <mergeCell ref="TZF185:TZG185"/>
    <mergeCell ref="TZM185:TZN185"/>
    <mergeCell ref="TZT185:TZU185"/>
    <mergeCell ref="UAA185:UAB185"/>
    <mergeCell ref="UAH185:UAI185"/>
    <mergeCell ref="UAO185:UAP185"/>
    <mergeCell ref="UAV185:UAW185"/>
    <mergeCell ref="UBC185:UBD185"/>
    <mergeCell ref="UBJ185:UBK185"/>
    <mergeCell ref="UBQ185:UBR185"/>
    <mergeCell ref="UBX185:UBY185"/>
    <mergeCell ref="TTA185:TTB185"/>
    <mergeCell ref="TTH185:TTI185"/>
    <mergeCell ref="TTO185:TTP185"/>
    <mergeCell ref="TTV185:TTW185"/>
    <mergeCell ref="TUC185:TUD185"/>
    <mergeCell ref="TUJ185:TUK185"/>
    <mergeCell ref="TUQ185:TUR185"/>
    <mergeCell ref="TUX185:TUY185"/>
    <mergeCell ref="TVE185:TVF185"/>
    <mergeCell ref="TVL185:TVM185"/>
    <mergeCell ref="TVS185:TVT185"/>
    <mergeCell ref="TVZ185:TWA185"/>
    <mergeCell ref="TWG185:TWH185"/>
    <mergeCell ref="TWN185:TWO185"/>
    <mergeCell ref="TWU185:TWV185"/>
    <mergeCell ref="TXB185:TXC185"/>
    <mergeCell ref="TXI185:TXJ185"/>
    <mergeCell ref="TOL185:TOM185"/>
    <mergeCell ref="TOS185:TOT185"/>
    <mergeCell ref="TOZ185:TPA185"/>
    <mergeCell ref="TPG185:TPH185"/>
    <mergeCell ref="TPN185:TPO185"/>
    <mergeCell ref="TPU185:TPV185"/>
    <mergeCell ref="TQB185:TQC185"/>
    <mergeCell ref="TQI185:TQJ185"/>
    <mergeCell ref="TQP185:TQQ185"/>
    <mergeCell ref="TQW185:TQX185"/>
    <mergeCell ref="TRD185:TRE185"/>
    <mergeCell ref="TRK185:TRL185"/>
    <mergeCell ref="TRR185:TRS185"/>
    <mergeCell ref="TRY185:TRZ185"/>
    <mergeCell ref="TSF185:TSG185"/>
    <mergeCell ref="TSM185:TSN185"/>
    <mergeCell ref="TST185:TSU185"/>
    <mergeCell ref="TJW185:TJX185"/>
    <mergeCell ref="TKD185:TKE185"/>
    <mergeCell ref="TKK185:TKL185"/>
    <mergeCell ref="TKR185:TKS185"/>
    <mergeCell ref="TKY185:TKZ185"/>
    <mergeCell ref="TLF185:TLG185"/>
    <mergeCell ref="TLM185:TLN185"/>
    <mergeCell ref="TLT185:TLU185"/>
    <mergeCell ref="TMA185:TMB185"/>
    <mergeCell ref="TMH185:TMI185"/>
    <mergeCell ref="TMO185:TMP185"/>
    <mergeCell ref="TMV185:TMW185"/>
    <mergeCell ref="TNC185:TND185"/>
    <mergeCell ref="TNJ185:TNK185"/>
    <mergeCell ref="TNQ185:TNR185"/>
    <mergeCell ref="TNX185:TNY185"/>
    <mergeCell ref="TOE185:TOF185"/>
    <mergeCell ref="TFH185:TFI185"/>
    <mergeCell ref="TFO185:TFP185"/>
    <mergeCell ref="TFV185:TFW185"/>
    <mergeCell ref="TGC185:TGD185"/>
    <mergeCell ref="TGJ185:TGK185"/>
    <mergeCell ref="TGQ185:TGR185"/>
    <mergeCell ref="TGX185:TGY185"/>
    <mergeCell ref="THE185:THF185"/>
    <mergeCell ref="THL185:THM185"/>
    <mergeCell ref="THS185:THT185"/>
    <mergeCell ref="THZ185:TIA185"/>
    <mergeCell ref="TIG185:TIH185"/>
    <mergeCell ref="TIN185:TIO185"/>
    <mergeCell ref="TIU185:TIV185"/>
    <mergeCell ref="TJB185:TJC185"/>
    <mergeCell ref="TJI185:TJJ185"/>
    <mergeCell ref="TJP185:TJQ185"/>
    <mergeCell ref="TAS185:TAT185"/>
    <mergeCell ref="TAZ185:TBA185"/>
    <mergeCell ref="TBG185:TBH185"/>
    <mergeCell ref="TBN185:TBO185"/>
    <mergeCell ref="TBU185:TBV185"/>
    <mergeCell ref="TCB185:TCC185"/>
    <mergeCell ref="TCI185:TCJ185"/>
    <mergeCell ref="TCP185:TCQ185"/>
    <mergeCell ref="TCW185:TCX185"/>
    <mergeCell ref="TDD185:TDE185"/>
    <mergeCell ref="TDK185:TDL185"/>
    <mergeCell ref="TDR185:TDS185"/>
    <mergeCell ref="TDY185:TDZ185"/>
    <mergeCell ref="TEF185:TEG185"/>
    <mergeCell ref="TEM185:TEN185"/>
    <mergeCell ref="TET185:TEU185"/>
    <mergeCell ref="TFA185:TFB185"/>
    <mergeCell ref="SWD185:SWE185"/>
    <mergeCell ref="SWK185:SWL185"/>
    <mergeCell ref="SWR185:SWS185"/>
    <mergeCell ref="SWY185:SWZ185"/>
    <mergeCell ref="SXF185:SXG185"/>
    <mergeCell ref="SXM185:SXN185"/>
    <mergeCell ref="SXT185:SXU185"/>
    <mergeCell ref="SYA185:SYB185"/>
    <mergeCell ref="SYH185:SYI185"/>
    <mergeCell ref="SYO185:SYP185"/>
    <mergeCell ref="SYV185:SYW185"/>
    <mergeCell ref="SZC185:SZD185"/>
    <mergeCell ref="SZJ185:SZK185"/>
    <mergeCell ref="SZQ185:SZR185"/>
    <mergeCell ref="SZX185:SZY185"/>
    <mergeCell ref="TAE185:TAF185"/>
    <mergeCell ref="TAL185:TAM185"/>
    <mergeCell ref="SRO185:SRP185"/>
    <mergeCell ref="SRV185:SRW185"/>
    <mergeCell ref="SSC185:SSD185"/>
    <mergeCell ref="SSJ185:SSK185"/>
    <mergeCell ref="SSQ185:SSR185"/>
    <mergeCell ref="SSX185:SSY185"/>
    <mergeCell ref="STE185:STF185"/>
    <mergeCell ref="STL185:STM185"/>
    <mergeCell ref="STS185:STT185"/>
    <mergeCell ref="STZ185:SUA185"/>
    <mergeCell ref="SUG185:SUH185"/>
    <mergeCell ref="SUN185:SUO185"/>
    <mergeCell ref="SUU185:SUV185"/>
    <mergeCell ref="SVB185:SVC185"/>
    <mergeCell ref="SVI185:SVJ185"/>
    <mergeCell ref="SVP185:SVQ185"/>
    <mergeCell ref="SVW185:SVX185"/>
    <mergeCell ref="SMZ185:SNA185"/>
    <mergeCell ref="SNG185:SNH185"/>
    <mergeCell ref="SNN185:SNO185"/>
    <mergeCell ref="SNU185:SNV185"/>
    <mergeCell ref="SOB185:SOC185"/>
    <mergeCell ref="SOI185:SOJ185"/>
    <mergeCell ref="SOP185:SOQ185"/>
    <mergeCell ref="SOW185:SOX185"/>
    <mergeCell ref="SPD185:SPE185"/>
    <mergeCell ref="SPK185:SPL185"/>
    <mergeCell ref="SPR185:SPS185"/>
    <mergeCell ref="SPY185:SPZ185"/>
    <mergeCell ref="SQF185:SQG185"/>
    <mergeCell ref="SQM185:SQN185"/>
    <mergeCell ref="SQT185:SQU185"/>
    <mergeCell ref="SRA185:SRB185"/>
    <mergeCell ref="SRH185:SRI185"/>
    <mergeCell ref="SIK185:SIL185"/>
    <mergeCell ref="SIR185:SIS185"/>
    <mergeCell ref="SIY185:SIZ185"/>
    <mergeCell ref="SJF185:SJG185"/>
    <mergeCell ref="SJM185:SJN185"/>
    <mergeCell ref="SJT185:SJU185"/>
    <mergeCell ref="SKA185:SKB185"/>
    <mergeCell ref="SKH185:SKI185"/>
    <mergeCell ref="SKO185:SKP185"/>
    <mergeCell ref="SKV185:SKW185"/>
    <mergeCell ref="SLC185:SLD185"/>
    <mergeCell ref="SLJ185:SLK185"/>
    <mergeCell ref="SLQ185:SLR185"/>
    <mergeCell ref="SLX185:SLY185"/>
    <mergeCell ref="SME185:SMF185"/>
    <mergeCell ref="SML185:SMM185"/>
    <mergeCell ref="SMS185:SMT185"/>
    <mergeCell ref="SDV185:SDW185"/>
    <mergeCell ref="SEC185:SED185"/>
    <mergeCell ref="SEJ185:SEK185"/>
    <mergeCell ref="SEQ185:SER185"/>
    <mergeCell ref="SEX185:SEY185"/>
    <mergeCell ref="SFE185:SFF185"/>
    <mergeCell ref="SFL185:SFM185"/>
    <mergeCell ref="SFS185:SFT185"/>
    <mergeCell ref="SFZ185:SGA185"/>
    <mergeCell ref="SGG185:SGH185"/>
    <mergeCell ref="SGN185:SGO185"/>
    <mergeCell ref="SGU185:SGV185"/>
    <mergeCell ref="SHB185:SHC185"/>
    <mergeCell ref="SHI185:SHJ185"/>
    <mergeCell ref="SHP185:SHQ185"/>
    <mergeCell ref="SHW185:SHX185"/>
    <mergeCell ref="SID185:SIE185"/>
    <mergeCell ref="RZG185:RZH185"/>
    <mergeCell ref="RZN185:RZO185"/>
    <mergeCell ref="RZU185:RZV185"/>
    <mergeCell ref="SAB185:SAC185"/>
    <mergeCell ref="SAI185:SAJ185"/>
    <mergeCell ref="SAP185:SAQ185"/>
    <mergeCell ref="SAW185:SAX185"/>
    <mergeCell ref="SBD185:SBE185"/>
    <mergeCell ref="SBK185:SBL185"/>
    <mergeCell ref="SBR185:SBS185"/>
    <mergeCell ref="SBY185:SBZ185"/>
    <mergeCell ref="SCF185:SCG185"/>
    <mergeCell ref="SCM185:SCN185"/>
    <mergeCell ref="SCT185:SCU185"/>
    <mergeCell ref="SDA185:SDB185"/>
    <mergeCell ref="SDH185:SDI185"/>
    <mergeCell ref="SDO185:SDP185"/>
    <mergeCell ref="RUR185:RUS185"/>
    <mergeCell ref="RUY185:RUZ185"/>
    <mergeCell ref="RVF185:RVG185"/>
    <mergeCell ref="RVM185:RVN185"/>
    <mergeCell ref="RVT185:RVU185"/>
    <mergeCell ref="RWA185:RWB185"/>
    <mergeCell ref="RWH185:RWI185"/>
    <mergeCell ref="RWO185:RWP185"/>
    <mergeCell ref="RWV185:RWW185"/>
    <mergeCell ref="RXC185:RXD185"/>
    <mergeCell ref="RXJ185:RXK185"/>
    <mergeCell ref="RXQ185:RXR185"/>
    <mergeCell ref="RXX185:RXY185"/>
    <mergeCell ref="RYE185:RYF185"/>
    <mergeCell ref="RYL185:RYM185"/>
    <mergeCell ref="RYS185:RYT185"/>
    <mergeCell ref="RYZ185:RZA185"/>
    <mergeCell ref="RQC185:RQD185"/>
    <mergeCell ref="RQJ185:RQK185"/>
    <mergeCell ref="RQQ185:RQR185"/>
    <mergeCell ref="RQX185:RQY185"/>
    <mergeCell ref="RRE185:RRF185"/>
    <mergeCell ref="RRL185:RRM185"/>
    <mergeCell ref="RRS185:RRT185"/>
    <mergeCell ref="RRZ185:RSA185"/>
    <mergeCell ref="RSG185:RSH185"/>
    <mergeCell ref="RSN185:RSO185"/>
    <mergeCell ref="RSU185:RSV185"/>
    <mergeCell ref="RTB185:RTC185"/>
    <mergeCell ref="RTI185:RTJ185"/>
    <mergeCell ref="RTP185:RTQ185"/>
    <mergeCell ref="RTW185:RTX185"/>
    <mergeCell ref="RUD185:RUE185"/>
    <mergeCell ref="RUK185:RUL185"/>
    <mergeCell ref="RLN185:RLO185"/>
    <mergeCell ref="RLU185:RLV185"/>
    <mergeCell ref="RMB185:RMC185"/>
    <mergeCell ref="RMI185:RMJ185"/>
    <mergeCell ref="RMP185:RMQ185"/>
    <mergeCell ref="RMW185:RMX185"/>
    <mergeCell ref="RND185:RNE185"/>
    <mergeCell ref="RNK185:RNL185"/>
    <mergeCell ref="RNR185:RNS185"/>
    <mergeCell ref="RNY185:RNZ185"/>
    <mergeCell ref="ROF185:ROG185"/>
    <mergeCell ref="ROM185:RON185"/>
    <mergeCell ref="ROT185:ROU185"/>
    <mergeCell ref="RPA185:RPB185"/>
    <mergeCell ref="RPH185:RPI185"/>
    <mergeCell ref="RPO185:RPP185"/>
    <mergeCell ref="RPV185:RPW185"/>
    <mergeCell ref="RGY185:RGZ185"/>
    <mergeCell ref="RHF185:RHG185"/>
    <mergeCell ref="RHM185:RHN185"/>
    <mergeCell ref="RHT185:RHU185"/>
    <mergeCell ref="RIA185:RIB185"/>
    <mergeCell ref="RIH185:RII185"/>
    <mergeCell ref="RIO185:RIP185"/>
    <mergeCell ref="RIV185:RIW185"/>
    <mergeCell ref="RJC185:RJD185"/>
    <mergeCell ref="RJJ185:RJK185"/>
    <mergeCell ref="RJQ185:RJR185"/>
    <mergeCell ref="RJX185:RJY185"/>
    <mergeCell ref="RKE185:RKF185"/>
    <mergeCell ref="RKL185:RKM185"/>
    <mergeCell ref="RKS185:RKT185"/>
    <mergeCell ref="RKZ185:RLA185"/>
    <mergeCell ref="RLG185:RLH185"/>
    <mergeCell ref="RCJ185:RCK185"/>
    <mergeCell ref="RCQ185:RCR185"/>
    <mergeCell ref="RCX185:RCY185"/>
    <mergeCell ref="RDE185:RDF185"/>
    <mergeCell ref="RDL185:RDM185"/>
    <mergeCell ref="RDS185:RDT185"/>
    <mergeCell ref="RDZ185:REA185"/>
    <mergeCell ref="REG185:REH185"/>
    <mergeCell ref="REN185:REO185"/>
    <mergeCell ref="REU185:REV185"/>
    <mergeCell ref="RFB185:RFC185"/>
    <mergeCell ref="RFI185:RFJ185"/>
    <mergeCell ref="RFP185:RFQ185"/>
    <mergeCell ref="RFW185:RFX185"/>
    <mergeCell ref="RGD185:RGE185"/>
    <mergeCell ref="RGK185:RGL185"/>
    <mergeCell ref="RGR185:RGS185"/>
    <mergeCell ref="QXU185:QXV185"/>
    <mergeCell ref="QYB185:QYC185"/>
    <mergeCell ref="QYI185:QYJ185"/>
    <mergeCell ref="QYP185:QYQ185"/>
    <mergeCell ref="QYW185:QYX185"/>
    <mergeCell ref="QZD185:QZE185"/>
    <mergeCell ref="QZK185:QZL185"/>
    <mergeCell ref="QZR185:QZS185"/>
    <mergeCell ref="QZY185:QZZ185"/>
    <mergeCell ref="RAF185:RAG185"/>
    <mergeCell ref="RAM185:RAN185"/>
    <mergeCell ref="RAT185:RAU185"/>
    <mergeCell ref="RBA185:RBB185"/>
    <mergeCell ref="RBH185:RBI185"/>
    <mergeCell ref="RBO185:RBP185"/>
    <mergeCell ref="RBV185:RBW185"/>
    <mergeCell ref="RCC185:RCD185"/>
    <mergeCell ref="QTF185:QTG185"/>
    <mergeCell ref="QTM185:QTN185"/>
    <mergeCell ref="QTT185:QTU185"/>
    <mergeCell ref="QUA185:QUB185"/>
    <mergeCell ref="QUH185:QUI185"/>
    <mergeCell ref="QUO185:QUP185"/>
    <mergeCell ref="QUV185:QUW185"/>
    <mergeCell ref="QVC185:QVD185"/>
    <mergeCell ref="QVJ185:QVK185"/>
    <mergeCell ref="QVQ185:QVR185"/>
    <mergeCell ref="QVX185:QVY185"/>
    <mergeCell ref="QWE185:QWF185"/>
    <mergeCell ref="QWL185:QWM185"/>
    <mergeCell ref="QWS185:QWT185"/>
    <mergeCell ref="QWZ185:QXA185"/>
    <mergeCell ref="QXG185:QXH185"/>
    <mergeCell ref="QXN185:QXO185"/>
    <mergeCell ref="QOQ185:QOR185"/>
    <mergeCell ref="QOX185:QOY185"/>
    <mergeCell ref="QPE185:QPF185"/>
    <mergeCell ref="QPL185:QPM185"/>
    <mergeCell ref="QPS185:QPT185"/>
    <mergeCell ref="QPZ185:QQA185"/>
    <mergeCell ref="QQG185:QQH185"/>
    <mergeCell ref="QQN185:QQO185"/>
    <mergeCell ref="QQU185:QQV185"/>
    <mergeCell ref="QRB185:QRC185"/>
    <mergeCell ref="QRI185:QRJ185"/>
    <mergeCell ref="QRP185:QRQ185"/>
    <mergeCell ref="QRW185:QRX185"/>
    <mergeCell ref="QSD185:QSE185"/>
    <mergeCell ref="QSK185:QSL185"/>
    <mergeCell ref="QSR185:QSS185"/>
    <mergeCell ref="QSY185:QSZ185"/>
    <mergeCell ref="QKB185:QKC185"/>
    <mergeCell ref="QKI185:QKJ185"/>
    <mergeCell ref="QKP185:QKQ185"/>
    <mergeCell ref="QKW185:QKX185"/>
    <mergeCell ref="QLD185:QLE185"/>
    <mergeCell ref="QLK185:QLL185"/>
    <mergeCell ref="QLR185:QLS185"/>
    <mergeCell ref="QLY185:QLZ185"/>
    <mergeCell ref="QMF185:QMG185"/>
    <mergeCell ref="QMM185:QMN185"/>
    <mergeCell ref="QMT185:QMU185"/>
    <mergeCell ref="QNA185:QNB185"/>
    <mergeCell ref="QNH185:QNI185"/>
    <mergeCell ref="QNO185:QNP185"/>
    <mergeCell ref="QNV185:QNW185"/>
    <mergeCell ref="QOC185:QOD185"/>
    <mergeCell ref="QOJ185:QOK185"/>
    <mergeCell ref="QFM185:QFN185"/>
    <mergeCell ref="QFT185:QFU185"/>
    <mergeCell ref="QGA185:QGB185"/>
    <mergeCell ref="QGH185:QGI185"/>
    <mergeCell ref="QGO185:QGP185"/>
    <mergeCell ref="QGV185:QGW185"/>
    <mergeCell ref="QHC185:QHD185"/>
    <mergeCell ref="QHJ185:QHK185"/>
    <mergeCell ref="QHQ185:QHR185"/>
    <mergeCell ref="QHX185:QHY185"/>
    <mergeCell ref="QIE185:QIF185"/>
    <mergeCell ref="QIL185:QIM185"/>
    <mergeCell ref="QIS185:QIT185"/>
    <mergeCell ref="QIZ185:QJA185"/>
    <mergeCell ref="QJG185:QJH185"/>
    <mergeCell ref="QJN185:QJO185"/>
    <mergeCell ref="QJU185:QJV185"/>
    <mergeCell ref="QAX185:QAY185"/>
    <mergeCell ref="QBE185:QBF185"/>
    <mergeCell ref="QBL185:QBM185"/>
    <mergeCell ref="QBS185:QBT185"/>
    <mergeCell ref="QBZ185:QCA185"/>
    <mergeCell ref="QCG185:QCH185"/>
    <mergeCell ref="QCN185:QCO185"/>
    <mergeCell ref="QCU185:QCV185"/>
    <mergeCell ref="QDB185:QDC185"/>
    <mergeCell ref="QDI185:QDJ185"/>
    <mergeCell ref="QDP185:QDQ185"/>
    <mergeCell ref="QDW185:QDX185"/>
    <mergeCell ref="QED185:QEE185"/>
    <mergeCell ref="QEK185:QEL185"/>
    <mergeCell ref="QER185:QES185"/>
    <mergeCell ref="QEY185:QEZ185"/>
    <mergeCell ref="QFF185:QFG185"/>
    <mergeCell ref="PWI185:PWJ185"/>
    <mergeCell ref="PWP185:PWQ185"/>
    <mergeCell ref="PWW185:PWX185"/>
    <mergeCell ref="PXD185:PXE185"/>
    <mergeCell ref="PXK185:PXL185"/>
    <mergeCell ref="PXR185:PXS185"/>
    <mergeCell ref="PXY185:PXZ185"/>
    <mergeCell ref="PYF185:PYG185"/>
    <mergeCell ref="PYM185:PYN185"/>
    <mergeCell ref="PYT185:PYU185"/>
    <mergeCell ref="PZA185:PZB185"/>
    <mergeCell ref="PZH185:PZI185"/>
    <mergeCell ref="PZO185:PZP185"/>
    <mergeCell ref="PZV185:PZW185"/>
    <mergeCell ref="QAC185:QAD185"/>
    <mergeCell ref="QAJ185:QAK185"/>
    <mergeCell ref="QAQ185:QAR185"/>
    <mergeCell ref="PRT185:PRU185"/>
    <mergeCell ref="PSA185:PSB185"/>
    <mergeCell ref="PSH185:PSI185"/>
    <mergeCell ref="PSO185:PSP185"/>
    <mergeCell ref="PSV185:PSW185"/>
    <mergeCell ref="PTC185:PTD185"/>
    <mergeCell ref="PTJ185:PTK185"/>
    <mergeCell ref="PTQ185:PTR185"/>
    <mergeCell ref="PTX185:PTY185"/>
    <mergeCell ref="PUE185:PUF185"/>
    <mergeCell ref="PUL185:PUM185"/>
    <mergeCell ref="PUS185:PUT185"/>
    <mergeCell ref="PUZ185:PVA185"/>
    <mergeCell ref="PVG185:PVH185"/>
    <mergeCell ref="PVN185:PVO185"/>
    <mergeCell ref="PVU185:PVV185"/>
    <mergeCell ref="PWB185:PWC185"/>
    <mergeCell ref="PNE185:PNF185"/>
    <mergeCell ref="PNL185:PNM185"/>
    <mergeCell ref="PNS185:PNT185"/>
    <mergeCell ref="PNZ185:POA185"/>
    <mergeCell ref="POG185:POH185"/>
    <mergeCell ref="PON185:POO185"/>
    <mergeCell ref="POU185:POV185"/>
    <mergeCell ref="PPB185:PPC185"/>
    <mergeCell ref="PPI185:PPJ185"/>
    <mergeCell ref="PPP185:PPQ185"/>
    <mergeCell ref="PPW185:PPX185"/>
    <mergeCell ref="PQD185:PQE185"/>
    <mergeCell ref="PQK185:PQL185"/>
    <mergeCell ref="PQR185:PQS185"/>
    <mergeCell ref="PQY185:PQZ185"/>
    <mergeCell ref="PRF185:PRG185"/>
    <mergeCell ref="PRM185:PRN185"/>
    <mergeCell ref="PIP185:PIQ185"/>
    <mergeCell ref="PIW185:PIX185"/>
    <mergeCell ref="PJD185:PJE185"/>
    <mergeCell ref="PJK185:PJL185"/>
    <mergeCell ref="PJR185:PJS185"/>
    <mergeCell ref="PJY185:PJZ185"/>
    <mergeCell ref="PKF185:PKG185"/>
    <mergeCell ref="PKM185:PKN185"/>
    <mergeCell ref="PKT185:PKU185"/>
    <mergeCell ref="PLA185:PLB185"/>
    <mergeCell ref="PLH185:PLI185"/>
    <mergeCell ref="PLO185:PLP185"/>
    <mergeCell ref="PLV185:PLW185"/>
    <mergeCell ref="PMC185:PMD185"/>
    <mergeCell ref="PMJ185:PMK185"/>
    <mergeCell ref="PMQ185:PMR185"/>
    <mergeCell ref="PMX185:PMY185"/>
    <mergeCell ref="PEA185:PEB185"/>
    <mergeCell ref="PEH185:PEI185"/>
    <mergeCell ref="PEO185:PEP185"/>
    <mergeCell ref="PEV185:PEW185"/>
    <mergeCell ref="PFC185:PFD185"/>
    <mergeCell ref="PFJ185:PFK185"/>
    <mergeCell ref="PFQ185:PFR185"/>
    <mergeCell ref="PFX185:PFY185"/>
    <mergeCell ref="PGE185:PGF185"/>
    <mergeCell ref="PGL185:PGM185"/>
    <mergeCell ref="PGS185:PGT185"/>
    <mergeCell ref="PGZ185:PHA185"/>
    <mergeCell ref="PHG185:PHH185"/>
    <mergeCell ref="PHN185:PHO185"/>
    <mergeCell ref="PHU185:PHV185"/>
    <mergeCell ref="PIB185:PIC185"/>
    <mergeCell ref="PII185:PIJ185"/>
    <mergeCell ref="OZL185:OZM185"/>
    <mergeCell ref="OZS185:OZT185"/>
    <mergeCell ref="OZZ185:PAA185"/>
    <mergeCell ref="PAG185:PAH185"/>
    <mergeCell ref="PAN185:PAO185"/>
    <mergeCell ref="PAU185:PAV185"/>
    <mergeCell ref="PBB185:PBC185"/>
    <mergeCell ref="PBI185:PBJ185"/>
    <mergeCell ref="PBP185:PBQ185"/>
    <mergeCell ref="PBW185:PBX185"/>
    <mergeCell ref="PCD185:PCE185"/>
    <mergeCell ref="PCK185:PCL185"/>
    <mergeCell ref="PCR185:PCS185"/>
    <mergeCell ref="PCY185:PCZ185"/>
    <mergeCell ref="PDF185:PDG185"/>
    <mergeCell ref="PDM185:PDN185"/>
    <mergeCell ref="PDT185:PDU185"/>
    <mergeCell ref="OUW185:OUX185"/>
    <mergeCell ref="OVD185:OVE185"/>
    <mergeCell ref="OVK185:OVL185"/>
    <mergeCell ref="OVR185:OVS185"/>
    <mergeCell ref="OVY185:OVZ185"/>
    <mergeCell ref="OWF185:OWG185"/>
    <mergeCell ref="OWM185:OWN185"/>
    <mergeCell ref="OWT185:OWU185"/>
    <mergeCell ref="OXA185:OXB185"/>
    <mergeCell ref="OXH185:OXI185"/>
    <mergeCell ref="OXO185:OXP185"/>
    <mergeCell ref="OXV185:OXW185"/>
    <mergeCell ref="OYC185:OYD185"/>
    <mergeCell ref="OYJ185:OYK185"/>
    <mergeCell ref="OYQ185:OYR185"/>
    <mergeCell ref="OYX185:OYY185"/>
    <mergeCell ref="OZE185:OZF185"/>
    <mergeCell ref="OQH185:OQI185"/>
    <mergeCell ref="OQO185:OQP185"/>
    <mergeCell ref="OQV185:OQW185"/>
    <mergeCell ref="ORC185:ORD185"/>
    <mergeCell ref="ORJ185:ORK185"/>
    <mergeCell ref="ORQ185:ORR185"/>
    <mergeCell ref="ORX185:ORY185"/>
    <mergeCell ref="OSE185:OSF185"/>
    <mergeCell ref="OSL185:OSM185"/>
    <mergeCell ref="OSS185:OST185"/>
    <mergeCell ref="OSZ185:OTA185"/>
    <mergeCell ref="OTG185:OTH185"/>
    <mergeCell ref="OTN185:OTO185"/>
    <mergeCell ref="OTU185:OTV185"/>
    <mergeCell ref="OUB185:OUC185"/>
    <mergeCell ref="OUI185:OUJ185"/>
    <mergeCell ref="OUP185:OUQ185"/>
    <mergeCell ref="OLS185:OLT185"/>
    <mergeCell ref="OLZ185:OMA185"/>
    <mergeCell ref="OMG185:OMH185"/>
    <mergeCell ref="OMN185:OMO185"/>
    <mergeCell ref="OMU185:OMV185"/>
    <mergeCell ref="ONB185:ONC185"/>
    <mergeCell ref="ONI185:ONJ185"/>
    <mergeCell ref="ONP185:ONQ185"/>
    <mergeCell ref="ONW185:ONX185"/>
    <mergeCell ref="OOD185:OOE185"/>
    <mergeCell ref="OOK185:OOL185"/>
    <mergeCell ref="OOR185:OOS185"/>
    <mergeCell ref="OOY185:OOZ185"/>
    <mergeCell ref="OPF185:OPG185"/>
    <mergeCell ref="OPM185:OPN185"/>
    <mergeCell ref="OPT185:OPU185"/>
    <mergeCell ref="OQA185:OQB185"/>
    <mergeCell ref="OHD185:OHE185"/>
    <mergeCell ref="OHK185:OHL185"/>
    <mergeCell ref="OHR185:OHS185"/>
    <mergeCell ref="OHY185:OHZ185"/>
    <mergeCell ref="OIF185:OIG185"/>
    <mergeCell ref="OIM185:OIN185"/>
    <mergeCell ref="OIT185:OIU185"/>
    <mergeCell ref="OJA185:OJB185"/>
    <mergeCell ref="OJH185:OJI185"/>
    <mergeCell ref="OJO185:OJP185"/>
    <mergeCell ref="OJV185:OJW185"/>
    <mergeCell ref="OKC185:OKD185"/>
    <mergeCell ref="OKJ185:OKK185"/>
    <mergeCell ref="OKQ185:OKR185"/>
    <mergeCell ref="OKX185:OKY185"/>
    <mergeCell ref="OLE185:OLF185"/>
    <mergeCell ref="OLL185:OLM185"/>
    <mergeCell ref="OCO185:OCP185"/>
    <mergeCell ref="OCV185:OCW185"/>
    <mergeCell ref="ODC185:ODD185"/>
    <mergeCell ref="ODJ185:ODK185"/>
    <mergeCell ref="ODQ185:ODR185"/>
    <mergeCell ref="ODX185:ODY185"/>
    <mergeCell ref="OEE185:OEF185"/>
    <mergeCell ref="OEL185:OEM185"/>
    <mergeCell ref="OES185:OET185"/>
    <mergeCell ref="OEZ185:OFA185"/>
    <mergeCell ref="OFG185:OFH185"/>
    <mergeCell ref="OFN185:OFO185"/>
    <mergeCell ref="OFU185:OFV185"/>
    <mergeCell ref="OGB185:OGC185"/>
    <mergeCell ref="OGI185:OGJ185"/>
    <mergeCell ref="OGP185:OGQ185"/>
    <mergeCell ref="OGW185:OGX185"/>
    <mergeCell ref="NXZ185:NYA185"/>
    <mergeCell ref="NYG185:NYH185"/>
    <mergeCell ref="NYN185:NYO185"/>
    <mergeCell ref="NYU185:NYV185"/>
    <mergeCell ref="NZB185:NZC185"/>
    <mergeCell ref="NZI185:NZJ185"/>
    <mergeCell ref="NZP185:NZQ185"/>
    <mergeCell ref="NZW185:NZX185"/>
    <mergeCell ref="OAD185:OAE185"/>
    <mergeCell ref="OAK185:OAL185"/>
    <mergeCell ref="OAR185:OAS185"/>
    <mergeCell ref="OAY185:OAZ185"/>
    <mergeCell ref="OBF185:OBG185"/>
    <mergeCell ref="OBM185:OBN185"/>
    <mergeCell ref="OBT185:OBU185"/>
    <mergeCell ref="OCA185:OCB185"/>
    <mergeCell ref="OCH185:OCI185"/>
    <mergeCell ref="NTK185:NTL185"/>
    <mergeCell ref="NTR185:NTS185"/>
    <mergeCell ref="NTY185:NTZ185"/>
    <mergeCell ref="NUF185:NUG185"/>
    <mergeCell ref="NUM185:NUN185"/>
    <mergeCell ref="NUT185:NUU185"/>
    <mergeCell ref="NVA185:NVB185"/>
    <mergeCell ref="NVH185:NVI185"/>
    <mergeCell ref="NVO185:NVP185"/>
    <mergeCell ref="NVV185:NVW185"/>
    <mergeCell ref="NWC185:NWD185"/>
    <mergeCell ref="NWJ185:NWK185"/>
    <mergeCell ref="NWQ185:NWR185"/>
    <mergeCell ref="NWX185:NWY185"/>
    <mergeCell ref="NXE185:NXF185"/>
    <mergeCell ref="NXL185:NXM185"/>
    <mergeCell ref="NXS185:NXT185"/>
    <mergeCell ref="NOV185:NOW185"/>
    <mergeCell ref="NPC185:NPD185"/>
    <mergeCell ref="NPJ185:NPK185"/>
    <mergeCell ref="NPQ185:NPR185"/>
    <mergeCell ref="NPX185:NPY185"/>
    <mergeCell ref="NQE185:NQF185"/>
    <mergeCell ref="NQL185:NQM185"/>
    <mergeCell ref="NQS185:NQT185"/>
    <mergeCell ref="NQZ185:NRA185"/>
    <mergeCell ref="NRG185:NRH185"/>
    <mergeCell ref="NRN185:NRO185"/>
    <mergeCell ref="NRU185:NRV185"/>
    <mergeCell ref="NSB185:NSC185"/>
    <mergeCell ref="NSI185:NSJ185"/>
    <mergeCell ref="NSP185:NSQ185"/>
    <mergeCell ref="NSW185:NSX185"/>
    <mergeCell ref="NTD185:NTE185"/>
    <mergeCell ref="NKG185:NKH185"/>
    <mergeCell ref="NKN185:NKO185"/>
    <mergeCell ref="NKU185:NKV185"/>
    <mergeCell ref="NLB185:NLC185"/>
    <mergeCell ref="NLI185:NLJ185"/>
    <mergeCell ref="NLP185:NLQ185"/>
    <mergeCell ref="NLW185:NLX185"/>
    <mergeCell ref="NMD185:NME185"/>
    <mergeCell ref="NMK185:NML185"/>
    <mergeCell ref="NMR185:NMS185"/>
    <mergeCell ref="NMY185:NMZ185"/>
    <mergeCell ref="NNF185:NNG185"/>
    <mergeCell ref="NNM185:NNN185"/>
    <mergeCell ref="NNT185:NNU185"/>
    <mergeCell ref="NOA185:NOB185"/>
    <mergeCell ref="NOH185:NOI185"/>
    <mergeCell ref="NOO185:NOP185"/>
    <mergeCell ref="NFR185:NFS185"/>
    <mergeCell ref="NFY185:NFZ185"/>
    <mergeCell ref="NGF185:NGG185"/>
    <mergeCell ref="NGM185:NGN185"/>
    <mergeCell ref="NGT185:NGU185"/>
    <mergeCell ref="NHA185:NHB185"/>
    <mergeCell ref="NHH185:NHI185"/>
    <mergeCell ref="NHO185:NHP185"/>
    <mergeCell ref="NHV185:NHW185"/>
    <mergeCell ref="NIC185:NID185"/>
    <mergeCell ref="NIJ185:NIK185"/>
    <mergeCell ref="NIQ185:NIR185"/>
    <mergeCell ref="NIX185:NIY185"/>
    <mergeCell ref="NJE185:NJF185"/>
    <mergeCell ref="NJL185:NJM185"/>
    <mergeCell ref="NJS185:NJT185"/>
    <mergeCell ref="NJZ185:NKA185"/>
    <mergeCell ref="NBC185:NBD185"/>
    <mergeCell ref="NBJ185:NBK185"/>
    <mergeCell ref="NBQ185:NBR185"/>
    <mergeCell ref="NBX185:NBY185"/>
    <mergeCell ref="NCE185:NCF185"/>
    <mergeCell ref="NCL185:NCM185"/>
    <mergeCell ref="NCS185:NCT185"/>
    <mergeCell ref="NCZ185:NDA185"/>
    <mergeCell ref="NDG185:NDH185"/>
    <mergeCell ref="NDN185:NDO185"/>
    <mergeCell ref="NDU185:NDV185"/>
    <mergeCell ref="NEB185:NEC185"/>
    <mergeCell ref="NEI185:NEJ185"/>
    <mergeCell ref="NEP185:NEQ185"/>
    <mergeCell ref="NEW185:NEX185"/>
    <mergeCell ref="NFD185:NFE185"/>
    <mergeCell ref="NFK185:NFL185"/>
    <mergeCell ref="MWN185:MWO185"/>
    <mergeCell ref="MWU185:MWV185"/>
    <mergeCell ref="MXB185:MXC185"/>
    <mergeCell ref="MXI185:MXJ185"/>
    <mergeCell ref="MXP185:MXQ185"/>
    <mergeCell ref="MXW185:MXX185"/>
    <mergeCell ref="MYD185:MYE185"/>
    <mergeCell ref="MYK185:MYL185"/>
    <mergeCell ref="MYR185:MYS185"/>
    <mergeCell ref="MYY185:MYZ185"/>
    <mergeCell ref="MZF185:MZG185"/>
    <mergeCell ref="MZM185:MZN185"/>
    <mergeCell ref="MZT185:MZU185"/>
    <mergeCell ref="NAA185:NAB185"/>
    <mergeCell ref="NAH185:NAI185"/>
    <mergeCell ref="NAO185:NAP185"/>
    <mergeCell ref="NAV185:NAW185"/>
    <mergeCell ref="MRY185:MRZ185"/>
    <mergeCell ref="MSF185:MSG185"/>
    <mergeCell ref="MSM185:MSN185"/>
    <mergeCell ref="MST185:MSU185"/>
    <mergeCell ref="MTA185:MTB185"/>
    <mergeCell ref="MTH185:MTI185"/>
    <mergeCell ref="MTO185:MTP185"/>
    <mergeCell ref="MTV185:MTW185"/>
    <mergeCell ref="MUC185:MUD185"/>
    <mergeCell ref="MUJ185:MUK185"/>
    <mergeCell ref="MUQ185:MUR185"/>
    <mergeCell ref="MUX185:MUY185"/>
    <mergeCell ref="MVE185:MVF185"/>
    <mergeCell ref="MVL185:MVM185"/>
    <mergeCell ref="MVS185:MVT185"/>
    <mergeCell ref="MVZ185:MWA185"/>
    <mergeCell ref="MWG185:MWH185"/>
    <mergeCell ref="MNJ185:MNK185"/>
    <mergeCell ref="MNQ185:MNR185"/>
    <mergeCell ref="MNX185:MNY185"/>
    <mergeCell ref="MOE185:MOF185"/>
    <mergeCell ref="MOL185:MOM185"/>
    <mergeCell ref="MOS185:MOT185"/>
    <mergeCell ref="MOZ185:MPA185"/>
    <mergeCell ref="MPG185:MPH185"/>
    <mergeCell ref="MPN185:MPO185"/>
    <mergeCell ref="MPU185:MPV185"/>
    <mergeCell ref="MQB185:MQC185"/>
    <mergeCell ref="MQI185:MQJ185"/>
    <mergeCell ref="MQP185:MQQ185"/>
    <mergeCell ref="MQW185:MQX185"/>
    <mergeCell ref="MRD185:MRE185"/>
    <mergeCell ref="MRK185:MRL185"/>
    <mergeCell ref="MRR185:MRS185"/>
    <mergeCell ref="MIU185:MIV185"/>
    <mergeCell ref="MJB185:MJC185"/>
    <mergeCell ref="MJI185:MJJ185"/>
    <mergeCell ref="MJP185:MJQ185"/>
    <mergeCell ref="MJW185:MJX185"/>
    <mergeCell ref="MKD185:MKE185"/>
    <mergeCell ref="MKK185:MKL185"/>
    <mergeCell ref="MKR185:MKS185"/>
    <mergeCell ref="MKY185:MKZ185"/>
    <mergeCell ref="MLF185:MLG185"/>
    <mergeCell ref="MLM185:MLN185"/>
    <mergeCell ref="MLT185:MLU185"/>
    <mergeCell ref="MMA185:MMB185"/>
    <mergeCell ref="MMH185:MMI185"/>
    <mergeCell ref="MMO185:MMP185"/>
    <mergeCell ref="MMV185:MMW185"/>
    <mergeCell ref="MNC185:MND185"/>
    <mergeCell ref="MEF185:MEG185"/>
    <mergeCell ref="MEM185:MEN185"/>
    <mergeCell ref="MET185:MEU185"/>
    <mergeCell ref="MFA185:MFB185"/>
    <mergeCell ref="MFH185:MFI185"/>
    <mergeCell ref="MFO185:MFP185"/>
    <mergeCell ref="MFV185:MFW185"/>
    <mergeCell ref="MGC185:MGD185"/>
    <mergeCell ref="MGJ185:MGK185"/>
    <mergeCell ref="MGQ185:MGR185"/>
    <mergeCell ref="MGX185:MGY185"/>
    <mergeCell ref="MHE185:MHF185"/>
    <mergeCell ref="MHL185:MHM185"/>
    <mergeCell ref="MHS185:MHT185"/>
    <mergeCell ref="MHZ185:MIA185"/>
    <mergeCell ref="MIG185:MIH185"/>
    <mergeCell ref="MIN185:MIO185"/>
    <mergeCell ref="LZQ185:LZR185"/>
    <mergeCell ref="LZX185:LZY185"/>
    <mergeCell ref="MAE185:MAF185"/>
    <mergeCell ref="MAL185:MAM185"/>
    <mergeCell ref="MAS185:MAT185"/>
    <mergeCell ref="MAZ185:MBA185"/>
    <mergeCell ref="MBG185:MBH185"/>
    <mergeCell ref="MBN185:MBO185"/>
    <mergeCell ref="MBU185:MBV185"/>
    <mergeCell ref="MCB185:MCC185"/>
    <mergeCell ref="MCI185:MCJ185"/>
    <mergeCell ref="MCP185:MCQ185"/>
    <mergeCell ref="MCW185:MCX185"/>
    <mergeCell ref="MDD185:MDE185"/>
    <mergeCell ref="MDK185:MDL185"/>
    <mergeCell ref="MDR185:MDS185"/>
    <mergeCell ref="MDY185:MDZ185"/>
    <mergeCell ref="LVB185:LVC185"/>
    <mergeCell ref="LVI185:LVJ185"/>
    <mergeCell ref="LVP185:LVQ185"/>
    <mergeCell ref="LVW185:LVX185"/>
    <mergeCell ref="LWD185:LWE185"/>
    <mergeCell ref="LWK185:LWL185"/>
    <mergeCell ref="LWR185:LWS185"/>
    <mergeCell ref="LWY185:LWZ185"/>
    <mergeCell ref="LXF185:LXG185"/>
    <mergeCell ref="LXM185:LXN185"/>
    <mergeCell ref="LXT185:LXU185"/>
    <mergeCell ref="LYA185:LYB185"/>
    <mergeCell ref="LYH185:LYI185"/>
    <mergeCell ref="LYO185:LYP185"/>
    <mergeCell ref="LYV185:LYW185"/>
    <mergeCell ref="LZC185:LZD185"/>
    <mergeCell ref="LZJ185:LZK185"/>
    <mergeCell ref="LQM185:LQN185"/>
    <mergeCell ref="LQT185:LQU185"/>
    <mergeCell ref="LRA185:LRB185"/>
    <mergeCell ref="LRH185:LRI185"/>
    <mergeCell ref="LRO185:LRP185"/>
    <mergeCell ref="LRV185:LRW185"/>
    <mergeCell ref="LSC185:LSD185"/>
    <mergeCell ref="LSJ185:LSK185"/>
    <mergeCell ref="LSQ185:LSR185"/>
    <mergeCell ref="LSX185:LSY185"/>
    <mergeCell ref="LTE185:LTF185"/>
    <mergeCell ref="LTL185:LTM185"/>
    <mergeCell ref="LTS185:LTT185"/>
    <mergeCell ref="LTZ185:LUA185"/>
    <mergeCell ref="LUG185:LUH185"/>
    <mergeCell ref="LUN185:LUO185"/>
    <mergeCell ref="LUU185:LUV185"/>
    <mergeCell ref="LLX185:LLY185"/>
    <mergeCell ref="LME185:LMF185"/>
    <mergeCell ref="LML185:LMM185"/>
    <mergeCell ref="LMS185:LMT185"/>
    <mergeCell ref="LMZ185:LNA185"/>
    <mergeCell ref="LNG185:LNH185"/>
    <mergeCell ref="LNN185:LNO185"/>
    <mergeCell ref="LNU185:LNV185"/>
    <mergeCell ref="LOB185:LOC185"/>
    <mergeCell ref="LOI185:LOJ185"/>
    <mergeCell ref="LOP185:LOQ185"/>
    <mergeCell ref="LOW185:LOX185"/>
    <mergeCell ref="LPD185:LPE185"/>
    <mergeCell ref="LPK185:LPL185"/>
    <mergeCell ref="LPR185:LPS185"/>
    <mergeCell ref="LPY185:LPZ185"/>
    <mergeCell ref="LQF185:LQG185"/>
    <mergeCell ref="LHI185:LHJ185"/>
    <mergeCell ref="LHP185:LHQ185"/>
    <mergeCell ref="LHW185:LHX185"/>
    <mergeCell ref="LID185:LIE185"/>
    <mergeCell ref="LIK185:LIL185"/>
    <mergeCell ref="LIR185:LIS185"/>
    <mergeCell ref="LIY185:LIZ185"/>
    <mergeCell ref="LJF185:LJG185"/>
    <mergeCell ref="LJM185:LJN185"/>
    <mergeCell ref="LJT185:LJU185"/>
    <mergeCell ref="LKA185:LKB185"/>
    <mergeCell ref="LKH185:LKI185"/>
    <mergeCell ref="LKO185:LKP185"/>
    <mergeCell ref="LKV185:LKW185"/>
    <mergeCell ref="LLC185:LLD185"/>
    <mergeCell ref="LLJ185:LLK185"/>
    <mergeCell ref="LLQ185:LLR185"/>
    <mergeCell ref="LCT185:LCU185"/>
    <mergeCell ref="LDA185:LDB185"/>
    <mergeCell ref="LDH185:LDI185"/>
    <mergeCell ref="LDO185:LDP185"/>
    <mergeCell ref="LDV185:LDW185"/>
    <mergeCell ref="LEC185:LED185"/>
    <mergeCell ref="LEJ185:LEK185"/>
    <mergeCell ref="LEQ185:LER185"/>
    <mergeCell ref="LEX185:LEY185"/>
    <mergeCell ref="LFE185:LFF185"/>
    <mergeCell ref="LFL185:LFM185"/>
    <mergeCell ref="LFS185:LFT185"/>
    <mergeCell ref="LFZ185:LGA185"/>
    <mergeCell ref="LGG185:LGH185"/>
    <mergeCell ref="LGN185:LGO185"/>
    <mergeCell ref="LGU185:LGV185"/>
    <mergeCell ref="LHB185:LHC185"/>
    <mergeCell ref="KYE185:KYF185"/>
    <mergeCell ref="KYL185:KYM185"/>
    <mergeCell ref="KYS185:KYT185"/>
    <mergeCell ref="KYZ185:KZA185"/>
    <mergeCell ref="KZG185:KZH185"/>
    <mergeCell ref="KZN185:KZO185"/>
    <mergeCell ref="KZU185:KZV185"/>
    <mergeCell ref="LAB185:LAC185"/>
    <mergeCell ref="LAI185:LAJ185"/>
    <mergeCell ref="LAP185:LAQ185"/>
    <mergeCell ref="LAW185:LAX185"/>
    <mergeCell ref="LBD185:LBE185"/>
    <mergeCell ref="LBK185:LBL185"/>
    <mergeCell ref="LBR185:LBS185"/>
    <mergeCell ref="LBY185:LBZ185"/>
    <mergeCell ref="LCF185:LCG185"/>
    <mergeCell ref="LCM185:LCN185"/>
    <mergeCell ref="KTP185:KTQ185"/>
    <mergeCell ref="KTW185:KTX185"/>
    <mergeCell ref="KUD185:KUE185"/>
    <mergeCell ref="KUK185:KUL185"/>
    <mergeCell ref="KUR185:KUS185"/>
    <mergeCell ref="KUY185:KUZ185"/>
    <mergeCell ref="KVF185:KVG185"/>
    <mergeCell ref="KVM185:KVN185"/>
    <mergeCell ref="KVT185:KVU185"/>
    <mergeCell ref="KWA185:KWB185"/>
    <mergeCell ref="KWH185:KWI185"/>
    <mergeCell ref="KWO185:KWP185"/>
    <mergeCell ref="KWV185:KWW185"/>
    <mergeCell ref="KXC185:KXD185"/>
    <mergeCell ref="KXJ185:KXK185"/>
    <mergeCell ref="KXQ185:KXR185"/>
    <mergeCell ref="KXX185:KXY185"/>
    <mergeCell ref="KPA185:KPB185"/>
    <mergeCell ref="KPH185:KPI185"/>
    <mergeCell ref="KPO185:KPP185"/>
    <mergeCell ref="KPV185:KPW185"/>
    <mergeCell ref="KQC185:KQD185"/>
    <mergeCell ref="KQJ185:KQK185"/>
    <mergeCell ref="KQQ185:KQR185"/>
    <mergeCell ref="KQX185:KQY185"/>
    <mergeCell ref="KRE185:KRF185"/>
    <mergeCell ref="KRL185:KRM185"/>
    <mergeCell ref="KRS185:KRT185"/>
    <mergeCell ref="KRZ185:KSA185"/>
    <mergeCell ref="KSG185:KSH185"/>
    <mergeCell ref="KSN185:KSO185"/>
    <mergeCell ref="KSU185:KSV185"/>
    <mergeCell ref="KTB185:KTC185"/>
    <mergeCell ref="KTI185:KTJ185"/>
    <mergeCell ref="KKL185:KKM185"/>
    <mergeCell ref="KKS185:KKT185"/>
    <mergeCell ref="KKZ185:KLA185"/>
    <mergeCell ref="KLG185:KLH185"/>
    <mergeCell ref="KLN185:KLO185"/>
    <mergeCell ref="KLU185:KLV185"/>
    <mergeCell ref="KMB185:KMC185"/>
    <mergeCell ref="KMI185:KMJ185"/>
    <mergeCell ref="KMP185:KMQ185"/>
    <mergeCell ref="KMW185:KMX185"/>
    <mergeCell ref="KND185:KNE185"/>
    <mergeCell ref="KNK185:KNL185"/>
    <mergeCell ref="KNR185:KNS185"/>
    <mergeCell ref="KNY185:KNZ185"/>
    <mergeCell ref="KOF185:KOG185"/>
    <mergeCell ref="KOM185:KON185"/>
    <mergeCell ref="KOT185:KOU185"/>
    <mergeCell ref="KFW185:KFX185"/>
    <mergeCell ref="KGD185:KGE185"/>
    <mergeCell ref="KGK185:KGL185"/>
    <mergeCell ref="KGR185:KGS185"/>
    <mergeCell ref="KGY185:KGZ185"/>
    <mergeCell ref="KHF185:KHG185"/>
    <mergeCell ref="KHM185:KHN185"/>
    <mergeCell ref="KHT185:KHU185"/>
    <mergeCell ref="KIA185:KIB185"/>
    <mergeCell ref="KIH185:KII185"/>
    <mergeCell ref="KIO185:KIP185"/>
    <mergeCell ref="KIV185:KIW185"/>
    <mergeCell ref="KJC185:KJD185"/>
    <mergeCell ref="KJJ185:KJK185"/>
    <mergeCell ref="KJQ185:KJR185"/>
    <mergeCell ref="KJX185:KJY185"/>
    <mergeCell ref="KKE185:KKF185"/>
    <mergeCell ref="KBH185:KBI185"/>
    <mergeCell ref="KBO185:KBP185"/>
    <mergeCell ref="KBV185:KBW185"/>
    <mergeCell ref="KCC185:KCD185"/>
    <mergeCell ref="KCJ185:KCK185"/>
    <mergeCell ref="KCQ185:KCR185"/>
    <mergeCell ref="KCX185:KCY185"/>
    <mergeCell ref="KDE185:KDF185"/>
    <mergeCell ref="KDL185:KDM185"/>
    <mergeCell ref="KDS185:KDT185"/>
    <mergeCell ref="KDZ185:KEA185"/>
    <mergeCell ref="KEG185:KEH185"/>
    <mergeCell ref="KEN185:KEO185"/>
    <mergeCell ref="KEU185:KEV185"/>
    <mergeCell ref="KFB185:KFC185"/>
    <mergeCell ref="KFI185:KFJ185"/>
    <mergeCell ref="KFP185:KFQ185"/>
    <mergeCell ref="JWS185:JWT185"/>
    <mergeCell ref="JWZ185:JXA185"/>
    <mergeCell ref="JXG185:JXH185"/>
    <mergeCell ref="JXN185:JXO185"/>
    <mergeCell ref="JXU185:JXV185"/>
    <mergeCell ref="JYB185:JYC185"/>
    <mergeCell ref="JYI185:JYJ185"/>
    <mergeCell ref="JYP185:JYQ185"/>
    <mergeCell ref="JYW185:JYX185"/>
    <mergeCell ref="JZD185:JZE185"/>
    <mergeCell ref="JZK185:JZL185"/>
    <mergeCell ref="JZR185:JZS185"/>
    <mergeCell ref="JZY185:JZZ185"/>
    <mergeCell ref="KAF185:KAG185"/>
    <mergeCell ref="KAM185:KAN185"/>
    <mergeCell ref="KAT185:KAU185"/>
    <mergeCell ref="KBA185:KBB185"/>
    <mergeCell ref="JSD185:JSE185"/>
    <mergeCell ref="JSK185:JSL185"/>
    <mergeCell ref="JSR185:JSS185"/>
    <mergeCell ref="JSY185:JSZ185"/>
    <mergeCell ref="JTF185:JTG185"/>
    <mergeCell ref="JTM185:JTN185"/>
    <mergeCell ref="JTT185:JTU185"/>
    <mergeCell ref="JUA185:JUB185"/>
    <mergeCell ref="JUH185:JUI185"/>
    <mergeCell ref="JUO185:JUP185"/>
    <mergeCell ref="JUV185:JUW185"/>
    <mergeCell ref="JVC185:JVD185"/>
    <mergeCell ref="JVJ185:JVK185"/>
    <mergeCell ref="JVQ185:JVR185"/>
    <mergeCell ref="JVX185:JVY185"/>
    <mergeCell ref="JWE185:JWF185"/>
    <mergeCell ref="JWL185:JWM185"/>
    <mergeCell ref="JNO185:JNP185"/>
    <mergeCell ref="JNV185:JNW185"/>
    <mergeCell ref="JOC185:JOD185"/>
    <mergeCell ref="JOJ185:JOK185"/>
    <mergeCell ref="JOQ185:JOR185"/>
    <mergeCell ref="JOX185:JOY185"/>
    <mergeCell ref="JPE185:JPF185"/>
    <mergeCell ref="JPL185:JPM185"/>
    <mergeCell ref="JPS185:JPT185"/>
    <mergeCell ref="JPZ185:JQA185"/>
    <mergeCell ref="JQG185:JQH185"/>
    <mergeCell ref="JQN185:JQO185"/>
    <mergeCell ref="JQU185:JQV185"/>
    <mergeCell ref="JRB185:JRC185"/>
    <mergeCell ref="JRI185:JRJ185"/>
    <mergeCell ref="JRP185:JRQ185"/>
    <mergeCell ref="JRW185:JRX185"/>
    <mergeCell ref="JIZ185:JJA185"/>
    <mergeCell ref="JJG185:JJH185"/>
    <mergeCell ref="JJN185:JJO185"/>
    <mergeCell ref="JJU185:JJV185"/>
    <mergeCell ref="JKB185:JKC185"/>
    <mergeCell ref="JKI185:JKJ185"/>
    <mergeCell ref="JKP185:JKQ185"/>
    <mergeCell ref="JKW185:JKX185"/>
    <mergeCell ref="JLD185:JLE185"/>
    <mergeCell ref="JLK185:JLL185"/>
    <mergeCell ref="JLR185:JLS185"/>
    <mergeCell ref="JLY185:JLZ185"/>
    <mergeCell ref="JMF185:JMG185"/>
    <mergeCell ref="JMM185:JMN185"/>
    <mergeCell ref="JMT185:JMU185"/>
    <mergeCell ref="JNA185:JNB185"/>
    <mergeCell ref="JNH185:JNI185"/>
    <mergeCell ref="JEK185:JEL185"/>
    <mergeCell ref="JER185:JES185"/>
    <mergeCell ref="JEY185:JEZ185"/>
    <mergeCell ref="JFF185:JFG185"/>
    <mergeCell ref="JFM185:JFN185"/>
    <mergeCell ref="JFT185:JFU185"/>
    <mergeCell ref="JGA185:JGB185"/>
    <mergeCell ref="JGH185:JGI185"/>
    <mergeCell ref="JGO185:JGP185"/>
    <mergeCell ref="JGV185:JGW185"/>
    <mergeCell ref="JHC185:JHD185"/>
    <mergeCell ref="JHJ185:JHK185"/>
    <mergeCell ref="JHQ185:JHR185"/>
    <mergeCell ref="JHX185:JHY185"/>
    <mergeCell ref="JIE185:JIF185"/>
    <mergeCell ref="JIL185:JIM185"/>
    <mergeCell ref="JIS185:JIT185"/>
    <mergeCell ref="IZV185:IZW185"/>
    <mergeCell ref="JAC185:JAD185"/>
    <mergeCell ref="JAJ185:JAK185"/>
    <mergeCell ref="JAQ185:JAR185"/>
    <mergeCell ref="JAX185:JAY185"/>
    <mergeCell ref="JBE185:JBF185"/>
    <mergeCell ref="JBL185:JBM185"/>
    <mergeCell ref="JBS185:JBT185"/>
    <mergeCell ref="JBZ185:JCA185"/>
    <mergeCell ref="JCG185:JCH185"/>
    <mergeCell ref="JCN185:JCO185"/>
    <mergeCell ref="JCU185:JCV185"/>
    <mergeCell ref="JDB185:JDC185"/>
    <mergeCell ref="JDI185:JDJ185"/>
    <mergeCell ref="JDP185:JDQ185"/>
    <mergeCell ref="JDW185:JDX185"/>
    <mergeCell ref="JED185:JEE185"/>
    <mergeCell ref="IVG185:IVH185"/>
    <mergeCell ref="IVN185:IVO185"/>
    <mergeCell ref="IVU185:IVV185"/>
    <mergeCell ref="IWB185:IWC185"/>
    <mergeCell ref="IWI185:IWJ185"/>
    <mergeCell ref="IWP185:IWQ185"/>
    <mergeCell ref="IWW185:IWX185"/>
    <mergeCell ref="IXD185:IXE185"/>
    <mergeCell ref="IXK185:IXL185"/>
    <mergeCell ref="IXR185:IXS185"/>
    <mergeCell ref="IXY185:IXZ185"/>
    <mergeCell ref="IYF185:IYG185"/>
    <mergeCell ref="IYM185:IYN185"/>
    <mergeCell ref="IYT185:IYU185"/>
    <mergeCell ref="IZA185:IZB185"/>
    <mergeCell ref="IZH185:IZI185"/>
    <mergeCell ref="IZO185:IZP185"/>
    <mergeCell ref="IQR185:IQS185"/>
    <mergeCell ref="IQY185:IQZ185"/>
    <mergeCell ref="IRF185:IRG185"/>
    <mergeCell ref="IRM185:IRN185"/>
    <mergeCell ref="IRT185:IRU185"/>
    <mergeCell ref="ISA185:ISB185"/>
    <mergeCell ref="ISH185:ISI185"/>
    <mergeCell ref="ISO185:ISP185"/>
    <mergeCell ref="ISV185:ISW185"/>
    <mergeCell ref="ITC185:ITD185"/>
    <mergeCell ref="ITJ185:ITK185"/>
    <mergeCell ref="ITQ185:ITR185"/>
    <mergeCell ref="ITX185:ITY185"/>
    <mergeCell ref="IUE185:IUF185"/>
    <mergeCell ref="IUL185:IUM185"/>
    <mergeCell ref="IUS185:IUT185"/>
    <mergeCell ref="IUZ185:IVA185"/>
    <mergeCell ref="IMC185:IMD185"/>
    <mergeCell ref="IMJ185:IMK185"/>
    <mergeCell ref="IMQ185:IMR185"/>
    <mergeCell ref="IMX185:IMY185"/>
    <mergeCell ref="INE185:INF185"/>
    <mergeCell ref="INL185:INM185"/>
    <mergeCell ref="INS185:INT185"/>
    <mergeCell ref="INZ185:IOA185"/>
    <mergeCell ref="IOG185:IOH185"/>
    <mergeCell ref="ION185:IOO185"/>
    <mergeCell ref="IOU185:IOV185"/>
    <mergeCell ref="IPB185:IPC185"/>
    <mergeCell ref="IPI185:IPJ185"/>
    <mergeCell ref="IPP185:IPQ185"/>
    <mergeCell ref="IPW185:IPX185"/>
    <mergeCell ref="IQD185:IQE185"/>
    <mergeCell ref="IQK185:IQL185"/>
    <mergeCell ref="IHN185:IHO185"/>
    <mergeCell ref="IHU185:IHV185"/>
    <mergeCell ref="IIB185:IIC185"/>
    <mergeCell ref="III185:IIJ185"/>
    <mergeCell ref="IIP185:IIQ185"/>
    <mergeCell ref="IIW185:IIX185"/>
    <mergeCell ref="IJD185:IJE185"/>
    <mergeCell ref="IJK185:IJL185"/>
    <mergeCell ref="IJR185:IJS185"/>
    <mergeCell ref="IJY185:IJZ185"/>
    <mergeCell ref="IKF185:IKG185"/>
    <mergeCell ref="IKM185:IKN185"/>
    <mergeCell ref="IKT185:IKU185"/>
    <mergeCell ref="ILA185:ILB185"/>
    <mergeCell ref="ILH185:ILI185"/>
    <mergeCell ref="ILO185:ILP185"/>
    <mergeCell ref="ILV185:ILW185"/>
    <mergeCell ref="ICY185:ICZ185"/>
    <mergeCell ref="IDF185:IDG185"/>
    <mergeCell ref="IDM185:IDN185"/>
    <mergeCell ref="IDT185:IDU185"/>
    <mergeCell ref="IEA185:IEB185"/>
    <mergeCell ref="IEH185:IEI185"/>
    <mergeCell ref="IEO185:IEP185"/>
    <mergeCell ref="IEV185:IEW185"/>
    <mergeCell ref="IFC185:IFD185"/>
    <mergeCell ref="IFJ185:IFK185"/>
    <mergeCell ref="IFQ185:IFR185"/>
    <mergeCell ref="IFX185:IFY185"/>
    <mergeCell ref="IGE185:IGF185"/>
    <mergeCell ref="IGL185:IGM185"/>
    <mergeCell ref="IGS185:IGT185"/>
    <mergeCell ref="IGZ185:IHA185"/>
    <mergeCell ref="IHG185:IHH185"/>
    <mergeCell ref="HYJ185:HYK185"/>
    <mergeCell ref="HYQ185:HYR185"/>
    <mergeCell ref="HYX185:HYY185"/>
    <mergeCell ref="HZE185:HZF185"/>
    <mergeCell ref="HZL185:HZM185"/>
    <mergeCell ref="HZS185:HZT185"/>
    <mergeCell ref="HZZ185:IAA185"/>
    <mergeCell ref="IAG185:IAH185"/>
    <mergeCell ref="IAN185:IAO185"/>
    <mergeCell ref="IAU185:IAV185"/>
    <mergeCell ref="IBB185:IBC185"/>
    <mergeCell ref="IBI185:IBJ185"/>
    <mergeCell ref="IBP185:IBQ185"/>
    <mergeCell ref="IBW185:IBX185"/>
    <mergeCell ref="ICD185:ICE185"/>
    <mergeCell ref="ICK185:ICL185"/>
    <mergeCell ref="ICR185:ICS185"/>
    <mergeCell ref="HTU185:HTV185"/>
    <mergeCell ref="HUB185:HUC185"/>
    <mergeCell ref="HUI185:HUJ185"/>
    <mergeCell ref="HUP185:HUQ185"/>
    <mergeCell ref="HUW185:HUX185"/>
    <mergeCell ref="HVD185:HVE185"/>
    <mergeCell ref="HVK185:HVL185"/>
    <mergeCell ref="HVR185:HVS185"/>
    <mergeCell ref="HVY185:HVZ185"/>
    <mergeCell ref="HWF185:HWG185"/>
    <mergeCell ref="HWM185:HWN185"/>
    <mergeCell ref="HWT185:HWU185"/>
    <mergeCell ref="HXA185:HXB185"/>
    <mergeCell ref="HXH185:HXI185"/>
    <mergeCell ref="HXO185:HXP185"/>
    <mergeCell ref="HXV185:HXW185"/>
    <mergeCell ref="HYC185:HYD185"/>
    <mergeCell ref="HPF185:HPG185"/>
    <mergeCell ref="HPM185:HPN185"/>
    <mergeCell ref="HPT185:HPU185"/>
    <mergeCell ref="HQA185:HQB185"/>
    <mergeCell ref="HQH185:HQI185"/>
    <mergeCell ref="HQO185:HQP185"/>
    <mergeCell ref="HQV185:HQW185"/>
    <mergeCell ref="HRC185:HRD185"/>
    <mergeCell ref="HRJ185:HRK185"/>
    <mergeCell ref="HRQ185:HRR185"/>
    <mergeCell ref="HRX185:HRY185"/>
    <mergeCell ref="HSE185:HSF185"/>
    <mergeCell ref="HSL185:HSM185"/>
    <mergeCell ref="HSS185:HST185"/>
    <mergeCell ref="HSZ185:HTA185"/>
    <mergeCell ref="HTG185:HTH185"/>
    <mergeCell ref="HTN185:HTO185"/>
    <mergeCell ref="HKQ185:HKR185"/>
    <mergeCell ref="HKX185:HKY185"/>
    <mergeCell ref="HLE185:HLF185"/>
    <mergeCell ref="HLL185:HLM185"/>
    <mergeCell ref="HLS185:HLT185"/>
    <mergeCell ref="HLZ185:HMA185"/>
    <mergeCell ref="HMG185:HMH185"/>
    <mergeCell ref="HMN185:HMO185"/>
    <mergeCell ref="HMU185:HMV185"/>
    <mergeCell ref="HNB185:HNC185"/>
    <mergeCell ref="HNI185:HNJ185"/>
    <mergeCell ref="HNP185:HNQ185"/>
    <mergeCell ref="HNW185:HNX185"/>
    <mergeCell ref="HOD185:HOE185"/>
    <mergeCell ref="HOK185:HOL185"/>
    <mergeCell ref="HOR185:HOS185"/>
    <mergeCell ref="HOY185:HOZ185"/>
    <mergeCell ref="HGB185:HGC185"/>
    <mergeCell ref="HGI185:HGJ185"/>
    <mergeCell ref="HGP185:HGQ185"/>
    <mergeCell ref="HGW185:HGX185"/>
    <mergeCell ref="HHD185:HHE185"/>
    <mergeCell ref="HHK185:HHL185"/>
    <mergeCell ref="HHR185:HHS185"/>
    <mergeCell ref="HHY185:HHZ185"/>
    <mergeCell ref="HIF185:HIG185"/>
    <mergeCell ref="HIM185:HIN185"/>
    <mergeCell ref="HIT185:HIU185"/>
    <mergeCell ref="HJA185:HJB185"/>
    <mergeCell ref="HJH185:HJI185"/>
    <mergeCell ref="HJO185:HJP185"/>
    <mergeCell ref="HJV185:HJW185"/>
    <mergeCell ref="HKC185:HKD185"/>
    <mergeCell ref="HKJ185:HKK185"/>
    <mergeCell ref="HBM185:HBN185"/>
    <mergeCell ref="HBT185:HBU185"/>
    <mergeCell ref="HCA185:HCB185"/>
    <mergeCell ref="HCH185:HCI185"/>
    <mergeCell ref="HCO185:HCP185"/>
    <mergeCell ref="HCV185:HCW185"/>
    <mergeCell ref="HDC185:HDD185"/>
    <mergeCell ref="HDJ185:HDK185"/>
    <mergeCell ref="HDQ185:HDR185"/>
    <mergeCell ref="HDX185:HDY185"/>
    <mergeCell ref="HEE185:HEF185"/>
    <mergeCell ref="HEL185:HEM185"/>
    <mergeCell ref="HES185:HET185"/>
    <mergeCell ref="HEZ185:HFA185"/>
    <mergeCell ref="HFG185:HFH185"/>
    <mergeCell ref="HFN185:HFO185"/>
    <mergeCell ref="HFU185:HFV185"/>
    <mergeCell ref="GWX185:GWY185"/>
    <mergeCell ref="GXE185:GXF185"/>
    <mergeCell ref="GXL185:GXM185"/>
    <mergeCell ref="GXS185:GXT185"/>
    <mergeCell ref="GXZ185:GYA185"/>
    <mergeCell ref="GYG185:GYH185"/>
    <mergeCell ref="GYN185:GYO185"/>
    <mergeCell ref="GYU185:GYV185"/>
    <mergeCell ref="GZB185:GZC185"/>
    <mergeCell ref="GZI185:GZJ185"/>
    <mergeCell ref="GZP185:GZQ185"/>
    <mergeCell ref="GZW185:GZX185"/>
    <mergeCell ref="HAD185:HAE185"/>
    <mergeCell ref="HAK185:HAL185"/>
    <mergeCell ref="HAR185:HAS185"/>
    <mergeCell ref="HAY185:HAZ185"/>
    <mergeCell ref="HBF185:HBG185"/>
    <mergeCell ref="GSI185:GSJ185"/>
    <mergeCell ref="GSP185:GSQ185"/>
    <mergeCell ref="GSW185:GSX185"/>
    <mergeCell ref="GTD185:GTE185"/>
    <mergeCell ref="GTK185:GTL185"/>
    <mergeCell ref="GTR185:GTS185"/>
    <mergeCell ref="GTY185:GTZ185"/>
    <mergeCell ref="GUF185:GUG185"/>
    <mergeCell ref="GUM185:GUN185"/>
    <mergeCell ref="GUT185:GUU185"/>
    <mergeCell ref="GVA185:GVB185"/>
    <mergeCell ref="GVH185:GVI185"/>
    <mergeCell ref="GVO185:GVP185"/>
    <mergeCell ref="GVV185:GVW185"/>
    <mergeCell ref="GWC185:GWD185"/>
    <mergeCell ref="GWJ185:GWK185"/>
    <mergeCell ref="GWQ185:GWR185"/>
    <mergeCell ref="GNT185:GNU185"/>
    <mergeCell ref="GOA185:GOB185"/>
    <mergeCell ref="GOH185:GOI185"/>
    <mergeCell ref="GOO185:GOP185"/>
    <mergeCell ref="GOV185:GOW185"/>
    <mergeCell ref="GPC185:GPD185"/>
    <mergeCell ref="GPJ185:GPK185"/>
    <mergeCell ref="GPQ185:GPR185"/>
    <mergeCell ref="GPX185:GPY185"/>
    <mergeCell ref="GQE185:GQF185"/>
    <mergeCell ref="GQL185:GQM185"/>
    <mergeCell ref="GQS185:GQT185"/>
    <mergeCell ref="GQZ185:GRA185"/>
    <mergeCell ref="GRG185:GRH185"/>
    <mergeCell ref="GRN185:GRO185"/>
    <mergeCell ref="GRU185:GRV185"/>
    <mergeCell ref="GSB185:GSC185"/>
    <mergeCell ref="GJE185:GJF185"/>
    <mergeCell ref="GJL185:GJM185"/>
    <mergeCell ref="GJS185:GJT185"/>
    <mergeCell ref="GJZ185:GKA185"/>
    <mergeCell ref="GKG185:GKH185"/>
    <mergeCell ref="GKN185:GKO185"/>
    <mergeCell ref="GKU185:GKV185"/>
    <mergeCell ref="GLB185:GLC185"/>
    <mergeCell ref="GLI185:GLJ185"/>
    <mergeCell ref="GLP185:GLQ185"/>
    <mergeCell ref="GLW185:GLX185"/>
    <mergeCell ref="GMD185:GME185"/>
    <mergeCell ref="GMK185:GML185"/>
    <mergeCell ref="GMR185:GMS185"/>
    <mergeCell ref="GMY185:GMZ185"/>
    <mergeCell ref="GNF185:GNG185"/>
    <mergeCell ref="GNM185:GNN185"/>
    <mergeCell ref="GEP185:GEQ185"/>
    <mergeCell ref="GEW185:GEX185"/>
    <mergeCell ref="GFD185:GFE185"/>
    <mergeCell ref="GFK185:GFL185"/>
    <mergeCell ref="GFR185:GFS185"/>
    <mergeCell ref="GFY185:GFZ185"/>
    <mergeCell ref="GGF185:GGG185"/>
    <mergeCell ref="GGM185:GGN185"/>
    <mergeCell ref="GGT185:GGU185"/>
    <mergeCell ref="GHA185:GHB185"/>
    <mergeCell ref="GHH185:GHI185"/>
    <mergeCell ref="GHO185:GHP185"/>
    <mergeCell ref="GHV185:GHW185"/>
    <mergeCell ref="GIC185:GID185"/>
    <mergeCell ref="GIJ185:GIK185"/>
    <mergeCell ref="GIQ185:GIR185"/>
    <mergeCell ref="GIX185:GIY185"/>
    <mergeCell ref="GAA185:GAB185"/>
    <mergeCell ref="GAH185:GAI185"/>
    <mergeCell ref="GAO185:GAP185"/>
    <mergeCell ref="GAV185:GAW185"/>
    <mergeCell ref="GBC185:GBD185"/>
    <mergeCell ref="GBJ185:GBK185"/>
    <mergeCell ref="GBQ185:GBR185"/>
    <mergeCell ref="GBX185:GBY185"/>
    <mergeCell ref="GCE185:GCF185"/>
    <mergeCell ref="GCL185:GCM185"/>
    <mergeCell ref="GCS185:GCT185"/>
    <mergeCell ref="GCZ185:GDA185"/>
    <mergeCell ref="GDG185:GDH185"/>
    <mergeCell ref="GDN185:GDO185"/>
    <mergeCell ref="GDU185:GDV185"/>
    <mergeCell ref="GEB185:GEC185"/>
    <mergeCell ref="GEI185:GEJ185"/>
    <mergeCell ref="FVL185:FVM185"/>
    <mergeCell ref="FVS185:FVT185"/>
    <mergeCell ref="FVZ185:FWA185"/>
    <mergeCell ref="FWG185:FWH185"/>
    <mergeCell ref="FWN185:FWO185"/>
    <mergeCell ref="FWU185:FWV185"/>
    <mergeCell ref="FXB185:FXC185"/>
    <mergeCell ref="FXI185:FXJ185"/>
    <mergeCell ref="FXP185:FXQ185"/>
    <mergeCell ref="FXW185:FXX185"/>
    <mergeCell ref="FYD185:FYE185"/>
    <mergeCell ref="FYK185:FYL185"/>
    <mergeCell ref="FYR185:FYS185"/>
    <mergeCell ref="FYY185:FYZ185"/>
    <mergeCell ref="FZF185:FZG185"/>
    <mergeCell ref="FZM185:FZN185"/>
    <mergeCell ref="FZT185:FZU185"/>
    <mergeCell ref="FQW185:FQX185"/>
    <mergeCell ref="FRD185:FRE185"/>
    <mergeCell ref="FRK185:FRL185"/>
    <mergeCell ref="FRR185:FRS185"/>
    <mergeCell ref="FRY185:FRZ185"/>
    <mergeCell ref="FSF185:FSG185"/>
    <mergeCell ref="FSM185:FSN185"/>
    <mergeCell ref="FST185:FSU185"/>
    <mergeCell ref="FTA185:FTB185"/>
    <mergeCell ref="FTH185:FTI185"/>
    <mergeCell ref="FTO185:FTP185"/>
    <mergeCell ref="FTV185:FTW185"/>
    <mergeCell ref="FUC185:FUD185"/>
    <mergeCell ref="FUJ185:FUK185"/>
    <mergeCell ref="FUQ185:FUR185"/>
    <mergeCell ref="FUX185:FUY185"/>
    <mergeCell ref="FVE185:FVF185"/>
    <mergeCell ref="FMH185:FMI185"/>
    <mergeCell ref="FMO185:FMP185"/>
    <mergeCell ref="FMV185:FMW185"/>
    <mergeCell ref="FNC185:FND185"/>
    <mergeCell ref="FNJ185:FNK185"/>
    <mergeCell ref="FNQ185:FNR185"/>
    <mergeCell ref="FNX185:FNY185"/>
    <mergeCell ref="FOE185:FOF185"/>
    <mergeCell ref="FOL185:FOM185"/>
    <mergeCell ref="FOS185:FOT185"/>
    <mergeCell ref="FOZ185:FPA185"/>
    <mergeCell ref="FPG185:FPH185"/>
    <mergeCell ref="FPN185:FPO185"/>
    <mergeCell ref="FPU185:FPV185"/>
    <mergeCell ref="FQB185:FQC185"/>
    <mergeCell ref="FQI185:FQJ185"/>
    <mergeCell ref="FQP185:FQQ185"/>
    <mergeCell ref="FHS185:FHT185"/>
    <mergeCell ref="FHZ185:FIA185"/>
    <mergeCell ref="FIG185:FIH185"/>
    <mergeCell ref="FIN185:FIO185"/>
    <mergeCell ref="FIU185:FIV185"/>
    <mergeCell ref="FJB185:FJC185"/>
    <mergeCell ref="FJI185:FJJ185"/>
    <mergeCell ref="FJP185:FJQ185"/>
    <mergeCell ref="FJW185:FJX185"/>
    <mergeCell ref="FKD185:FKE185"/>
    <mergeCell ref="FKK185:FKL185"/>
    <mergeCell ref="FKR185:FKS185"/>
    <mergeCell ref="FKY185:FKZ185"/>
    <mergeCell ref="FLF185:FLG185"/>
    <mergeCell ref="FLM185:FLN185"/>
    <mergeCell ref="FLT185:FLU185"/>
    <mergeCell ref="FMA185:FMB185"/>
    <mergeCell ref="FDD185:FDE185"/>
    <mergeCell ref="FDK185:FDL185"/>
    <mergeCell ref="FDR185:FDS185"/>
    <mergeCell ref="FDY185:FDZ185"/>
    <mergeCell ref="FEF185:FEG185"/>
    <mergeCell ref="FEM185:FEN185"/>
    <mergeCell ref="FET185:FEU185"/>
    <mergeCell ref="FFA185:FFB185"/>
    <mergeCell ref="FFH185:FFI185"/>
    <mergeCell ref="FFO185:FFP185"/>
    <mergeCell ref="FFV185:FFW185"/>
    <mergeCell ref="FGC185:FGD185"/>
    <mergeCell ref="FGJ185:FGK185"/>
    <mergeCell ref="FGQ185:FGR185"/>
    <mergeCell ref="FGX185:FGY185"/>
    <mergeCell ref="FHE185:FHF185"/>
    <mergeCell ref="FHL185:FHM185"/>
    <mergeCell ref="EYO185:EYP185"/>
    <mergeCell ref="EYV185:EYW185"/>
    <mergeCell ref="EZC185:EZD185"/>
    <mergeCell ref="EZJ185:EZK185"/>
    <mergeCell ref="EZQ185:EZR185"/>
    <mergeCell ref="EZX185:EZY185"/>
    <mergeCell ref="FAE185:FAF185"/>
    <mergeCell ref="FAL185:FAM185"/>
    <mergeCell ref="FAS185:FAT185"/>
    <mergeCell ref="FAZ185:FBA185"/>
    <mergeCell ref="FBG185:FBH185"/>
    <mergeCell ref="FBN185:FBO185"/>
    <mergeCell ref="FBU185:FBV185"/>
    <mergeCell ref="FCB185:FCC185"/>
    <mergeCell ref="FCI185:FCJ185"/>
    <mergeCell ref="FCP185:FCQ185"/>
    <mergeCell ref="FCW185:FCX185"/>
    <mergeCell ref="ETZ185:EUA185"/>
    <mergeCell ref="EUG185:EUH185"/>
    <mergeCell ref="EUN185:EUO185"/>
    <mergeCell ref="EUU185:EUV185"/>
    <mergeCell ref="EVB185:EVC185"/>
    <mergeCell ref="EVI185:EVJ185"/>
    <mergeCell ref="EVP185:EVQ185"/>
    <mergeCell ref="EVW185:EVX185"/>
    <mergeCell ref="EWD185:EWE185"/>
    <mergeCell ref="EWK185:EWL185"/>
    <mergeCell ref="EWR185:EWS185"/>
    <mergeCell ref="EWY185:EWZ185"/>
    <mergeCell ref="EXF185:EXG185"/>
    <mergeCell ref="EXM185:EXN185"/>
    <mergeCell ref="EXT185:EXU185"/>
    <mergeCell ref="EYA185:EYB185"/>
    <mergeCell ref="EYH185:EYI185"/>
    <mergeCell ref="EPK185:EPL185"/>
    <mergeCell ref="EPR185:EPS185"/>
    <mergeCell ref="EPY185:EPZ185"/>
    <mergeCell ref="EQF185:EQG185"/>
    <mergeCell ref="EQM185:EQN185"/>
    <mergeCell ref="EQT185:EQU185"/>
    <mergeCell ref="ERA185:ERB185"/>
    <mergeCell ref="ERH185:ERI185"/>
    <mergeCell ref="ERO185:ERP185"/>
    <mergeCell ref="ERV185:ERW185"/>
    <mergeCell ref="ESC185:ESD185"/>
    <mergeCell ref="ESJ185:ESK185"/>
    <mergeCell ref="ESQ185:ESR185"/>
    <mergeCell ref="ESX185:ESY185"/>
    <mergeCell ref="ETE185:ETF185"/>
    <mergeCell ref="ETL185:ETM185"/>
    <mergeCell ref="ETS185:ETT185"/>
    <mergeCell ref="EKV185:EKW185"/>
    <mergeCell ref="ELC185:ELD185"/>
    <mergeCell ref="ELJ185:ELK185"/>
    <mergeCell ref="ELQ185:ELR185"/>
    <mergeCell ref="ELX185:ELY185"/>
    <mergeCell ref="EME185:EMF185"/>
    <mergeCell ref="EML185:EMM185"/>
    <mergeCell ref="EMS185:EMT185"/>
    <mergeCell ref="EMZ185:ENA185"/>
    <mergeCell ref="ENG185:ENH185"/>
    <mergeCell ref="ENN185:ENO185"/>
    <mergeCell ref="ENU185:ENV185"/>
    <mergeCell ref="EOB185:EOC185"/>
    <mergeCell ref="EOI185:EOJ185"/>
    <mergeCell ref="EOP185:EOQ185"/>
    <mergeCell ref="EOW185:EOX185"/>
    <mergeCell ref="EPD185:EPE185"/>
    <mergeCell ref="EGG185:EGH185"/>
    <mergeCell ref="EGN185:EGO185"/>
    <mergeCell ref="EGU185:EGV185"/>
    <mergeCell ref="EHB185:EHC185"/>
    <mergeCell ref="EHI185:EHJ185"/>
    <mergeCell ref="EHP185:EHQ185"/>
    <mergeCell ref="EHW185:EHX185"/>
    <mergeCell ref="EID185:EIE185"/>
    <mergeCell ref="EIK185:EIL185"/>
    <mergeCell ref="EIR185:EIS185"/>
    <mergeCell ref="EIY185:EIZ185"/>
    <mergeCell ref="EJF185:EJG185"/>
    <mergeCell ref="EJM185:EJN185"/>
    <mergeCell ref="EJT185:EJU185"/>
    <mergeCell ref="EKA185:EKB185"/>
    <mergeCell ref="EKH185:EKI185"/>
    <mergeCell ref="EKO185:EKP185"/>
    <mergeCell ref="EBR185:EBS185"/>
    <mergeCell ref="EBY185:EBZ185"/>
    <mergeCell ref="ECF185:ECG185"/>
    <mergeCell ref="ECM185:ECN185"/>
    <mergeCell ref="ECT185:ECU185"/>
    <mergeCell ref="EDA185:EDB185"/>
    <mergeCell ref="EDH185:EDI185"/>
    <mergeCell ref="EDO185:EDP185"/>
    <mergeCell ref="EDV185:EDW185"/>
    <mergeCell ref="EEC185:EED185"/>
    <mergeCell ref="EEJ185:EEK185"/>
    <mergeCell ref="EEQ185:EER185"/>
    <mergeCell ref="EEX185:EEY185"/>
    <mergeCell ref="EFE185:EFF185"/>
    <mergeCell ref="EFL185:EFM185"/>
    <mergeCell ref="EFS185:EFT185"/>
    <mergeCell ref="EFZ185:EGA185"/>
    <mergeCell ref="DXC185:DXD185"/>
    <mergeCell ref="DXJ185:DXK185"/>
    <mergeCell ref="DXQ185:DXR185"/>
    <mergeCell ref="DXX185:DXY185"/>
    <mergeCell ref="DYE185:DYF185"/>
    <mergeCell ref="DYL185:DYM185"/>
    <mergeCell ref="DYS185:DYT185"/>
    <mergeCell ref="DYZ185:DZA185"/>
    <mergeCell ref="DZG185:DZH185"/>
    <mergeCell ref="DZN185:DZO185"/>
    <mergeCell ref="DZU185:DZV185"/>
    <mergeCell ref="EAB185:EAC185"/>
    <mergeCell ref="EAI185:EAJ185"/>
    <mergeCell ref="EAP185:EAQ185"/>
    <mergeCell ref="EAW185:EAX185"/>
    <mergeCell ref="EBD185:EBE185"/>
    <mergeCell ref="EBK185:EBL185"/>
    <mergeCell ref="DSN185:DSO185"/>
    <mergeCell ref="DSU185:DSV185"/>
    <mergeCell ref="DTB185:DTC185"/>
    <mergeCell ref="DTI185:DTJ185"/>
    <mergeCell ref="DTP185:DTQ185"/>
    <mergeCell ref="DTW185:DTX185"/>
    <mergeCell ref="DUD185:DUE185"/>
    <mergeCell ref="DUK185:DUL185"/>
    <mergeCell ref="DUR185:DUS185"/>
    <mergeCell ref="DUY185:DUZ185"/>
    <mergeCell ref="DVF185:DVG185"/>
    <mergeCell ref="DVM185:DVN185"/>
    <mergeCell ref="DVT185:DVU185"/>
    <mergeCell ref="DWA185:DWB185"/>
    <mergeCell ref="DWH185:DWI185"/>
    <mergeCell ref="DWO185:DWP185"/>
    <mergeCell ref="DWV185:DWW185"/>
    <mergeCell ref="DNY185:DNZ185"/>
    <mergeCell ref="DOF185:DOG185"/>
    <mergeCell ref="DOM185:DON185"/>
    <mergeCell ref="DOT185:DOU185"/>
    <mergeCell ref="DPA185:DPB185"/>
    <mergeCell ref="DPH185:DPI185"/>
    <mergeCell ref="DPO185:DPP185"/>
    <mergeCell ref="DPV185:DPW185"/>
    <mergeCell ref="DQC185:DQD185"/>
    <mergeCell ref="DQJ185:DQK185"/>
    <mergeCell ref="DQQ185:DQR185"/>
    <mergeCell ref="DQX185:DQY185"/>
    <mergeCell ref="DRE185:DRF185"/>
    <mergeCell ref="DRL185:DRM185"/>
    <mergeCell ref="DRS185:DRT185"/>
    <mergeCell ref="DRZ185:DSA185"/>
    <mergeCell ref="DSG185:DSH185"/>
    <mergeCell ref="DJJ185:DJK185"/>
    <mergeCell ref="DJQ185:DJR185"/>
    <mergeCell ref="DJX185:DJY185"/>
    <mergeCell ref="DKE185:DKF185"/>
    <mergeCell ref="DKL185:DKM185"/>
    <mergeCell ref="DKS185:DKT185"/>
    <mergeCell ref="DKZ185:DLA185"/>
    <mergeCell ref="DLG185:DLH185"/>
    <mergeCell ref="DLN185:DLO185"/>
    <mergeCell ref="DLU185:DLV185"/>
    <mergeCell ref="DMB185:DMC185"/>
    <mergeCell ref="DMI185:DMJ185"/>
    <mergeCell ref="DMP185:DMQ185"/>
    <mergeCell ref="DMW185:DMX185"/>
    <mergeCell ref="DND185:DNE185"/>
    <mergeCell ref="DNK185:DNL185"/>
    <mergeCell ref="DNR185:DNS185"/>
    <mergeCell ref="DEU185:DEV185"/>
    <mergeCell ref="DFB185:DFC185"/>
    <mergeCell ref="DFI185:DFJ185"/>
    <mergeCell ref="DFP185:DFQ185"/>
    <mergeCell ref="DFW185:DFX185"/>
    <mergeCell ref="DGD185:DGE185"/>
    <mergeCell ref="DGK185:DGL185"/>
    <mergeCell ref="DGR185:DGS185"/>
    <mergeCell ref="DGY185:DGZ185"/>
    <mergeCell ref="DHF185:DHG185"/>
    <mergeCell ref="DHM185:DHN185"/>
    <mergeCell ref="DHT185:DHU185"/>
    <mergeCell ref="DIA185:DIB185"/>
    <mergeCell ref="DIH185:DII185"/>
    <mergeCell ref="DIO185:DIP185"/>
    <mergeCell ref="DIV185:DIW185"/>
    <mergeCell ref="DJC185:DJD185"/>
    <mergeCell ref="DAF185:DAG185"/>
    <mergeCell ref="DAM185:DAN185"/>
    <mergeCell ref="DAT185:DAU185"/>
    <mergeCell ref="DBA185:DBB185"/>
    <mergeCell ref="DBH185:DBI185"/>
    <mergeCell ref="DBO185:DBP185"/>
    <mergeCell ref="DBV185:DBW185"/>
    <mergeCell ref="DCC185:DCD185"/>
    <mergeCell ref="DCJ185:DCK185"/>
    <mergeCell ref="DCQ185:DCR185"/>
    <mergeCell ref="DCX185:DCY185"/>
    <mergeCell ref="DDE185:DDF185"/>
    <mergeCell ref="DDL185:DDM185"/>
    <mergeCell ref="DDS185:DDT185"/>
    <mergeCell ref="DDZ185:DEA185"/>
    <mergeCell ref="DEG185:DEH185"/>
    <mergeCell ref="DEN185:DEO185"/>
    <mergeCell ref="CVQ185:CVR185"/>
    <mergeCell ref="CVX185:CVY185"/>
    <mergeCell ref="CWE185:CWF185"/>
    <mergeCell ref="CWL185:CWM185"/>
    <mergeCell ref="CWS185:CWT185"/>
    <mergeCell ref="CWZ185:CXA185"/>
    <mergeCell ref="CXG185:CXH185"/>
    <mergeCell ref="CXN185:CXO185"/>
    <mergeCell ref="CXU185:CXV185"/>
    <mergeCell ref="CYB185:CYC185"/>
    <mergeCell ref="CYI185:CYJ185"/>
    <mergeCell ref="CYP185:CYQ185"/>
    <mergeCell ref="CYW185:CYX185"/>
    <mergeCell ref="CZD185:CZE185"/>
    <mergeCell ref="CZK185:CZL185"/>
    <mergeCell ref="CZR185:CZS185"/>
    <mergeCell ref="CZY185:CZZ185"/>
    <mergeCell ref="CRB185:CRC185"/>
    <mergeCell ref="CRI185:CRJ185"/>
    <mergeCell ref="CRP185:CRQ185"/>
    <mergeCell ref="CRW185:CRX185"/>
    <mergeCell ref="CSD185:CSE185"/>
    <mergeCell ref="CSK185:CSL185"/>
    <mergeCell ref="CSR185:CSS185"/>
    <mergeCell ref="CSY185:CSZ185"/>
    <mergeCell ref="CTF185:CTG185"/>
    <mergeCell ref="CTM185:CTN185"/>
    <mergeCell ref="CTT185:CTU185"/>
    <mergeCell ref="CUA185:CUB185"/>
    <mergeCell ref="CUH185:CUI185"/>
    <mergeCell ref="CUO185:CUP185"/>
    <mergeCell ref="CUV185:CUW185"/>
    <mergeCell ref="CVC185:CVD185"/>
    <mergeCell ref="CVJ185:CVK185"/>
    <mergeCell ref="CMM185:CMN185"/>
    <mergeCell ref="CMT185:CMU185"/>
    <mergeCell ref="CNA185:CNB185"/>
    <mergeCell ref="CNH185:CNI185"/>
    <mergeCell ref="CNO185:CNP185"/>
    <mergeCell ref="CNV185:CNW185"/>
    <mergeCell ref="COC185:COD185"/>
    <mergeCell ref="COJ185:COK185"/>
    <mergeCell ref="COQ185:COR185"/>
    <mergeCell ref="COX185:COY185"/>
    <mergeCell ref="CPE185:CPF185"/>
    <mergeCell ref="CPL185:CPM185"/>
    <mergeCell ref="CPS185:CPT185"/>
    <mergeCell ref="CPZ185:CQA185"/>
    <mergeCell ref="CQG185:CQH185"/>
    <mergeCell ref="CQN185:CQO185"/>
    <mergeCell ref="CQU185:CQV185"/>
    <mergeCell ref="CHX185:CHY185"/>
    <mergeCell ref="CIE185:CIF185"/>
    <mergeCell ref="CIL185:CIM185"/>
    <mergeCell ref="CIS185:CIT185"/>
    <mergeCell ref="CIZ185:CJA185"/>
    <mergeCell ref="CJG185:CJH185"/>
    <mergeCell ref="CJN185:CJO185"/>
    <mergeCell ref="CJU185:CJV185"/>
    <mergeCell ref="CKB185:CKC185"/>
    <mergeCell ref="CKI185:CKJ185"/>
    <mergeCell ref="CKP185:CKQ185"/>
    <mergeCell ref="CKW185:CKX185"/>
    <mergeCell ref="CLD185:CLE185"/>
    <mergeCell ref="CLK185:CLL185"/>
    <mergeCell ref="CLR185:CLS185"/>
    <mergeCell ref="CLY185:CLZ185"/>
    <mergeCell ref="CMF185:CMG185"/>
    <mergeCell ref="CDI185:CDJ185"/>
    <mergeCell ref="CDP185:CDQ185"/>
    <mergeCell ref="CDW185:CDX185"/>
    <mergeCell ref="CED185:CEE185"/>
    <mergeCell ref="CEK185:CEL185"/>
    <mergeCell ref="CER185:CES185"/>
    <mergeCell ref="CEY185:CEZ185"/>
    <mergeCell ref="CFF185:CFG185"/>
    <mergeCell ref="CFM185:CFN185"/>
    <mergeCell ref="CFT185:CFU185"/>
    <mergeCell ref="CGA185:CGB185"/>
    <mergeCell ref="CGH185:CGI185"/>
    <mergeCell ref="CGO185:CGP185"/>
    <mergeCell ref="CGV185:CGW185"/>
    <mergeCell ref="CHC185:CHD185"/>
    <mergeCell ref="CHJ185:CHK185"/>
    <mergeCell ref="CHQ185:CHR185"/>
    <mergeCell ref="BYT185:BYU185"/>
    <mergeCell ref="BZA185:BZB185"/>
    <mergeCell ref="BZH185:BZI185"/>
    <mergeCell ref="BZO185:BZP185"/>
    <mergeCell ref="BZV185:BZW185"/>
    <mergeCell ref="CAC185:CAD185"/>
    <mergeCell ref="CAJ185:CAK185"/>
    <mergeCell ref="CAQ185:CAR185"/>
    <mergeCell ref="CAX185:CAY185"/>
    <mergeCell ref="CBE185:CBF185"/>
    <mergeCell ref="CBL185:CBM185"/>
    <mergeCell ref="CBS185:CBT185"/>
    <mergeCell ref="CBZ185:CCA185"/>
    <mergeCell ref="CCG185:CCH185"/>
    <mergeCell ref="CCN185:CCO185"/>
    <mergeCell ref="CCU185:CCV185"/>
    <mergeCell ref="CDB185:CDC185"/>
    <mergeCell ref="BUE185:BUF185"/>
    <mergeCell ref="BUL185:BUM185"/>
    <mergeCell ref="BUS185:BUT185"/>
    <mergeCell ref="BUZ185:BVA185"/>
    <mergeCell ref="BVG185:BVH185"/>
    <mergeCell ref="BVN185:BVO185"/>
    <mergeCell ref="BVU185:BVV185"/>
    <mergeCell ref="BWB185:BWC185"/>
    <mergeCell ref="BWI185:BWJ185"/>
    <mergeCell ref="BWP185:BWQ185"/>
    <mergeCell ref="BWW185:BWX185"/>
    <mergeCell ref="BXD185:BXE185"/>
    <mergeCell ref="BXK185:BXL185"/>
    <mergeCell ref="BXR185:BXS185"/>
    <mergeCell ref="BXY185:BXZ185"/>
    <mergeCell ref="BYF185:BYG185"/>
    <mergeCell ref="BYM185:BYN185"/>
    <mergeCell ref="BPP185:BPQ185"/>
    <mergeCell ref="BPW185:BPX185"/>
    <mergeCell ref="BQD185:BQE185"/>
    <mergeCell ref="BQK185:BQL185"/>
    <mergeCell ref="BQR185:BQS185"/>
    <mergeCell ref="BQY185:BQZ185"/>
    <mergeCell ref="BRF185:BRG185"/>
    <mergeCell ref="BRM185:BRN185"/>
    <mergeCell ref="BRT185:BRU185"/>
    <mergeCell ref="BSA185:BSB185"/>
    <mergeCell ref="BSH185:BSI185"/>
    <mergeCell ref="BSO185:BSP185"/>
    <mergeCell ref="BSV185:BSW185"/>
    <mergeCell ref="BTC185:BTD185"/>
    <mergeCell ref="BTJ185:BTK185"/>
    <mergeCell ref="BTQ185:BTR185"/>
    <mergeCell ref="BTX185:BTY185"/>
    <mergeCell ref="BLA185:BLB185"/>
    <mergeCell ref="BLH185:BLI185"/>
    <mergeCell ref="BLO185:BLP185"/>
    <mergeCell ref="BLV185:BLW185"/>
    <mergeCell ref="BMC185:BMD185"/>
    <mergeCell ref="BMJ185:BMK185"/>
    <mergeCell ref="BMQ185:BMR185"/>
    <mergeCell ref="BMX185:BMY185"/>
    <mergeCell ref="BNE185:BNF185"/>
    <mergeCell ref="BNL185:BNM185"/>
    <mergeCell ref="BNS185:BNT185"/>
    <mergeCell ref="BNZ185:BOA185"/>
    <mergeCell ref="BOG185:BOH185"/>
    <mergeCell ref="BON185:BOO185"/>
    <mergeCell ref="BOU185:BOV185"/>
    <mergeCell ref="BPB185:BPC185"/>
    <mergeCell ref="BPI185:BPJ185"/>
    <mergeCell ref="BGL185:BGM185"/>
    <mergeCell ref="BGS185:BGT185"/>
    <mergeCell ref="BGZ185:BHA185"/>
    <mergeCell ref="BHG185:BHH185"/>
    <mergeCell ref="BHN185:BHO185"/>
    <mergeCell ref="BHU185:BHV185"/>
    <mergeCell ref="BIB185:BIC185"/>
    <mergeCell ref="BII185:BIJ185"/>
    <mergeCell ref="BIP185:BIQ185"/>
    <mergeCell ref="BIW185:BIX185"/>
    <mergeCell ref="BJD185:BJE185"/>
    <mergeCell ref="BJK185:BJL185"/>
    <mergeCell ref="BJR185:BJS185"/>
    <mergeCell ref="BJY185:BJZ185"/>
    <mergeCell ref="BKF185:BKG185"/>
    <mergeCell ref="BKM185:BKN185"/>
    <mergeCell ref="BKT185:BKU185"/>
    <mergeCell ref="BBW185:BBX185"/>
    <mergeCell ref="BCD185:BCE185"/>
    <mergeCell ref="BCK185:BCL185"/>
    <mergeCell ref="BCR185:BCS185"/>
    <mergeCell ref="BCY185:BCZ185"/>
    <mergeCell ref="BDF185:BDG185"/>
    <mergeCell ref="BDM185:BDN185"/>
    <mergeCell ref="BDT185:BDU185"/>
    <mergeCell ref="BEA185:BEB185"/>
    <mergeCell ref="BEH185:BEI185"/>
    <mergeCell ref="BEO185:BEP185"/>
    <mergeCell ref="BEV185:BEW185"/>
    <mergeCell ref="BFC185:BFD185"/>
    <mergeCell ref="BFJ185:BFK185"/>
    <mergeCell ref="BFQ185:BFR185"/>
    <mergeCell ref="BFX185:BFY185"/>
    <mergeCell ref="BGE185:BGF185"/>
    <mergeCell ref="AXH185:AXI185"/>
    <mergeCell ref="AXO185:AXP185"/>
    <mergeCell ref="AXV185:AXW185"/>
    <mergeCell ref="AYC185:AYD185"/>
    <mergeCell ref="AYJ185:AYK185"/>
    <mergeCell ref="AYQ185:AYR185"/>
    <mergeCell ref="AYX185:AYY185"/>
    <mergeCell ref="AZE185:AZF185"/>
    <mergeCell ref="AZL185:AZM185"/>
    <mergeCell ref="AZS185:AZT185"/>
    <mergeCell ref="AZZ185:BAA185"/>
    <mergeCell ref="BAG185:BAH185"/>
    <mergeCell ref="BAN185:BAO185"/>
    <mergeCell ref="BAU185:BAV185"/>
    <mergeCell ref="BBB185:BBC185"/>
    <mergeCell ref="BBI185:BBJ185"/>
    <mergeCell ref="BBP185:BBQ185"/>
    <mergeCell ref="ASS185:AST185"/>
    <mergeCell ref="ASZ185:ATA185"/>
    <mergeCell ref="ATG185:ATH185"/>
    <mergeCell ref="ATN185:ATO185"/>
    <mergeCell ref="ATU185:ATV185"/>
    <mergeCell ref="AUB185:AUC185"/>
    <mergeCell ref="AUI185:AUJ185"/>
    <mergeCell ref="AUP185:AUQ185"/>
    <mergeCell ref="AUW185:AUX185"/>
    <mergeCell ref="AVD185:AVE185"/>
    <mergeCell ref="AVK185:AVL185"/>
    <mergeCell ref="AVR185:AVS185"/>
    <mergeCell ref="AVY185:AVZ185"/>
    <mergeCell ref="AWF185:AWG185"/>
    <mergeCell ref="AWM185:AWN185"/>
    <mergeCell ref="AWT185:AWU185"/>
    <mergeCell ref="AXA185:AXB185"/>
    <mergeCell ref="AOD185:AOE185"/>
    <mergeCell ref="AOK185:AOL185"/>
    <mergeCell ref="AOR185:AOS185"/>
    <mergeCell ref="AOY185:AOZ185"/>
    <mergeCell ref="APF185:APG185"/>
    <mergeCell ref="APM185:APN185"/>
    <mergeCell ref="APT185:APU185"/>
    <mergeCell ref="AQA185:AQB185"/>
    <mergeCell ref="AQH185:AQI185"/>
    <mergeCell ref="AQO185:AQP185"/>
    <mergeCell ref="AQV185:AQW185"/>
    <mergeCell ref="ARC185:ARD185"/>
    <mergeCell ref="ARJ185:ARK185"/>
    <mergeCell ref="ARQ185:ARR185"/>
    <mergeCell ref="ARX185:ARY185"/>
    <mergeCell ref="ASE185:ASF185"/>
    <mergeCell ref="ASL185:ASM185"/>
    <mergeCell ref="AJO185:AJP185"/>
    <mergeCell ref="AJV185:AJW185"/>
    <mergeCell ref="AKC185:AKD185"/>
    <mergeCell ref="AKJ185:AKK185"/>
    <mergeCell ref="AKQ185:AKR185"/>
    <mergeCell ref="AKX185:AKY185"/>
    <mergeCell ref="ALE185:ALF185"/>
    <mergeCell ref="ALL185:ALM185"/>
    <mergeCell ref="ALS185:ALT185"/>
    <mergeCell ref="ALZ185:AMA185"/>
    <mergeCell ref="AMG185:AMH185"/>
    <mergeCell ref="AMN185:AMO185"/>
    <mergeCell ref="AMU185:AMV185"/>
    <mergeCell ref="ANB185:ANC185"/>
    <mergeCell ref="ANI185:ANJ185"/>
    <mergeCell ref="ANP185:ANQ185"/>
    <mergeCell ref="ANW185:ANX185"/>
    <mergeCell ref="AEZ185:AFA185"/>
    <mergeCell ref="AFG185:AFH185"/>
    <mergeCell ref="AFN185:AFO185"/>
    <mergeCell ref="AFU185:AFV185"/>
    <mergeCell ref="AGB185:AGC185"/>
    <mergeCell ref="AGI185:AGJ185"/>
    <mergeCell ref="AGP185:AGQ185"/>
    <mergeCell ref="AGW185:AGX185"/>
    <mergeCell ref="AHD185:AHE185"/>
    <mergeCell ref="AHK185:AHL185"/>
    <mergeCell ref="AHR185:AHS185"/>
    <mergeCell ref="AHY185:AHZ185"/>
    <mergeCell ref="AIF185:AIG185"/>
    <mergeCell ref="AIM185:AIN185"/>
    <mergeCell ref="AIT185:AIU185"/>
    <mergeCell ref="AJA185:AJB185"/>
    <mergeCell ref="AJH185:AJI185"/>
    <mergeCell ref="AAK185:AAL185"/>
    <mergeCell ref="AAR185:AAS185"/>
    <mergeCell ref="AAY185:AAZ185"/>
    <mergeCell ref="ABF185:ABG185"/>
    <mergeCell ref="ABM185:ABN185"/>
    <mergeCell ref="ABT185:ABU185"/>
    <mergeCell ref="ACA185:ACB185"/>
    <mergeCell ref="ACH185:ACI185"/>
    <mergeCell ref="ACO185:ACP185"/>
    <mergeCell ref="ACV185:ACW185"/>
    <mergeCell ref="ADC185:ADD185"/>
    <mergeCell ref="ADJ185:ADK185"/>
    <mergeCell ref="ADQ185:ADR185"/>
    <mergeCell ref="ADX185:ADY185"/>
    <mergeCell ref="AEE185:AEF185"/>
    <mergeCell ref="AEL185:AEM185"/>
    <mergeCell ref="AES185:AET185"/>
    <mergeCell ref="VV185:VW185"/>
    <mergeCell ref="WC185:WD185"/>
    <mergeCell ref="WJ185:WK185"/>
    <mergeCell ref="WQ185:WR185"/>
    <mergeCell ref="WX185:WY185"/>
    <mergeCell ref="XE185:XF185"/>
    <mergeCell ref="XL185:XM185"/>
    <mergeCell ref="XS185:XT185"/>
    <mergeCell ref="XZ185:YA185"/>
    <mergeCell ref="YG185:YH185"/>
    <mergeCell ref="YN185:YO185"/>
    <mergeCell ref="YU185:YV185"/>
    <mergeCell ref="ZB185:ZC185"/>
    <mergeCell ref="ZI185:ZJ185"/>
    <mergeCell ref="ZP185:ZQ185"/>
    <mergeCell ref="ZW185:ZX185"/>
    <mergeCell ref="AAD185:AAE185"/>
    <mergeCell ref="RG185:RH185"/>
    <mergeCell ref="RN185:RO185"/>
    <mergeCell ref="RU185:RV185"/>
    <mergeCell ref="SB185:SC185"/>
    <mergeCell ref="SI185:SJ185"/>
    <mergeCell ref="SP185:SQ185"/>
    <mergeCell ref="SW185:SX185"/>
    <mergeCell ref="TD185:TE185"/>
    <mergeCell ref="TK185:TL185"/>
    <mergeCell ref="TR185:TS185"/>
    <mergeCell ref="TY185:TZ185"/>
    <mergeCell ref="UF185:UG185"/>
    <mergeCell ref="UM185:UN185"/>
    <mergeCell ref="UT185:UU185"/>
    <mergeCell ref="VA185:VB185"/>
    <mergeCell ref="VH185:VI185"/>
    <mergeCell ref="VO185:VP185"/>
    <mergeCell ref="MR185:MS185"/>
    <mergeCell ref="MY185:MZ185"/>
    <mergeCell ref="NF185:NG185"/>
    <mergeCell ref="NM185:NN185"/>
    <mergeCell ref="NT185:NU185"/>
    <mergeCell ref="OA185:OB185"/>
    <mergeCell ref="OH185:OI185"/>
    <mergeCell ref="OO185:OP185"/>
    <mergeCell ref="OV185:OW185"/>
    <mergeCell ref="PC185:PD185"/>
    <mergeCell ref="PJ185:PK185"/>
    <mergeCell ref="PQ185:PR185"/>
    <mergeCell ref="PX185:PY185"/>
    <mergeCell ref="QE185:QF185"/>
    <mergeCell ref="QL185:QM185"/>
    <mergeCell ref="QS185:QT185"/>
    <mergeCell ref="QZ185:RA185"/>
    <mergeCell ref="IC185:ID185"/>
    <mergeCell ref="IJ185:IK185"/>
    <mergeCell ref="IQ185:IR185"/>
    <mergeCell ref="IX185:IY185"/>
    <mergeCell ref="JE185:JF185"/>
    <mergeCell ref="JL185:JM185"/>
    <mergeCell ref="JS185:JT185"/>
    <mergeCell ref="JZ185:KA185"/>
    <mergeCell ref="KG185:KH185"/>
    <mergeCell ref="KN185:KO185"/>
    <mergeCell ref="KU185:KV185"/>
    <mergeCell ref="LB185:LC185"/>
    <mergeCell ref="LI185:LJ185"/>
    <mergeCell ref="LP185:LQ185"/>
    <mergeCell ref="LW185:LX185"/>
    <mergeCell ref="MD185:ME185"/>
    <mergeCell ref="MK185:ML185"/>
    <mergeCell ref="DN185:DO185"/>
    <mergeCell ref="DU185:DV185"/>
    <mergeCell ref="EB185:EC185"/>
    <mergeCell ref="EI185:EJ185"/>
    <mergeCell ref="EP185:EQ185"/>
    <mergeCell ref="EW185:EX185"/>
    <mergeCell ref="FD185:FE185"/>
    <mergeCell ref="FK185:FL185"/>
    <mergeCell ref="FR185:FS185"/>
    <mergeCell ref="FY185:FZ185"/>
    <mergeCell ref="GF185:GG185"/>
    <mergeCell ref="GM185:GN185"/>
    <mergeCell ref="GT185:GU185"/>
    <mergeCell ref="HA185:HB185"/>
    <mergeCell ref="HH185:HI185"/>
    <mergeCell ref="HO185:HP185"/>
    <mergeCell ref="HV185:HW185"/>
    <mergeCell ref="F262:G262"/>
    <mergeCell ref="A226:E226"/>
    <mergeCell ref="A232:E232"/>
    <mergeCell ref="F232:G232"/>
    <mergeCell ref="A233:E233"/>
    <mergeCell ref="F233:G233"/>
    <mergeCell ref="CZ185:DA185"/>
    <mergeCell ref="DG185:DH185"/>
    <mergeCell ref="A228:G230"/>
    <mergeCell ref="A234:G236"/>
    <mergeCell ref="F242:G242"/>
    <mergeCell ref="A214:G214"/>
    <mergeCell ref="A243:E243"/>
    <mergeCell ref="A206:E206"/>
    <mergeCell ref="F206:G206"/>
    <mergeCell ref="A242:E242"/>
    <mergeCell ref="A207:G208"/>
    <mergeCell ref="A246:E246"/>
    <mergeCell ref="F246:G246"/>
    <mergeCell ref="A247:E247"/>
    <mergeCell ref="F247:G247"/>
    <mergeCell ref="A248:G248"/>
    <mergeCell ref="A240:G240"/>
    <mergeCell ref="F243:G243"/>
    <mergeCell ref="A244:G244"/>
    <mergeCell ref="F223:G223"/>
    <mergeCell ref="A224:G225"/>
    <mergeCell ref="F227:G227"/>
    <mergeCell ref="A223:E223"/>
    <mergeCell ref="F226:G226"/>
    <mergeCell ref="A227:E227"/>
    <mergeCell ref="A238:E238"/>
    <mergeCell ref="F238:G238"/>
    <mergeCell ref="A239:E239"/>
    <mergeCell ref="F239:G239"/>
    <mergeCell ref="A130:E130"/>
    <mergeCell ref="F130:G130"/>
    <mergeCell ref="F131:G131"/>
    <mergeCell ref="A139:E139"/>
    <mergeCell ref="F139:G139"/>
    <mergeCell ref="F141:G141"/>
    <mergeCell ref="A134:E134"/>
    <mergeCell ref="F134:G134"/>
    <mergeCell ref="A135:E135"/>
    <mergeCell ref="F135:G135"/>
    <mergeCell ref="F136:G136"/>
    <mergeCell ref="A136:D136"/>
    <mergeCell ref="F132:G132"/>
    <mergeCell ref="A138:E138"/>
    <mergeCell ref="F138:G138"/>
    <mergeCell ref="F140:G140"/>
    <mergeCell ref="A143:E143"/>
    <mergeCell ref="A172:E172"/>
    <mergeCell ref="F172:G172"/>
    <mergeCell ref="A182:G182"/>
    <mergeCell ref="F222:G222"/>
    <mergeCell ref="A194:E194"/>
    <mergeCell ref="A210:E210"/>
    <mergeCell ref="F210:G210"/>
    <mergeCell ref="A195:G196"/>
    <mergeCell ref="A199:G204"/>
    <mergeCell ref="A213:E213"/>
    <mergeCell ref="F213:G213"/>
    <mergeCell ref="F194:G194"/>
    <mergeCell ref="F105:G105"/>
    <mergeCell ref="F107:G107"/>
    <mergeCell ref="D100:E100"/>
    <mergeCell ref="A109:E109"/>
    <mergeCell ref="A71:G74"/>
    <mergeCell ref="F110:G110"/>
    <mergeCell ref="A111:G114"/>
    <mergeCell ref="A85:E85"/>
    <mergeCell ref="F85:G85"/>
    <mergeCell ref="A67:E67"/>
    <mergeCell ref="F67:G67"/>
    <mergeCell ref="F125:G125"/>
    <mergeCell ref="F126:G126"/>
    <mergeCell ref="F181:G181"/>
    <mergeCell ref="A190:E190"/>
    <mergeCell ref="F190:G190"/>
    <mergeCell ref="A175:E175"/>
    <mergeCell ref="F175:G175"/>
    <mergeCell ref="A177:G178"/>
    <mergeCell ref="F176:G176"/>
    <mergeCell ref="A184:E184"/>
    <mergeCell ref="F184:G184"/>
    <mergeCell ref="A185:E185"/>
    <mergeCell ref="F185:G185"/>
    <mergeCell ref="A148:E148"/>
    <mergeCell ref="F148:G148"/>
    <mergeCell ref="A149:E149"/>
    <mergeCell ref="F149:G149"/>
    <mergeCell ref="A158:E158"/>
    <mergeCell ref="F158:G158"/>
    <mergeCell ref="A159:G160"/>
    <mergeCell ref="A153:E153"/>
    <mergeCell ref="A45:G46"/>
    <mergeCell ref="A51:D51"/>
    <mergeCell ref="A87:G88"/>
    <mergeCell ref="A79:E79"/>
    <mergeCell ref="F79:G79"/>
    <mergeCell ref="A81:G83"/>
    <mergeCell ref="A68:G68"/>
    <mergeCell ref="A70:E70"/>
    <mergeCell ref="F70:G70"/>
    <mergeCell ref="A52:G52"/>
    <mergeCell ref="A54:G54"/>
    <mergeCell ref="A55:G65"/>
    <mergeCell ref="J46:M46"/>
    <mergeCell ref="A48:C48"/>
    <mergeCell ref="A121:G122"/>
    <mergeCell ref="F117:G117"/>
    <mergeCell ref="F120:G120"/>
    <mergeCell ref="A110:E110"/>
    <mergeCell ref="A116:E116"/>
    <mergeCell ref="F116:G116"/>
    <mergeCell ref="A117:E117"/>
    <mergeCell ref="A77:G77"/>
    <mergeCell ref="A53:F53"/>
    <mergeCell ref="F92:G92"/>
    <mergeCell ref="F94:G94"/>
    <mergeCell ref="F95:G95"/>
    <mergeCell ref="A86:E86"/>
    <mergeCell ref="F86:G86"/>
    <mergeCell ref="F80:G80"/>
    <mergeCell ref="F93:G93"/>
    <mergeCell ref="F96:G96"/>
    <mergeCell ref="F97:G97"/>
    <mergeCell ref="F109:G109"/>
    <mergeCell ref="A128:E128"/>
    <mergeCell ref="A171:E171"/>
    <mergeCell ref="F171:G171"/>
    <mergeCell ref="A145:G146"/>
    <mergeCell ref="A144:E144"/>
    <mergeCell ref="F144:G144"/>
    <mergeCell ref="A173:G173"/>
    <mergeCell ref="A180:E180"/>
    <mergeCell ref="F180:G180"/>
    <mergeCell ref="A181:E181"/>
    <mergeCell ref="F128:G128"/>
    <mergeCell ref="A29:C29"/>
    <mergeCell ref="A39:E39"/>
    <mergeCell ref="F39:G39"/>
    <mergeCell ref="F40:G40"/>
    <mergeCell ref="A76:E76"/>
    <mergeCell ref="F76:G76"/>
    <mergeCell ref="A90:E90"/>
    <mergeCell ref="F90:G90"/>
    <mergeCell ref="A32:E32"/>
    <mergeCell ref="F32:G32"/>
    <mergeCell ref="A33:E33"/>
    <mergeCell ref="F33:G33"/>
    <mergeCell ref="A34:G36"/>
    <mergeCell ref="A47:C47"/>
    <mergeCell ref="A49:C49"/>
    <mergeCell ref="A50:G50"/>
    <mergeCell ref="A40:E40"/>
    <mergeCell ref="A41:G42"/>
    <mergeCell ref="A44:E44"/>
    <mergeCell ref="F44:G44"/>
    <mergeCell ref="M185:N185"/>
    <mergeCell ref="T185:U185"/>
    <mergeCell ref="AA185:AB185"/>
    <mergeCell ref="AH185:AI185"/>
    <mergeCell ref="AO185:AP185"/>
    <mergeCell ref="AV185:AW185"/>
    <mergeCell ref="BC185:BD185"/>
    <mergeCell ref="BJ185:BK185"/>
    <mergeCell ref="BQ185:BR185"/>
    <mergeCell ref="BX185:BY185"/>
    <mergeCell ref="CE185:CF185"/>
    <mergeCell ref="CL185:CM185"/>
    <mergeCell ref="CS185:CT185"/>
    <mergeCell ref="F124:G124"/>
    <mergeCell ref="A132:D132"/>
    <mergeCell ref="A125:E125"/>
    <mergeCell ref="A118:G118"/>
    <mergeCell ref="A124:E124"/>
    <mergeCell ref="A154:E154"/>
    <mergeCell ref="A150:G151"/>
    <mergeCell ref="F153:G153"/>
    <mergeCell ref="F154:G154"/>
    <mergeCell ref="A155:G156"/>
    <mergeCell ref="F143:G143"/>
    <mergeCell ref="A126:E126"/>
    <mergeCell ref="A127:E127"/>
    <mergeCell ref="F127:G127"/>
    <mergeCell ref="A140:E140"/>
    <mergeCell ref="A141:E141"/>
    <mergeCell ref="F198:G198"/>
    <mergeCell ref="A222:E222"/>
    <mergeCell ref="CZ194:DA194"/>
    <mergeCell ref="DG194:DH194"/>
    <mergeCell ref="DN194:DO194"/>
    <mergeCell ref="DU194:DV194"/>
    <mergeCell ref="M194:N194"/>
    <mergeCell ref="T194:U194"/>
    <mergeCell ref="AA194:AB194"/>
    <mergeCell ref="AH194:AI194"/>
    <mergeCell ref="AO194:AP194"/>
    <mergeCell ref="AV194:AW194"/>
    <mergeCell ref="BC194:BD194"/>
    <mergeCell ref="BJ194:BK194"/>
    <mergeCell ref="GM194:GN194"/>
    <mergeCell ref="GT194:GU194"/>
    <mergeCell ref="HA194:HB194"/>
    <mergeCell ref="BQ194:BR194"/>
    <mergeCell ref="BX194:BY194"/>
    <mergeCell ref="CE194:CF194"/>
    <mergeCell ref="CL194:CM194"/>
    <mergeCell ref="CS194:CT194"/>
    <mergeCell ref="HH194:HI194"/>
    <mergeCell ref="HO194:HP194"/>
    <mergeCell ref="HV194:HW194"/>
    <mergeCell ref="IC194:ID194"/>
    <mergeCell ref="IJ194:IK194"/>
    <mergeCell ref="IQ194:IR194"/>
    <mergeCell ref="EB194:EC194"/>
    <mergeCell ref="EI194:EJ194"/>
    <mergeCell ref="EP194:EQ194"/>
    <mergeCell ref="EW194:EX194"/>
    <mergeCell ref="FD194:FE194"/>
    <mergeCell ref="FK194:FL194"/>
    <mergeCell ref="FR194:FS194"/>
    <mergeCell ref="FY194:FZ194"/>
    <mergeCell ref="GF194:GG194"/>
    <mergeCell ref="LI194:LJ194"/>
    <mergeCell ref="LP194:LQ194"/>
    <mergeCell ref="NF194:NG194"/>
    <mergeCell ref="NM194:NN194"/>
    <mergeCell ref="IX194:IY194"/>
    <mergeCell ref="JE194:JF194"/>
    <mergeCell ref="JL194:JM194"/>
    <mergeCell ref="JS194:JT194"/>
    <mergeCell ref="JZ194:KA194"/>
    <mergeCell ref="KG194:KH194"/>
    <mergeCell ref="KN194:KO194"/>
    <mergeCell ref="KU194:KV194"/>
    <mergeCell ref="LB194:LC194"/>
    <mergeCell ref="SP194:SQ194"/>
    <mergeCell ref="SW194:SX194"/>
    <mergeCell ref="TD194:TE194"/>
    <mergeCell ref="TK194:TL194"/>
    <mergeCell ref="TR194:TS194"/>
    <mergeCell ref="TY194:TZ194"/>
    <mergeCell ref="QE194:QF194"/>
    <mergeCell ref="NT194:NU194"/>
    <mergeCell ref="OA194:OB194"/>
    <mergeCell ref="OH194:OI194"/>
    <mergeCell ref="OO194:OP194"/>
    <mergeCell ref="OV194:OW194"/>
    <mergeCell ref="PC194:PD194"/>
    <mergeCell ref="PJ194:PK194"/>
    <mergeCell ref="PQ194:PR194"/>
    <mergeCell ref="PX194:PY194"/>
    <mergeCell ref="LW194:LX194"/>
    <mergeCell ref="MD194:ME194"/>
    <mergeCell ref="MK194:ML194"/>
    <mergeCell ref="MR194:MS194"/>
    <mergeCell ref="MY194:MZ194"/>
    <mergeCell ref="UF194:UG194"/>
    <mergeCell ref="UM194:UN194"/>
    <mergeCell ref="UT194:UU194"/>
    <mergeCell ref="ACH194:ACI194"/>
    <mergeCell ref="ACO194:ACP194"/>
    <mergeCell ref="ACV194:ACW194"/>
    <mergeCell ref="ADC194:ADD194"/>
    <mergeCell ref="QL194:QM194"/>
    <mergeCell ref="QS194:QT194"/>
    <mergeCell ref="QZ194:RA194"/>
    <mergeCell ref="RG194:RH194"/>
    <mergeCell ref="RN194:RO194"/>
    <mergeCell ref="RU194:RV194"/>
    <mergeCell ref="SB194:SC194"/>
    <mergeCell ref="SI194:SJ194"/>
    <mergeCell ref="ZW194:ZX194"/>
    <mergeCell ref="XL194:XM194"/>
    <mergeCell ref="XS194:XT194"/>
    <mergeCell ref="XZ194:YA194"/>
    <mergeCell ref="YG194:YH194"/>
    <mergeCell ref="YN194:YO194"/>
    <mergeCell ref="YU194:YV194"/>
    <mergeCell ref="ZB194:ZC194"/>
    <mergeCell ref="ZI194:ZJ194"/>
    <mergeCell ref="ZP194:ZQ194"/>
    <mergeCell ref="VO194:VP194"/>
    <mergeCell ref="VV194:VW194"/>
    <mergeCell ref="WC194:WD194"/>
    <mergeCell ref="WJ194:WK194"/>
    <mergeCell ref="WQ194:WR194"/>
    <mergeCell ref="VA194:VB194"/>
    <mergeCell ref="VH194:VI194"/>
    <mergeCell ref="WX194:WY194"/>
    <mergeCell ref="XE194:XF194"/>
    <mergeCell ref="ADX194:ADY194"/>
    <mergeCell ref="AEE194:AEF194"/>
    <mergeCell ref="AEL194:AEM194"/>
    <mergeCell ref="AAD194:AAE194"/>
    <mergeCell ref="AAK194:AAL194"/>
    <mergeCell ref="AAR194:AAS194"/>
    <mergeCell ref="AAY194:AAZ194"/>
    <mergeCell ref="ABF194:ABG194"/>
    <mergeCell ref="ABM194:ABN194"/>
    <mergeCell ref="ABT194:ABU194"/>
    <mergeCell ref="ACA194:ACB194"/>
    <mergeCell ref="AHD194:AHE194"/>
    <mergeCell ref="AHK194:AHL194"/>
    <mergeCell ref="AHR194:AHS194"/>
    <mergeCell ref="AHY194:AHZ194"/>
    <mergeCell ref="AIF194:AIG194"/>
    <mergeCell ref="AIM194:AIN194"/>
    <mergeCell ref="ADJ194:ADK194"/>
    <mergeCell ref="ADQ194:ADR194"/>
    <mergeCell ref="AIT194:AIU194"/>
    <mergeCell ref="AJA194:AJB194"/>
    <mergeCell ref="AJH194:AJI194"/>
    <mergeCell ref="AES194:AET194"/>
    <mergeCell ref="AEZ194:AFA194"/>
    <mergeCell ref="AFG194:AFH194"/>
    <mergeCell ref="AFN194:AFO194"/>
    <mergeCell ref="AFU194:AFV194"/>
    <mergeCell ref="AGB194:AGC194"/>
    <mergeCell ref="AGI194:AGJ194"/>
    <mergeCell ref="AGP194:AGQ194"/>
    <mergeCell ref="AGW194:AGX194"/>
    <mergeCell ref="ALZ194:AMA194"/>
    <mergeCell ref="AMG194:AMH194"/>
    <mergeCell ref="AMN194:AMO194"/>
    <mergeCell ref="AMU194:AMV194"/>
    <mergeCell ref="ANB194:ANC194"/>
    <mergeCell ref="ANI194:ANJ194"/>
    <mergeCell ref="ANP194:ANQ194"/>
    <mergeCell ref="ANW194:ANX194"/>
    <mergeCell ref="AOD194:AOE194"/>
    <mergeCell ref="AJO194:AJP194"/>
    <mergeCell ref="AJV194:AJW194"/>
    <mergeCell ref="AKC194:AKD194"/>
    <mergeCell ref="AKJ194:AKK194"/>
    <mergeCell ref="AKQ194:AKR194"/>
    <mergeCell ref="AKX194:AKY194"/>
    <mergeCell ref="ALE194:ALF194"/>
    <mergeCell ref="ALL194:ALM194"/>
    <mergeCell ref="ALS194:ALT194"/>
    <mergeCell ref="AQV194:AQW194"/>
    <mergeCell ref="ARC194:ARD194"/>
    <mergeCell ref="ARJ194:ARK194"/>
    <mergeCell ref="ARQ194:ARR194"/>
    <mergeCell ref="ARX194:ARY194"/>
    <mergeCell ref="ASE194:ASF194"/>
    <mergeCell ref="ASL194:ASM194"/>
    <mergeCell ref="ASS194:AST194"/>
    <mergeCell ref="ASZ194:ATA194"/>
    <mergeCell ref="AOK194:AOL194"/>
    <mergeCell ref="AOR194:AOS194"/>
    <mergeCell ref="AOY194:AOZ194"/>
    <mergeCell ref="APF194:APG194"/>
    <mergeCell ref="APM194:APN194"/>
    <mergeCell ref="APT194:APU194"/>
    <mergeCell ref="AQA194:AQB194"/>
    <mergeCell ref="AQH194:AQI194"/>
    <mergeCell ref="AQO194:AQP194"/>
    <mergeCell ref="AVR194:AVS194"/>
    <mergeCell ref="AVY194:AVZ194"/>
    <mergeCell ref="AWF194:AWG194"/>
    <mergeCell ref="BFJ194:BFK194"/>
    <mergeCell ref="AWM194:AWN194"/>
    <mergeCell ref="AWT194:AWU194"/>
    <mergeCell ref="AXA194:AXB194"/>
    <mergeCell ref="AXH194:AXI194"/>
    <mergeCell ref="AXO194:AXP194"/>
    <mergeCell ref="AXV194:AXW194"/>
    <mergeCell ref="ATG194:ATH194"/>
    <mergeCell ref="ATN194:ATO194"/>
    <mergeCell ref="ATU194:ATV194"/>
    <mergeCell ref="AUB194:AUC194"/>
    <mergeCell ref="AUI194:AUJ194"/>
    <mergeCell ref="AUP194:AUQ194"/>
    <mergeCell ref="AUW194:AUX194"/>
    <mergeCell ref="AVD194:AVE194"/>
    <mergeCell ref="AVK194:AVL194"/>
    <mergeCell ref="BAN194:BAO194"/>
    <mergeCell ref="BAU194:BAV194"/>
    <mergeCell ref="BCY194:BCZ194"/>
    <mergeCell ref="BDF194:BDG194"/>
    <mergeCell ref="BDM194:BDN194"/>
    <mergeCell ref="BDT194:BDU194"/>
    <mergeCell ref="BEA194:BEB194"/>
    <mergeCell ref="BEH194:BEI194"/>
    <mergeCell ref="BEO194:BEP194"/>
    <mergeCell ref="BEV194:BEW194"/>
    <mergeCell ref="BFC194:BFD194"/>
    <mergeCell ref="BBB194:BBC194"/>
    <mergeCell ref="BBI194:BBJ194"/>
    <mergeCell ref="BBP194:BBQ194"/>
    <mergeCell ref="BBW194:BBX194"/>
    <mergeCell ref="BCD194:BCE194"/>
    <mergeCell ref="BCK194:BCL194"/>
    <mergeCell ref="BCR194:BCS194"/>
    <mergeCell ref="AYC194:AYD194"/>
    <mergeCell ref="AYJ194:AYK194"/>
    <mergeCell ref="AYQ194:AYR194"/>
    <mergeCell ref="AYX194:AYY194"/>
    <mergeCell ref="AZE194:AZF194"/>
    <mergeCell ref="AZL194:AZM194"/>
    <mergeCell ref="AZS194:AZT194"/>
    <mergeCell ref="AZZ194:BAA194"/>
    <mergeCell ref="BAG194:BAH194"/>
    <mergeCell ref="BHU194:BHV194"/>
    <mergeCell ref="BIB194:BIC194"/>
    <mergeCell ref="BII194:BIJ194"/>
    <mergeCell ref="BIP194:BIQ194"/>
    <mergeCell ref="BIW194:BIX194"/>
    <mergeCell ref="BJD194:BJE194"/>
    <mergeCell ref="BJK194:BJL194"/>
    <mergeCell ref="BJR194:BJS194"/>
    <mergeCell ref="BJY194:BJZ194"/>
    <mergeCell ref="BFQ194:BFR194"/>
    <mergeCell ref="BFX194:BFY194"/>
    <mergeCell ref="BGE194:BGF194"/>
    <mergeCell ref="BGL194:BGM194"/>
    <mergeCell ref="BGS194:BGT194"/>
    <mergeCell ref="BGZ194:BHA194"/>
    <mergeCell ref="BHG194:BHH194"/>
    <mergeCell ref="BHN194:BHO194"/>
    <mergeCell ref="BMQ194:BMR194"/>
    <mergeCell ref="BMX194:BMY194"/>
    <mergeCell ref="BNE194:BNF194"/>
    <mergeCell ref="BNL194:BNM194"/>
    <mergeCell ref="BNS194:BNT194"/>
    <mergeCell ref="BNZ194:BOA194"/>
    <mergeCell ref="BOG194:BOH194"/>
    <mergeCell ref="BON194:BOO194"/>
    <mergeCell ref="BOU194:BOV194"/>
    <mergeCell ref="BKF194:BKG194"/>
    <mergeCell ref="BKM194:BKN194"/>
    <mergeCell ref="BKT194:BKU194"/>
    <mergeCell ref="BLA194:BLB194"/>
    <mergeCell ref="BLH194:BLI194"/>
    <mergeCell ref="BLO194:BLP194"/>
    <mergeCell ref="BLV194:BLW194"/>
    <mergeCell ref="BMC194:BMD194"/>
    <mergeCell ref="BMJ194:BMK194"/>
    <mergeCell ref="BRM194:BRN194"/>
    <mergeCell ref="BRT194:BRU194"/>
    <mergeCell ref="BTJ194:BTK194"/>
    <mergeCell ref="BTQ194:BTR194"/>
    <mergeCell ref="BPB194:BPC194"/>
    <mergeCell ref="BPI194:BPJ194"/>
    <mergeCell ref="BPP194:BPQ194"/>
    <mergeCell ref="BPW194:BPX194"/>
    <mergeCell ref="BQD194:BQE194"/>
    <mergeCell ref="BQK194:BQL194"/>
    <mergeCell ref="BQR194:BQS194"/>
    <mergeCell ref="BQY194:BQZ194"/>
    <mergeCell ref="BRF194:BRG194"/>
    <mergeCell ref="BYT194:BYU194"/>
    <mergeCell ref="BZA194:BZB194"/>
    <mergeCell ref="BZH194:BZI194"/>
    <mergeCell ref="BZO194:BZP194"/>
    <mergeCell ref="BZV194:BZW194"/>
    <mergeCell ref="CAC194:CAD194"/>
    <mergeCell ref="BWI194:BWJ194"/>
    <mergeCell ref="BTX194:BTY194"/>
    <mergeCell ref="BUE194:BUF194"/>
    <mergeCell ref="BUL194:BUM194"/>
    <mergeCell ref="BUS194:BUT194"/>
    <mergeCell ref="BUZ194:BVA194"/>
    <mergeCell ref="BVG194:BVH194"/>
    <mergeCell ref="BVN194:BVO194"/>
    <mergeCell ref="BVU194:BVV194"/>
    <mergeCell ref="BWB194:BWC194"/>
    <mergeCell ref="BSA194:BSB194"/>
    <mergeCell ref="BSH194:BSI194"/>
    <mergeCell ref="BSO194:BSP194"/>
    <mergeCell ref="BSV194:BSW194"/>
    <mergeCell ref="BTC194:BTD194"/>
    <mergeCell ref="CAJ194:CAK194"/>
    <mergeCell ref="CAQ194:CAR194"/>
    <mergeCell ref="CAX194:CAY194"/>
    <mergeCell ref="BWP194:BWQ194"/>
    <mergeCell ref="BWW194:BWX194"/>
    <mergeCell ref="BXD194:BXE194"/>
    <mergeCell ref="BXK194:BXL194"/>
    <mergeCell ref="BXR194:BXS194"/>
    <mergeCell ref="BXY194:BXZ194"/>
    <mergeCell ref="BYF194:BYG194"/>
    <mergeCell ref="BYM194:BYN194"/>
    <mergeCell ref="CDP194:CDQ194"/>
    <mergeCell ref="CDW194:CDX194"/>
    <mergeCell ref="CED194:CEE194"/>
    <mergeCell ref="CEK194:CEL194"/>
    <mergeCell ref="CER194:CES194"/>
    <mergeCell ref="CEY194:CEZ194"/>
    <mergeCell ref="CFF194:CFG194"/>
    <mergeCell ref="CFM194:CFN194"/>
    <mergeCell ref="CFT194:CFU194"/>
    <mergeCell ref="CBE194:CBF194"/>
    <mergeCell ref="CBL194:CBM194"/>
    <mergeCell ref="CBS194:CBT194"/>
    <mergeCell ref="CBZ194:CCA194"/>
    <mergeCell ref="CCG194:CCH194"/>
    <mergeCell ref="CCN194:CCO194"/>
    <mergeCell ref="CCU194:CCV194"/>
    <mergeCell ref="CDB194:CDC194"/>
    <mergeCell ref="CDI194:CDJ194"/>
    <mergeCell ref="CIL194:CIM194"/>
    <mergeCell ref="CIS194:CIT194"/>
    <mergeCell ref="CIZ194:CJA194"/>
    <mergeCell ref="CJG194:CJH194"/>
    <mergeCell ref="CJN194:CJO194"/>
    <mergeCell ref="CJU194:CJV194"/>
    <mergeCell ref="CKB194:CKC194"/>
    <mergeCell ref="CKI194:CKJ194"/>
    <mergeCell ref="CKP194:CKQ194"/>
    <mergeCell ref="CGA194:CGB194"/>
    <mergeCell ref="CGH194:CGI194"/>
    <mergeCell ref="CGO194:CGP194"/>
    <mergeCell ref="CGV194:CGW194"/>
    <mergeCell ref="CHC194:CHD194"/>
    <mergeCell ref="CHJ194:CHK194"/>
    <mergeCell ref="CHQ194:CHR194"/>
    <mergeCell ref="CHX194:CHY194"/>
    <mergeCell ref="CIE194:CIF194"/>
    <mergeCell ref="CNH194:CNI194"/>
    <mergeCell ref="CNO194:CNP194"/>
    <mergeCell ref="CNV194:CNW194"/>
    <mergeCell ref="COC194:COD194"/>
    <mergeCell ref="COJ194:COK194"/>
    <mergeCell ref="COQ194:COR194"/>
    <mergeCell ref="COX194:COY194"/>
    <mergeCell ref="CPE194:CPF194"/>
    <mergeCell ref="CPL194:CPM194"/>
    <mergeCell ref="CKW194:CKX194"/>
    <mergeCell ref="CLD194:CLE194"/>
    <mergeCell ref="CLK194:CLL194"/>
    <mergeCell ref="CLR194:CLS194"/>
    <mergeCell ref="CLY194:CLZ194"/>
    <mergeCell ref="CMF194:CMG194"/>
    <mergeCell ref="CMM194:CMN194"/>
    <mergeCell ref="CMT194:CMU194"/>
    <mergeCell ref="CNA194:CNB194"/>
    <mergeCell ref="CSD194:CSE194"/>
    <mergeCell ref="CSK194:CSL194"/>
    <mergeCell ref="CSR194:CSS194"/>
    <mergeCell ref="CSY194:CSZ194"/>
    <mergeCell ref="CTF194:CTG194"/>
    <mergeCell ref="CTM194:CTN194"/>
    <mergeCell ref="CTT194:CTU194"/>
    <mergeCell ref="CUA194:CUB194"/>
    <mergeCell ref="CUH194:CUI194"/>
    <mergeCell ref="CPS194:CPT194"/>
    <mergeCell ref="CPZ194:CQA194"/>
    <mergeCell ref="CQG194:CQH194"/>
    <mergeCell ref="CQN194:CQO194"/>
    <mergeCell ref="CQU194:CQV194"/>
    <mergeCell ref="CRB194:CRC194"/>
    <mergeCell ref="CRI194:CRJ194"/>
    <mergeCell ref="CRP194:CRQ194"/>
    <mergeCell ref="CRW194:CRX194"/>
    <mergeCell ref="CWZ194:CXA194"/>
    <mergeCell ref="CXG194:CXH194"/>
    <mergeCell ref="CXN194:CXO194"/>
    <mergeCell ref="CXU194:CXV194"/>
    <mergeCell ref="CYB194:CYC194"/>
    <mergeCell ref="CYI194:CYJ194"/>
    <mergeCell ref="CYP194:CYQ194"/>
    <mergeCell ref="CYW194:CYX194"/>
    <mergeCell ref="CZD194:CZE194"/>
    <mergeCell ref="CUO194:CUP194"/>
    <mergeCell ref="CUV194:CUW194"/>
    <mergeCell ref="CVC194:CVD194"/>
    <mergeCell ref="CVJ194:CVK194"/>
    <mergeCell ref="CVQ194:CVR194"/>
    <mergeCell ref="CVX194:CVY194"/>
    <mergeCell ref="CWE194:CWF194"/>
    <mergeCell ref="CWL194:CWM194"/>
    <mergeCell ref="CWS194:CWT194"/>
    <mergeCell ref="DBV194:DBW194"/>
    <mergeCell ref="DCC194:DCD194"/>
    <mergeCell ref="DCJ194:DCK194"/>
    <mergeCell ref="DCQ194:DCR194"/>
    <mergeCell ref="DCX194:DCY194"/>
    <mergeCell ref="DDE194:DDF194"/>
    <mergeCell ref="DDL194:DDM194"/>
    <mergeCell ref="DDS194:DDT194"/>
    <mergeCell ref="DDZ194:DEA194"/>
    <mergeCell ref="CZK194:CZL194"/>
    <mergeCell ref="CZR194:CZS194"/>
    <mergeCell ref="CZY194:CZZ194"/>
    <mergeCell ref="DAF194:DAG194"/>
    <mergeCell ref="DAM194:DAN194"/>
    <mergeCell ref="DAT194:DAU194"/>
    <mergeCell ref="DBA194:DBB194"/>
    <mergeCell ref="DBH194:DBI194"/>
    <mergeCell ref="DBO194:DBP194"/>
    <mergeCell ref="DGR194:DGS194"/>
    <mergeCell ref="DGY194:DGZ194"/>
    <mergeCell ref="DHF194:DHG194"/>
    <mergeCell ref="DHM194:DHN194"/>
    <mergeCell ref="DHT194:DHU194"/>
    <mergeCell ref="DIA194:DIB194"/>
    <mergeCell ref="DIH194:DII194"/>
    <mergeCell ref="DIO194:DIP194"/>
    <mergeCell ref="DIV194:DIW194"/>
    <mergeCell ref="DEG194:DEH194"/>
    <mergeCell ref="DEN194:DEO194"/>
    <mergeCell ref="DEU194:DEV194"/>
    <mergeCell ref="DFB194:DFC194"/>
    <mergeCell ref="DFI194:DFJ194"/>
    <mergeCell ref="DFP194:DFQ194"/>
    <mergeCell ref="DFW194:DFX194"/>
    <mergeCell ref="DGD194:DGE194"/>
    <mergeCell ref="DGK194:DGL194"/>
    <mergeCell ref="DLN194:DLO194"/>
    <mergeCell ref="DLU194:DLV194"/>
    <mergeCell ref="DMB194:DMC194"/>
    <mergeCell ref="DMI194:DMJ194"/>
    <mergeCell ref="DMP194:DMQ194"/>
    <mergeCell ref="DMW194:DMX194"/>
    <mergeCell ref="DND194:DNE194"/>
    <mergeCell ref="DNK194:DNL194"/>
    <mergeCell ref="DNR194:DNS194"/>
    <mergeCell ref="DJC194:DJD194"/>
    <mergeCell ref="DJJ194:DJK194"/>
    <mergeCell ref="DJQ194:DJR194"/>
    <mergeCell ref="DJX194:DJY194"/>
    <mergeCell ref="DKE194:DKF194"/>
    <mergeCell ref="DKL194:DKM194"/>
    <mergeCell ref="DKS194:DKT194"/>
    <mergeCell ref="DKZ194:DLA194"/>
    <mergeCell ref="DLG194:DLH194"/>
    <mergeCell ref="DQJ194:DQK194"/>
    <mergeCell ref="DQQ194:DQR194"/>
    <mergeCell ref="DQX194:DQY194"/>
    <mergeCell ref="DRE194:DRF194"/>
    <mergeCell ref="DRL194:DRM194"/>
    <mergeCell ref="DRS194:DRT194"/>
    <mergeCell ref="DRZ194:DSA194"/>
    <mergeCell ref="DSG194:DSH194"/>
    <mergeCell ref="DSN194:DSO194"/>
    <mergeCell ref="DNY194:DNZ194"/>
    <mergeCell ref="DOF194:DOG194"/>
    <mergeCell ref="DOM194:DON194"/>
    <mergeCell ref="DOT194:DOU194"/>
    <mergeCell ref="DPA194:DPB194"/>
    <mergeCell ref="DPH194:DPI194"/>
    <mergeCell ref="DPO194:DPP194"/>
    <mergeCell ref="DPV194:DPW194"/>
    <mergeCell ref="DQC194:DQD194"/>
    <mergeCell ref="DVF194:DVG194"/>
    <mergeCell ref="DVM194:DVN194"/>
    <mergeCell ref="DVT194:DVU194"/>
    <mergeCell ref="DWA194:DWB194"/>
    <mergeCell ref="DWH194:DWI194"/>
    <mergeCell ref="DWO194:DWP194"/>
    <mergeCell ref="DWV194:DWW194"/>
    <mergeCell ref="DXC194:DXD194"/>
    <mergeCell ref="DXJ194:DXK194"/>
    <mergeCell ref="DSU194:DSV194"/>
    <mergeCell ref="DTB194:DTC194"/>
    <mergeCell ref="DTI194:DTJ194"/>
    <mergeCell ref="DTP194:DTQ194"/>
    <mergeCell ref="DTW194:DTX194"/>
    <mergeCell ref="DUD194:DUE194"/>
    <mergeCell ref="DUK194:DUL194"/>
    <mergeCell ref="DUR194:DUS194"/>
    <mergeCell ref="DUY194:DUZ194"/>
    <mergeCell ref="EAB194:EAC194"/>
    <mergeCell ref="EAI194:EAJ194"/>
    <mergeCell ref="EAP194:EAQ194"/>
    <mergeCell ref="EAW194:EAX194"/>
    <mergeCell ref="EBD194:EBE194"/>
    <mergeCell ref="EBK194:EBL194"/>
    <mergeCell ref="EBR194:EBS194"/>
    <mergeCell ref="EBY194:EBZ194"/>
    <mergeCell ref="ECF194:ECG194"/>
    <mergeCell ref="DXQ194:DXR194"/>
    <mergeCell ref="DXX194:DXY194"/>
    <mergeCell ref="DYE194:DYF194"/>
    <mergeCell ref="DYL194:DYM194"/>
    <mergeCell ref="DYS194:DYT194"/>
    <mergeCell ref="DYZ194:DZA194"/>
    <mergeCell ref="DZG194:DZH194"/>
    <mergeCell ref="DZN194:DZO194"/>
    <mergeCell ref="DZU194:DZV194"/>
    <mergeCell ref="EEX194:EEY194"/>
    <mergeCell ref="EFE194:EFF194"/>
    <mergeCell ref="EFL194:EFM194"/>
    <mergeCell ref="EFS194:EFT194"/>
    <mergeCell ref="EFZ194:EGA194"/>
    <mergeCell ref="EGG194:EGH194"/>
    <mergeCell ref="EGN194:EGO194"/>
    <mergeCell ref="EGU194:EGV194"/>
    <mergeCell ref="EHB194:EHC194"/>
    <mergeCell ref="ECM194:ECN194"/>
    <mergeCell ref="ECT194:ECU194"/>
    <mergeCell ref="EDA194:EDB194"/>
    <mergeCell ref="EDH194:EDI194"/>
    <mergeCell ref="EDO194:EDP194"/>
    <mergeCell ref="EDV194:EDW194"/>
    <mergeCell ref="EEC194:EED194"/>
    <mergeCell ref="EEJ194:EEK194"/>
    <mergeCell ref="EEQ194:EER194"/>
    <mergeCell ref="EJT194:EJU194"/>
    <mergeCell ref="EKA194:EKB194"/>
    <mergeCell ref="EKH194:EKI194"/>
    <mergeCell ref="EKO194:EKP194"/>
    <mergeCell ref="EKV194:EKW194"/>
    <mergeCell ref="ELC194:ELD194"/>
    <mergeCell ref="ELJ194:ELK194"/>
    <mergeCell ref="ELQ194:ELR194"/>
    <mergeCell ref="ELX194:ELY194"/>
    <mergeCell ref="EHI194:EHJ194"/>
    <mergeCell ref="EHP194:EHQ194"/>
    <mergeCell ref="EHW194:EHX194"/>
    <mergeCell ref="EID194:EIE194"/>
    <mergeCell ref="EIK194:EIL194"/>
    <mergeCell ref="EIR194:EIS194"/>
    <mergeCell ref="EIY194:EIZ194"/>
    <mergeCell ref="EJF194:EJG194"/>
    <mergeCell ref="EJM194:EJN194"/>
    <mergeCell ref="EOP194:EOQ194"/>
    <mergeCell ref="EOW194:EOX194"/>
    <mergeCell ref="EPD194:EPE194"/>
    <mergeCell ref="EPK194:EPL194"/>
    <mergeCell ref="EPR194:EPS194"/>
    <mergeCell ref="EPY194:EPZ194"/>
    <mergeCell ref="EQF194:EQG194"/>
    <mergeCell ref="EQM194:EQN194"/>
    <mergeCell ref="EQT194:EQU194"/>
    <mergeCell ref="EME194:EMF194"/>
    <mergeCell ref="EML194:EMM194"/>
    <mergeCell ref="EMS194:EMT194"/>
    <mergeCell ref="EMZ194:ENA194"/>
    <mergeCell ref="ENG194:ENH194"/>
    <mergeCell ref="ENN194:ENO194"/>
    <mergeCell ref="ENU194:ENV194"/>
    <mergeCell ref="EOB194:EOC194"/>
    <mergeCell ref="EOI194:EOJ194"/>
    <mergeCell ref="ETL194:ETM194"/>
    <mergeCell ref="ETS194:ETT194"/>
    <mergeCell ref="ETZ194:EUA194"/>
    <mergeCell ref="EUG194:EUH194"/>
    <mergeCell ref="EUN194:EUO194"/>
    <mergeCell ref="EUU194:EUV194"/>
    <mergeCell ref="EVB194:EVC194"/>
    <mergeCell ref="EVI194:EVJ194"/>
    <mergeCell ref="EVP194:EVQ194"/>
    <mergeCell ref="ERA194:ERB194"/>
    <mergeCell ref="ERH194:ERI194"/>
    <mergeCell ref="ERO194:ERP194"/>
    <mergeCell ref="ERV194:ERW194"/>
    <mergeCell ref="ESC194:ESD194"/>
    <mergeCell ref="ESJ194:ESK194"/>
    <mergeCell ref="ESQ194:ESR194"/>
    <mergeCell ref="ESX194:ESY194"/>
    <mergeCell ref="ETE194:ETF194"/>
    <mergeCell ref="EYH194:EYI194"/>
    <mergeCell ref="EYO194:EYP194"/>
    <mergeCell ref="EYV194:EYW194"/>
    <mergeCell ref="EZC194:EZD194"/>
    <mergeCell ref="EZJ194:EZK194"/>
    <mergeCell ref="EZQ194:EZR194"/>
    <mergeCell ref="EZX194:EZY194"/>
    <mergeCell ref="FAE194:FAF194"/>
    <mergeCell ref="FAL194:FAM194"/>
    <mergeCell ref="EVW194:EVX194"/>
    <mergeCell ref="EWD194:EWE194"/>
    <mergeCell ref="EWK194:EWL194"/>
    <mergeCell ref="EWR194:EWS194"/>
    <mergeCell ref="EWY194:EWZ194"/>
    <mergeCell ref="EXF194:EXG194"/>
    <mergeCell ref="EXM194:EXN194"/>
    <mergeCell ref="EXT194:EXU194"/>
    <mergeCell ref="EYA194:EYB194"/>
    <mergeCell ref="FDD194:FDE194"/>
    <mergeCell ref="FDK194:FDL194"/>
    <mergeCell ref="FDR194:FDS194"/>
    <mergeCell ref="FDY194:FDZ194"/>
    <mergeCell ref="FEF194:FEG194"/>
    <mergeCell ref="FEM194:FEN194"/>
    <mergeCell ref="FET194:FEU194"/>
    <mergeCell ref="FFA194:FFB194"/>
    <mergeCell ref="FFH194:FFI194"/>
    <mergeCell ref="FAS194:FAT194"/>
    <mergeCell ref="FAZ194:FBA194"/>
    <mergeCell ref="FBG194:FBH194"/>
    <mergeCell ref="FBN194:FBO194"/>
    <mergeCell ref="FBU194:FBV194"/>
    <mergeCell ref="FCB194:FCC194"/>
    <mergeCell ref="FCI194:FCJ194"/>
    <mergeCell ref="FCP194:FCQ194"/>
    <mergeCell ref="FCW194:FCX194"/>
    <mergeCell ref="FHZ194:FIA194"/>
    <mergeCell ref="FIG194:FIH194"/>
    <mergeCell ref="FIN194:FIO194"/>
    <mergeCell ref="FIU194:FIV194"/>
    <mergeCell ref="FJB194:FJC194"/>
    <mergeCell ref="FJI194:FJJ194"/>
    <mergeCell ref="FJP194:FJQ194"/>
    <mergeCell ref="FJW194:FJX194"/>
    <mergeCell ref="FKD194:FKE194"/>
    <mergeCell ref="FFO194:FFP194"/>
    <mergeCell ref="FFV194:FFW194"/>
    <mergeCell ref="FGC194:FGD194"/>
    <mergeCell ref="FGJ194:FGK194"/>
    <mergeCell ref="FGQ194:FGR194"/>
    <mergeCell ref="FGX194:FGY194"/>
    <mergeCell ref="FHE194:FHF194"/>
    <mergeCell ref="FHL194:FHM194"/>
    <mergeCell ref="FHS194:FHT194"/>
    <mergeCell ref="FMV194:FMW194"/>
    <mergeCell ref="FNC194:FND194"/>
    <mergeCell ref="FNJ194:FNK194"/>
    <mergeCell ref="FNQ194:FNR194"/>
    <mergeCell ref="FNX194:FNY194"/>
    <mergeCell ref="FOE194:FOF194"/>
    <mergeCell ref="FOL194:FOM194"/>
    <mergeCell ref="FOS194:FOT194"/>
    <mergeCell ref="FOZ194:FPA194"/>
    <mergeCell ref="FKK194:FKL194"/>
    <mergeCell ref="FKR194:FKS194"/>
    <mergeCell ref="FKY194:FKZ194"/>
    <mergeCell ref="FLF194:FLG194"/>
    <mergeCell ref="FLM194:FLN194"/>
    <mergeCell ref="FLT194:FLU194"/>
    <mergeCell ref="FMA194:FMB194"/>
    <mergeCell ref="FMH194:FMI194"/>
    <mergeCell ref="FMO194:FMP194"/>
    <mergeCell ref="FRR194:FRS194"/>
    <mergeCell ref="FRY194:FRZ194"/>
    <mergeCell ref="FSF194:FSG194"/>
    <mergeCell ref="FSM194:FSN194"/>
    <mergeCell ref="FST194:FSU194"/>
    <mergeCell ref="FTA194:FTB194"/>
    <mergeCell ref="FTH194:FTI194"/>
    <mergeCell ref="FTO194:FTP194"/>
    <mergeCell ref="FTV194:FTW194"/>
    <mergeCell ref="FPG194:FPH194"/>
    <mergeCell ref="FPN194:FPO194"/>
    <mergeCell ref="FPU194:FPV194"/>
    <mergeCell ref="FQB194:FQC194"/>
    <mergeCell ref="FQI194:FQJ194"/>
    <mergeCell ref="FQP194:FQQ194"/>
    <mergeCell ref="FQW194:FQX194"/>
    <mergeCell ref="FRD194:FRE194"/>
    <mergeCell ref="FRK194:FRL194"/>
    <mergeCell ref="FWN194:FWO194"/>
    <mergeCell ref="FWU194:FWV194"/>
    <mergeCell ref="FXB194:FXC194"/>
    <mergeCell ref="FXI194:FXJ194"/>
    <mergeCell ref="FXP194:FXQ194"/>
    <mergeCell ref="FXW194:FXX194"/>
    <mergeCell ref="FYD194:FYE194"/>
    <mergeCell ref="FYK194:FYL194"/>
    <mergeCell ref="FYR194:FYS194"/>
    <mergeCell ref="FUC194:FUD194"/>
    <mergeCell ref="FUJ194:FUK194"/>
    <mergeCell ref="FUQ194:FUR194"/>
    <mergeCell ref="FUX194:FUY194"/>
    <mergeCell ref="FVE194:FVF194"/>
    <mergeCell ref="FVL194:FVM194"/>
    <mergeCell ref="FVS194:FVT194"/>
    <mergeCell ref="FVZ194:FWA194"/>
    <mergeCell ref="FWG194:FWH194"/>
    <mergeCell ref="GBJ194:GBK194"/>
    <mergeCell ref="GBQ194:GBR194"/>
    <mergeCell ref="GBX194:GBY194"/>
    <mergeCell ref="GCE194:GCF194"/>
    <mergeCell ref="GCL194:GCM194"/>
    <mergeCell ref="GCS194:GCT194"/>
    <mergeCell ref="GCZ194:GDA194"/>
    <mergeCell ref="GDG194:GDH194"/>
    <mergeCell ref="GDN194:GDO194"/>
    <mergeCell ref="FYY194:FYZ194"/>
    <mergeCell ref="FZF194:FZG194"/>
    <mergeCell ref="FZM194:FZN194"/>
    <mergeCell ref="FZT194:FZU194"/>
    <mergeCell ref="GAA194:GAB194"/>
    <mergeCell ref="GAH194:GAI194"/>
    <mergeCell ref="GAO194:GAP194"/>
    <mergeCell ref="GAV194:GAW194"/>
    <mergeCell ref="GBC194:GBD194"/>
    <mergeCell ref="GGF194:GGG194"/>
    <mergeCell ref="GGM194:GGN194"/>
    <mergeCell ref="GGT194:GGU194"/>
    <mergeCell ref="GHA194:GHB194"/>
    <mergeCell ref="GHH194:GHI194"/>
    <mergeCell ref="GHO194:GHP194"/>
    <mergeCell ref="GHV194:GHW194"/>
    <mergeCell ref="GIC194:GID194"/>
    <mergeCell ref="GIJ194:GIK194"/>
    <mergeCell ref="GDU194:GDV194"/>
    <mergeCell ref="GEB194:GEC194"/>
    <mergeCell ref="GEI194:GEJ194"/>
    <mergeCell ref="GEP194:GEQ194"/>
    <mergeCell ref="GEW194:GEX194"/>
    <mergeCell ref="GFD194:GFE194"/>
    <mergeCell ref="GFK194:GFL194"/>
    <mergeCell ref="GFR194:GFS194"/>
    <mergeCell ref="GFY194:GFZ194"/>
    <mergeCell ref="GLB194:GLC194"/>
    <mergeCell ref="GLI194:GLJ194"/>
    <mergeCell ref="GLP194:GLQ194"/>
    <mergeCell ref="GLW194:GLX194"/>
    <mergeCell ref="GMD194:GME194"/>
    <mergeCell ref="GMK194:GML194"/>
    <mergeCell ref="GMR194:GMS194"/>
    <mergeCell ref="GMY194:GMZ194"/>
    <mergeCell ref="GNF194:GNG194"/>
    <mergeCell ref="GIQ194:GIR194"/>
    <mergeCell ref="GIX194:GIY194"/>
    <mergeCell ref="GJE194:GJF194"/>
    <mergeCell ref="GJL194:GJM194"/>
    <mergeCell ref="GJS194:GJT194"/>
    <mergeCell ref="GJZ194:GKA194"/>
    <mergeCell ref="GKG194:GKH194"/>
    <mergeCell ref="GKN194:GKO194"/>
    <mergeCell ref="GKU194:GKV194"/>
    <mergeCell ref="GPX194:GPY194"/>
    <mergeCell ref="GQE194:GQF194"/>
    <mergeCell ref="GQL194:GQM194"/>
    <mergeCell ref="GQS194:GQT194"/>
    <mergeCell ref="GQZ194:GRA194"/>
    <mergeCell ref="GRG194:GRH194"/>
    <mergeCell ref="GRN194:GRO194"/>
    <mergeCell ref="GRU194:GRV194"/>
    <mergeCell ref="GSB194:GSC194"/>
    <mergeCell ref="GNM194:GNN194"/>
    <mergeCell ref="GNT194:GNU194"/>
    <mergeCell ref="GOA194:GOB194"/>
    <mergeCell ref="GOH194:GOI194"/>
    <mergeCell ref="GOO194:GOP194"/>
    <mergeCell ref="GOV194:GOW194"/>
    <mergeCell ref="GPC194:GPD194"/>
    <mergeCell ref="GPJ194:GPK194"/>
    <mergeCell ref="GPQ194:GPR194"/>
    <mergeCell ref="GUT194:GUU194"/>
    <mergeCell ref="GVA194:GVB194"/>
    <mergeCell ref="GVH194:GVI194"/>
    <mergeCell ref="GVO194:GVP194"/>
    <mergeCell ref="GVV194:GVW194"/>
    <mergeCell ref="GWC194:GWD194"/>
    <mergeCell ref="GWJ194:GWK194"/>
    <mergeCell ref="GWQ194:GWR194"/>
    <mergeCell ref="GWX194:GWY194"/>
    <mergeCell ref="GSI194:GSJ194"/>
    <mergeCell ref="GSP194:GSQ194"/>
    <mergeCell ref="GSW194:GSX194"/>
    <mergeCell ref="GTD194:GTE194"/>
    <mergeCell ref="GTK194:GTL194"/>
    <mergeCell ref="GTR194:GTS194"/>
    <mergeCell ref="GTY194:GTZ194"/>
    <mergeCell ref="GUF194:GUG194"/>
    <mergeCell ref="GUM194:GUN194"/>
    <mergeCell ref="GZP194:GZQ194"/>
    <mergeCell ref="GZW194:GZX194"/>
    <mergeCell ref="HAD194:HAE194"/>
    <mergeCell ref="HAK194:HAL194"/>
    <mergeCell ref="HAR194:HAS194"/>
    <mergeCell ref="HAY194:HAZ194"/>
    <mergeCell ref="HBF194:HBG194"/>
    <mergeCell ref="HBM194:HBN194"/>
    <mergeCell ref="HBT194:HBU194"/>
    <mergeCell ref="GXE194:GXF194"/>
    <mergeCell ref="GXL194:GXM194"/>
    <mergeCell ref="GXS194:GXT194"/>
    <mergeCell ref="GXZ194:GYA194"/>
    <mergeCell ref="GYG194:GYH194"/>
    <mergeCell ref="GYN194:GYO194"/>
    <mergeCell ref="GYU194:GYV194"/>
    <mergeCell ref="GZB194:GZC194"/>
    <mergeCell ref="GZI194:GZJ194"/>
    <mergeCell ref="HEL194:HEM194"/>
    <mergeCell ref="HES194:HET194"/>
    <mergeCell ref="HEZ194:HFA194"/>
    <mergeCell ref="HFG194:HFH194"/>
    <mergeCell ref="HFN194:HFO194"/>
    <mergeCell ref="HFU194:HFV194"/>
    <mergeCell ref="HGB194:HGC194"/>
    <mergeCell ref="HGI194:HGJ194"/>
    <mergeCell ref="HGP194:HGQ194"/>
    <mergeCell ref="HCA194:HCB194"/>
    <mergeCell ref="HCH194:HCI194"/>
    <mergeCell ref="HCO194:HCP194"/>
    <mergeCell ref="HCV194:HCW194"/>
    <mergeCell ref="HDC194:HDD194"/>
    <mergeCell ref="HDJ194:HDK194"/>
    <mergeCell ref="HDQ194:HDR194"/>
    <mergeCell ref="HDX194:HDY194"/>
    <mergeCell ref="HEE194:HEF194"/>
    <mergeCell ref="HJH194:HJI194"/>
    <mergeCell ref="HJO194:HJP194"/>
    <mergeCell ref="HJV194:HJW194"/>
    <mergeCell ref="HKC194:HKD194"/>
    <mergeCell ref="HKJ194:HKK194"/>
    <mergeCell ref="HKQ194:HKR194"/>
    <mergeCell ref="HKX194:HKY194"/>
    <mergeCell ref="HLE194:HLF194"/>
    <mergeCell ref="HLL194:HLM194"/>
    <mergeCell ref="HGW194:HGX194"/>
    <mergeCell ref="HHD194:HHE194"/>
    <mergeCell ref="HHK194:HHL194"/>
    <mergeCell ref="HHR194:HHS194"/>
    <mergeCell ref="HHY194:HHZ194"/>
    <mergeCell ref="HIF194:HIG194"/>
    <mergeCell ref="HIM194:HIN194"/>
    <mergeCell ref="HIT194:HIU194"/>
    <mergeCell ref="HJA194:HJB194"/>
    <mergeCell ref="HOD194:HOE194"/>
    <mergeCell ref="HOK194:HOL194"/>
    <mergeCell ref="HOR194:HOS194"/>
    <mergeCell ref="HOY194:HOZ194"/>
    <mergeCell ref="HPF194:HPG194"/>
    <mergeCell ref="HPM194:HPN194"/>
    <mergeCell ref="HPT194:HPU194"/>
    <mergeCell ref="HQA194:HQB194"/>
    <mergeCell ref="HQH194:HQI194"/>
    <mergeCell ref="HLS194:HLT194"/>
    <mergeCell ref="HLZ194:HMA194"/>
    <mergeCell ref="HMG194:HMH194"/>
    <mergeCell ref="HMN194:HMO194"/>
    <mergeCell ref="HMU194:HMV194"/>
    <mergeCell ref="HNB194:HNC194"/>
    <mergeCell ref="HNI194:HNJ194"/>
    <mergeCell ref="HNP194:HNQ194"/>
    <mergeCell ref="HNW194:HNX194"/>
    <mergeCell ref="HSZ194:HTA194"/>
    <mergeCell ref="HTG194:HTH194"/>
    <mergeCell ref="HTN194:HTO194"/>
    <mergeCell ref="HTU194:HTV194"/>
    <mergeCell ref="HUB194:HUC194"/>
    <mergeCell ref="HUI194:HUJ194"/>
    <mergeCell ref="HUP194:HUQ194"/>
    <mergeCell ref="HUW194:HUX194"/>
    <mergeCell ref="HVD194:HVE194"/>
    <mergeCell ref="HQO194:HQP194"/>
    <mergeCell ref="HQV194:HQW194"/>
    <mergeCell ref="HRC194:HRD194"/>
    <mergeCell ref="HRJ194:HRK194"/>
    <mergeCell ref="HRQ194:HRR194"/>
    <mergeCell ref="HRX194:HRY194"/>
    <mergeCell ref="HSE194:HSF194"/>
    <mergeCell ref="HSL194:HSM194"/>
    <mergeCell ref="HSS194:HST194"/>
    <mergeCell ref="HXV194:HXW194"/>
    <mergeCell ref="HYC194:HYD194"/>
    <mergeCell ref="HYJ194:HYK194"/>
    <mergeCell ref="HYQ194:HYR194"/>
    <mergeCell ref="HYX194:HYY194"/>
    <mergeCell ref="HZE194:HZF194"/>
    <mergeCell ref="HZL194:HZM194"/>
    <mergeCell ref="HZS194:HZT194"/>
    <mergeCell ref="HZZ194:IAA194"/>
    <mergeCell ref="HVK194:HVL194"/>
    <mergeCell ref="HVR194:HVS194"/>
    <mergeCell ref="HVY194:HVZ194"/>
    <mergeCell ref="HWF194:HWG194"/>
    <mergeCell ref="HWM194:HWN194"/>
    <mergeCell ref="HWT194:HWU194"/>
    <mergeCell ref="HXA194:HXB194"/>
    <mergeCell ref="HXH194:HXI194"/>
    <mergeCell ref="HXO194:HXP194"/>
    <mergeCell ref="ICR194:ICS194"/>
    <mergeCell ref="ICY194:ICZ194"/>
    <mergeCell ref="IDF194:IDG194"/>
    <mergeCell ref="IDM194:IDN194"/>
    <mergeCell ref="IDT194:IDU194"/>
    <mergeCell ref="IEA194:IEB194"/>
    <mergeCell ref="IEH194:IEI194"/>
    <mergeCell ref="IEO194:IEP194"/>
    <mergeCell ref="IEV194:IEW194"/>
    <mergeCell ref="IAG194:IAH194"/>
    <mergeCell ref="IAN194:IAO194"/>
    <mergeCell ref="IAU194:IAV194"/>
    <mergeCell ref="IBB194:IBC194"/>
    <mergeCell ref="IBI194:IBJ194"/>
    <mergeCell ref="IBP194:IBQ194"/>
    <mergeCell ref="IBW194:IBX194"/>
    <mergeCell ref="ICD194:ICE194"/>
    <mergeCell ref="ICK194:ICL194"/>
    <mergeCell ref="IHN194:IHO194"/>
    <mergeCell ref="IHU194:IHV194"/>
    <mergeCell ref="IIB194:IIC194"/>
    <mergeCell ref="III194:IIJ194"/>
    <mergeCell ref="IIP194:IIQ194"/>
    <mergeCell ref="IIW194:IIX194"/>
    <mergeCell ref="IJD194:IJE194"/>
    <mergeCell ref="IJK194:IJL194"/>
    <mergeCell ref="IJR194:IJS194"/>
    <mergeCell ref="IFC194:IFD194"/>
    <mergeCell ref="IFJ194:IFK194"/>
    <mergeCell ref="IFQ194:IFR194"/>
    <mergeCell ref="IFX194:IFY194"/>
    <mergeCell ref="IGE194:IGF194"/>
    <mergeCell ref="IGL194:IGM194"/>
    <mergeCell ref="IGS194:IGT194"/>
    <mergeCell ref="IGZ194:IHA194"/>
    <mergeCell ref="IHG194:IHH194"/>
    <mergeCell ref="IMJ194:IMK194"/>
    <mergeCell ref="IMQ194:IMR194"/>
    <mergeCell ref="IMX194:IMY194"/>
    <mergeCell ref="INE194:INF194"/>
    <mergeCell ref="INL194:INM194"/>
    <mergeCell ref="INS194:INT194"/>
    <mergeCell ref="INZ194:IOA194"/>
    <mergeCell ref="IOG194:IOH194"/>
    <mergeCell ref="ION194:IOO194"/>
    <mergeCell ref="IJY194:IJZ194"/>
    <mergeCell ref="IKF194:IKG194"/>
    <mergeCell ref="IKM194:IKN194"/>
    <mergeCell ref="IKT194:IKU194"/>
    <mergeCell ref="ILA194:ILB194"/>
    <mergeCell ref="ILH194:ILI194"/>
    <mergeCell ref="ILO194:ILP194"/>
    <mergeCell ref="ILV194:ILW194"/>
    <mergeCell ref="IMC194:IMD194"/>
    <mergeCell ref="IRF194:IRG194"/>
    <mergeCell ref="IRM194:IRN194"/>
    <mergeCell ref="IRT194:IRU194"/>
    <mergeCell ref="ISA194:ISB194"/>
    <mergeCell ref="ISH194:ISI194"/>
    <mergeCell ref="ISO194:ISP194"/>
    <mergeCell ref="ISV194:ISW194"/>
    <mergeCell ref="ITC194:ITD194"/>
    <mergeCell ref="ITJ194:ITK194"/>
    <mergeCell ref="IOU194:IOV194"/>
    <mergeCell ref="IPB194:IPC194"/>
    <mergeCell ref="IPI194:IPJ194"/>
    <mergeCell ref="IPP194:IPQ194"/>
    <mergeCell ref="IPW194:IPX194"/>
    <mergeCell ref="IQD194:IQE194"/>
    <mergeCell ref="IQK194:IQL194"/>
    <mergeCell ref="IQR194:IQS194"/>
    <mergeCell ref="IQY194:IQZ194"/>
    <mergeCell ref="IWB194:IWC194"/>
    <mergeCell ref="IWI194:IWJ194"/>
    <mergeCell ref="IWP194:IWQ194"/>
    <mergeCell ref="IWW194:IWX194"/>
    <mergeCell ref="IXD194:IXE194"/>
    <mergeCell ref="IXK194:IXL194"/>
    <mergeCell ref="IXR194:IXS194"/>
    <mergeCell ref="IXY194:IXZ194"/>
    <mergeCell ref="IYF194:IYG194"/>
    <mergeCell ref="ITQ194:ITR194"/>
    <mergeCell ref="ITX194:ITY194"/>
    <mergeCell ref="IUE194:IUF194"/>
    <mergeCell ref="IUL194:IUM194"/>
    <mergeCell ref="IUS194:IUT194"/>
    <mergeCell ref="IUZ194:IVA194"/>
    <mergeCell ref="IVG194:IVH194"/>
    <mergeCell ref="IVN194:IVO194"/>
    <mergeCell ref="IVU194:IVV194"/>
    <mergeCell ref="JAX194:JAY194"/>
    <mergeCell ref="JBE194:JBF194"/>
    <mergeCell ref="JBL194:JBM194"/>
    <mergeCell ref="JBS194:JBT194"/>
    <mergeCell ref="JBZ194:JCA194"/>
    <mergeCell ref="JCG194:JCH194"/>
    <mergeCell ref="JCN194:JCO194"/>
    <mergeCell ref="JCU194:JCV194"/>
    <mergeCell ref="JDB194:JDC194"/>
    <mergeCell ref="IYM194:IYN194"/>
    <mergeCell ref="IYT194:IYU194"/>
    <mergeCell ref="IZA194:IZB194"/>
    <mergeCell ref="IZH194:IZI194"/>
    <mergeCell ref="IZO194:IZP194"/>
    <mergeCell ref="IZV194:IZW194"/>
    <mergeCell ref="JAC194:JAD194"/>
    <mergeCell ref="JAJ194:JAK194"/>
    <mergeCell ref="JAQ194:JAR194"/>
    <mergeCell ref="JFT194:JFU194"/>
    <mergeCell ref="JGA194:JGB194"/>
    <mergeCell ref="JGH194:JGI194"/>
    <mergeCell ref="JGO194:JGP194"/>
    <mergeCell ref="JGV194:JGW194"/>
    <mergeCell ref="JHC194:JHD194"/>
    <mergeCell ref="JHJ194:JHK194"/>
    <mergeCell ref="JHQ194:JHR194"/>
    <mergeCell ref="JHX194:JHY194"/>
    <mergeCell ref="JDI194:JDJ194"/>
    <mergeCell ref="JDP194:JDQ194"/>
    <mergeCell ref="JDW194:JDX194"/>
    <mergeCell ref="JED194:JEE194"/>
    <mergeCell ref="JEK194:JEL194"/>
    <mergeCell ref="JER194:JES194"/>
    <mergeCell ref="JEY194:JEZ194"/>
    <mergeCell ref="JFF194:JFG194"/>
    <mergeCell ref="JFM194:JFN194"/>
    <mergeCell ref="JKP194:JKQ194"/>
    <mergeCell ref="JKW194:JKX194"/>
    <mergeCell ref="JLD194:JLE194"/>
    <mergeCell ref="JLK194:JLL194"/>
    <mergeCell ref="JLR194:JLS194"/>
    <mergeCell ref="JLY194:JLZ194"/>
    <mergeCell ref="JMF194:JMG194"/>
    <mergeCell ref="JMM194:JMN194"/>
    <mergeCell ref="JMT194:JMU194"/>
    <mergeCell ref="JIE194:JIF194"/>
    <mergeCell ref="JIL194:JIM194"/>
    <mergeCell ref="JIS194:JIT194"/>
    <mergeCell ref="JIZ194:JJA194"/>
    <mergeCell ref="JJG194:JJH194"/>
    <mergeCell ref="JJN194:JJO194"/>
    <mergeCell ref="JJU194:JJV194"/>
    <mergeCell ref="JKB194:JKC194"/>
    <mergeCell ref="JKI194:JKJ194"/>
    <mergeCell ref="JPL194:JPM194"/>
    <mergeCell ref="JPS194:JPT194"/>
    <mergeCell ref="JPZ194:JQA194"/>
    <mergeCell ref="JQG194:JQH194"/>
    <mergeCell ref="JQN194:JQO194"/>
    <mergeCell ref="JQU194:JQV194"/>
    <mergeCell ref="JRB194:JRC194"/>
    <mergeCell ref="JRI194:JRJ194"/>
    <mergeCell ref="JRP194:JRQ194"/>
    <mergeCell ref="JNA194:JNB194"/>
    <mergeCell ref="JNH194:JNI194"/>
    <mergeCell ref="JNO194:JNP194"/>
    <mergeCell ref="JNV194:JNW194"/>
    <mergeCell ref="JOC194:JOD194"/>
    <mergeCell ref="JOJ194:JOK194"/>
    <mergeCell ref="JOQ194:JOR194"/>
    <mergeCell ref="JOX194:JOY194"/>
    <mergeCell ref="JPE194:JPF194"/>
    <mergeCell ref="JUH194:JUI194"/>
    <mergeCell ref="JUO194:JUP194"/>
    <mergeCell ref="JUV194:JUW194"/>
    <mergeCell ref="JVC194:JVD194"/>
    <mergeCell ref="JVJ194:JVK194"/>
    <mergeCell ref="JVQ194:JVR194"/>
    <mergeCell ref="JVX194:JVY194"/>
    <mergeCell ref="JWE194:JWF194"/>
    <mergeCell ref="JWL194:JWM194"/>
    <mergeCell ref="JRW194:JRX194"/>
    <mergeCell ref="JSD194:JSE194"/>
    <mergeCell ref="JSK194:JSL194"/>
    <mergeCell ref="JSR194:JSS194"/>
    <mergeCell ref="JSY194:JSZ194"/>
    <mergeCell ref="JTF194:JTG194"/>
    <mergeCell ref="JTM194:JTN194"/>
    <mergeCell ref="JTT194:JTU194"/>
    <mergeCell ref="JUA194:JUB194"/>
    <mergeCell ref="JZD194:JZE194"/>
    <mergeCell ref="JZK194:JZL194"/>
    <mergeCell ref="JZR194:JZS194"/>
    <mergeCell ref="JZY194:JZZ194"/>
    <mergeCell ref="KAF194:KAG194"/>
    <mergeCell ref="KAM194:KAN194"/>
    <mergeCell ref="KAT194:KAU194"/>
    <mergeCell ref="KBA194:KBB194"/>
    <mergeCell ref="KBH194:KBI194"/>
    <mergeCell ref="JWS194:JWT194"/>
    <mergeCell ref="JWZ194:JXA194"/>
    <mergeCell ref="JXG194:JXH194"/>
    <mergeCell ref="JXN194:JXO194"/>
    <mergeCell ref="JXU194:JXV194"/>
    <mergeCell ref="JYB194:JYC194"/>
    <mergeCell ref="JYI194:JYJ194"/>
    <mergeCell ref="JYP194:JYQ194"/>
    <mergeCell ref="JYW194:JYX194"/>
    <mergeCell ref="KDZ194:KEA194"/>
    <mergeCell ref="KEG194:KEH194"/>
    <mergeCell ref="KEN194:KEO194"/>
    <mergeCell ref="KEU194:KEV194"/>
    <mergeCell ref="KFB194:KFC194"/>
    <mergeCell ref="KFI194:KFJ194"/>
    <mergeCell ref="KFP194:KFQ194"/>
    <mergeCell ref="KFW194:KFX194"/>
    <mergeCell ref="KGD194:KGE194"/>
    <mergeCell ref="KBO194:KBP194"/>
    <mergeCell ref="KBV194:KBW194"/>
    <mergeCell ref="KCC194:KCD194"/>
    <mergeCell ref="KCJ194:KCK194"/>
    <mergeCell ref="KCQ194:KCR194"/>
    <mergeCell ref="KCX194:KCY194"/>
    <mergeCell ref="KDE194:KDF194"/>
    <mergeCell ref="KDL194:KDM194"/>
    <mergeCell ref="KDS194:KDT194"/>
    <mergeCell ref="KIV194:KIW194"/>
    <mergeCell ref="KJC194:KJD194"/>
    <mergeCell ref="KJJ194:KJK194"/>
    <mergeCell ref="KJQ194:KJR194"/>
    <mergeCell ref="KJX194:KJY194"/>
    <mergeCell ref="KKE194:KKF194"/>
    <mergeCell ref="KKL194:KKM194"/>
    <mergeCell ref="KKS194:KKT194"/>
    <mergeCell ref="KKZ194:KLA194"/>
    <mergeCell ref="KGK194:KGL194"/>
    <mergeCell ref="KGR194:KGS194"/>
    <mergeCell ref="KGY194:KGZ194"/>
    <mergeCell ref="KHF194:KHG194"/>
    <mergeCell ref="KHM194:KHN194"/>
    <mergeCell ref="KHT194:KHU194"/>
    <mergeCell ref="KIA194:KIB194"/>
    <mergeCell ref="KIH194:KII194"/>
    <mergeCell ref="KIO194:KIP194"/>
    <mergeCell ref="KNR194:KNS194"/>
    <mergeCell ref="KNY194:KNZ194"/>
    <mergeCell ref="KOF194:KOG194"/>
    <mergeCell ref="KOM194:KON194"/>
    <mergeCell ref="KOT194:KOU194"/>
    <mergeCell ref="KPA194:KPB194"/>
    <mergeCell ref="KPH194:KPI194"/>
    <mergeCell ref="KPO194:KPP194"/>
    <mergeCell ref="KPV194:KPW194"/>
    <mergeCell ref="KLG194:KLH194"/>
    <mergeCell ref="KLN194:KLO194"/>
    <mergeCell ref="KLU194:KLV194"/>
    <mergeCell ref="KMB194:KMC194"/>
    <mergeCell ref="KMI194:KMJ194"/>
    <mergeCell ref="KMP194:KMQ194"/>
    <mergeCell ref="KMW194:KMX194"/>
    <mergeCell ref="KND194:KNE194"/>
    <mergeCell ref="KNK194:KNL194"/>
    <mergeCell ref="KSN194:KSO194"/>
    <mergeCell ref="KSU194:KSV194"/>
    <mergeCell ref="KTB194:KTC194"/>
    <mergeCell ref="KTI194:KTJ194"/>
    <mergeCell ref="KTP194:KTQ194"/>
    <mergeCell ref="KTW194:KTX194"/>
    <mergeCell ref="KUD194:KUE194"/>
    <mergeCell ref="KUK194:KUL194"/>
    <mergeCell ref="KUR194:KUS194"/>
    <mergeCell ref="KQC194:KQD194"/>
    <mergeCell ref="KQJ194:KQK194"/>
    <mergeCell ref="KQQ194:KQR194"/>
    <mergeCell ref="KQX194:KQY194"/>
    <mergeCell ref="KRE194:KRF194"/>
    <mergeCell ref="KRL194:KRM194"/>
    <mergeCell ref="KRS194:KRT194"/>
    <mergeCell ref="KRZ194:KSA194"/>
    <mergeCell ref="KSG194:KSH194"/>
    <mergeCell ref="KXJ194:KXK194"/>
    <mergeCell ref="KXQ194:KXR194"/>
    <mergeCell ref="KXX194:KXY194"/>
    <mergeCell ref="KYE194:KYF194"/>
    <mergeCell ref="KYL194:KYM194"/>
    <mergeCell ref="KYS194:KYT194"/>
    <mergeCell ref="KYZ194:KZA194"/>
    <mergeCell ref="KZG194:KZH194"/>
    <mergeCell ref="KZN194:KZO194"/>
    <mergeCell ref="KUY194:KUZ194"/>
    <mergeCell ref="KVF194:KVG194"/>
    <mergeCell ref="KVM194:KVN194"/>
    <mergeCell ref="KVT194:KVU194"/>
    <mergeCell ref="KWA194:KWB194"/>
    <mergeCell ref="KWH194:KWI194"/>
    <mergeCell ref="KWO194:KWP194"/>
    <mergeCell ref="KWV194:KWW194"/>
    <mergeCell ref="KXC194:KXD194"/>
    <mergeCell ref="LCF194:LCG194"/>
    <mergeCell ref="LCM194:LCN194"/>
    <mergeCell ref="LCT194:LCU194"/>
    <mergeCell ref="LDA194:LDB194"/>
    <mergeCell ref="LDH194:LDI194"/>
    <mergeCell ref="LDO194:LDP194"/>
    <mergeCell ref="LDV194:LDW194"/>
    <mergeCell ref="LEC194:LED194"/>
    <mergeCell ref="LEJ194:LEK194"/>
    <mergeCell ref="KZU194:KZV194"/>
    <mergeCell ref="LAB194:LAC194"/>
    <mergeCell ref="LAI194:LAJ194"/>
    <mergeCell ref="LAP194:LAQ194"/>
    <mergeCell ref="LAW194:LAX194"/>
    <mergeCell ref="LBD194:LBE194"/>
    <mergeCell ref="LBK194:LBL194"/>
    <mergeCell ref="LBR194:LBS194"/>
    <mergeCell ref="LBY194:LBZ194"/>
    <mergeCell ref="LHB194:LHC194"/>
    <mergeCell ref="LHI194:LHJ194"/>
    <mergeCell ref="LHP194:LHQ194"/>
    <mergeCell ref="LHW194:LHX194"/>
    <mergeCell ref="LID194:LIE194"/>
    <mergeCell ref="LIK194:LIL194"/>
    <mergeCell ref="LIR194:LIS194"/>
    <mergeCell ref="LIY194:LIZ194"/>
    <mergeCell ref="LJF194:LJG194"/>
    <mergeCell ref="LEQ194:LER194"/>
    <mergeCell ref="LEX194:LEY194"/>
    <mergeCell ref="LFE194:LFF194"/>
    <mergeCell ref="LFL194:LFM194"/>
    <mergeCell ref="LFS194:LFT194"/>
    <mergeCell ref="LFZ194:LGA194"/>
    <mergeCell ref="LGG194:LGH194"/>
    <mergeCell ref="LGN194:LGO194"/>
    <mergeCell ref="LGU194:LGV194"/>
    <mergeCell ref="LLX194:LLY194"/>
    <mergeCell ref="LME194:LMF194"/>
    <mergeCell ref="LML194:LMM194"/>
    <mergeCell ref="LMS194:LMT194"/>
    <mergeCell ref="LMZ194:LNA194"/>
    <mergeCell ref="LNG194:LNH194"/>
    <mergeCell ref="LNN194:LNO194"/>
    <mergeCell ref="LNU194:LNV194"/>
    <mergeCell ref="LOB194:LOC194"/>
    <mergeCell ref="LJM194:LJN194"/>
    <mergeCell ref="LJT194:LJU194"/>
    <mergeCell ref="LKA194:LKB194"/>
    <mergeCell ref="LKH194:LKI194"/>
    <mergeCell ref="LKO194:LKP194"/>
    <mergeCell ref="LKV194:LKW194"/>
    <mergeCell ref="LLC194:LLD194"/>
    <mergeCell ref="LLJ194:LLK194"/>
    <mergeCell ref="LLQ194:LLR194"/>
    <mergeCell ref="LQT194:LQU194"/>
    <mergeCell ref="LRA194:LRB194"/>
    <mergeCell ref="LRH194:LRI194"/>
    <mergeCell ref="LRO194:LRP194"/>
    <mergeCell ref="LRV194:LRW194"/>
    <mergeCell ref="LSC194:LSD194"/>
    <mergeCell ref="LSJ194:LSK194"/>
    <mergeCell ref="LSQ194:LSR194"/>
    <mergeCell ref="LSX194:LSY194"/>
    <mergeCell ref="LOI194:LOJ194"/>
    <mergeCell ref="LOP194:LOQ194"/>
    <mergeCell ref="LOW194:LOX194"/>
    <mergeCell ref="LPD194:LPE194"/>
    <mergeCell ref="LPK194:LPL194"/>
    <mergeCell ref="LPR194:LPS194"/>
    <mergeCell ref="LPY194:LPZ194"/>
    <mergeCell ref="LQF194:LQG194"/>
    <mergeCell ref="LQM194:LQN194"/>
    <mergeCell ref="LVP194:LVQ194"/>
    <mergeCell ref="LVW194:LVX194"/>
    <mergeCell ref="LWD194:LWE194"/>
    <mergeCell ref="LWK194:LWL194"/>
    <mergeCell ref="LWR194:LWS194"/>
    <mergeCell ref="LWY194:LWZ194"/>
    <mergeCell ref="LXF194:LXG194"/>
    <mergeCell ref="LXM194:LXN194"/>
    <mergeCell ref="LXT194:LXU194"/>
    <mergeCell ref="LTE194:LTF194"/>
    <mergeCell ref="LTL194:LTM194"/>
    <mergeCell ref="LTS194:LTT194"/>
    <mergeCell ref="LTZ194:LUA194"/>
    <mergeCell ref="LUG194:LUH194"/>
    <mergeCell ref="LUN194:LUO194"/>
    <mergeCell ref="LUU194:LUV194"/>
    <mergeCell ref="LVB194:LVC194"/>
    <mergeCell ref="LVI194:LVJ194"/>
    <mergeCell ref="MAL194:MAM194"/>
    <mergeCell ref="MAS194:MAT194"/>
    <mergeCell ref="MAZ194:MBA194"/>
    <mergeCell ref="MBG194:MBH194"/>
    <mergeCell ref="MBN194:MBO194"/>
    <mergeCell ref="MBU194:MBV194"/>
    <mergeCell ref="MCB194:MCC194"/>
    <mergeCell ref="MCI194:MCJ194"/>
    <mergeCell ref="MCP194:MCQ194"/>
    <mergeCell ref="LYA194:LYB194"/>
    <mergeCell ref="LYH194:LYI194"/>
    <mergeCell ref="LYO194:LYP194"/>
    <mergeCell ref="LYV194:LYW194"/>
    <mergeCell ref="LZC194:LZD194"/>
    <mergeCell ref="LZJ194:LZK194"/>
    <mergeCell ref="LZQ194:LZR194"/>
    <mergeCell ref="LZX194:LZY194"/>
    <mergeCell ref="MAE194:MAF194"/>
    <mergeCell ref="MFH194:MFI194"/>
    <mergeCell ref="MFO194:MFP194"/>
    <mergeCell ref="MFV194:MFW194"/>
    <mergeCell ref="MGC194:MGD194"/>
    <mergeCell ref="MGJ194:MGK194"/>
    <mergeCell ref="MGQ194:MGR194"/>
    <mergeCell ref="MGX194:MGY194"/>
    <mergeCell ref="MHE194:MHF194"/>
    <mergeCell ref="MHL194:MHM194"/>
    <mergeCell ref="MCW194:MCX194"/>
    <mergeCell ref="MDD194:MDE194"/>
    <mergeCell ref="MDK194:MDL194"/>
    <mergeCell ref="MDR194:MDS194"/>
    <mergeCell ref="MDY194:MDZ194"/>
    <mergeCell ref="MEF194:MEG194"/>
    <mergeCell ref="MEM194:MEN194"/>
    <mergeCell ref="MET194:MEU194"/>
    <mergeCell ref="MFA194:MFB194"/>
    <mergeCell ref="MKD194:MKE194"/>
    <mergeCell ref="MKK194:MKL194"/>
    <mergeCell ref="MKR194:MKS194"/>
    <mergeCell ref="MKY194:MKZ194"/>
    <mergeCell ref="MLF194:MLG194"/>
    <mergeCell ref="MLM194:MLN194"/>
    <mergeCell ref="MLT194:MLU194"/>
    <mergeCell ref="MMA194:MMB194"/>
    <mergeCell ref="MMH194:MMI194"/>
    <mergeCell ref="MHS194:MHT194"/>
    <mergeCell ref="MHZ194:MIA194"/>
    <mergeCell ref="MIG194:MIH194"/>
    <mergeCell ref="MIN194:MIO194"/>
    <mergeCell ref="MIU194:MIV194"/>
    <mergeCell ref="MJB194:MJC194"/>
    <mergeCell ref="MJI194:MJJ194"/>
    <mergeCell ref="MJP194:MJQ194"/>
    <mergeCell ref="MJW194:MJX194"/>
    <mergeCell ref="MOZ194:MPA194"/>
    <mergeCell ref="MPG194:MPH194"/>
    <mergeCell ref="MPN194:MPO194"/>
    <mergeCell ref="MPU194:MPV194"/>
    <mergeCell ref="MQB194:MQC194"/>
    <mergeCell ref="MQI194:MQJ194"/>
    <mergeCell ref="MQP194:MQQ194"/>
    <mergeCell ref="MQW194:MQX194"/>
    <mergeCell ref="MRD194:MRE194"/>
    <mergeCell ref="MMO194:MMP194"/>
    <mergeCell ref="MMV194:MMW194"/>
    <mergeCell ref="MNC194:MND194"/>
    <mergeCell ref="MNJ194:MNK194"/>
    <mergeCell ref="MNQ194:MNR194"/>
    <mergeCell ref="MNX194:MNY194"/>
    <mergeCell ref="MOE194:MOF194"/>
    <mergeCell ref="MOL194:MOM194"/>
    <mergeCell ref="MOS194:MOT194"/>
    <mergeCell ref="MTV194:MTW194"/>
    <mergeCell ref="MUC194:MUD194"/>
    <mergeCell ref="MUJ194:MUK194"/>
    <mergeCell ref="MUQ194:MUR194"/>
    <mergeCell ref="MUX194:MUY194"/>
    <mergeCell ref="MVE194:MVF194"/>
    <mergeCell ref="MVL194:MVM194"/>
    <mergeCell ref="MVS194:MVT194"/>
    <mergeCell ref="MVZ194:MWA194"/>
    <mergeCell ref="MRK194:MRL194"/>
    <mergeCell ref="MRR194:MRS194"/>
    <mergeCell ref="MRY194:MRZ194"/>
    <mergeCell ref="MSF194:MSG194"/>
    <mergeCell ref="MSM194:MSN194"/>
    <mergeCell ref="MST194:MSU194"/>
    <mergeCell ref="MTA194:MTB194"/>
    <mergeCell ref="MTH194:MTI194"/>
    <mergeCell ref="MTO194:MTP194"/>
    <mergeCell ref="MYR194:MYS194"/>
    <mergeCell ref="MYY194:MYZ194"/>
    <mergeCell ref="MZF194:MZG194"/>
    <mergeCell ref="MZM194:MZN194"/>
    <mergeCell ref="MZT194:MZU194"/>
    <mergeCell ref="NAA194:NAB194"/>
    <mergeCell ref="NAH194:NAI194"/>
    <mergeCell ref="NAO194:NAP194"/>
    <mergeCell ref="NAV194:NAW194"/>
    <mergeCell ref="MWG194:MWH194"/>
    <mergeCell ref="MWN194:MWO194"/>
    <mergeCell ref="MWU194:MWV194"/>
    <mergeCell ref="MXB194:MXC194"/>
    <mergeCell ref="MXI194:MXJ194"/>
    <mergeCell ref="MXP194:MXQ194"/>
    <mergeCell ref="MXW194:MXX194"/>
    <mergeCell ref="MYD194:MYE194"/>
    <mergeCell ref="MYK194:MYL194"/>
    <mergeCell ref="NDN194:NDO194"/>
    <mergeCell ref="NDU194:NDV194"/>
    <mergeCell ref="NEB194:NEC194"/>
    <mergeCell ref="NEI194:NEJ194"/>
    <mergeCell ref="NEP194:NEQ194"/>
    <mergeCell ref="NEW194:NEX194"/>
    <mergeCell ref="NFD194:NFE194"/>
    <mergeCell ref="NFK194:NFL194"/>
    <mergeCell ref="NFR194:NFS194"/>
    <mergeCell ref="NBC194:NBD194"/>
    <mergeCell ref="NBJ194:NBK194"/>
    <mergeCell ref="NBQ194:NBR194"/>
    <mergeCell ref="NBX194:NBY194"/>
    <mergeCell ref="NCE194:NCF194"/>
    <mergeCell ref="NCL194:NCM194"/>
    <mergeCell ref="NCS194:NCT194"/>
    <mergeCell ref="NCZ194:NDA194"/>
    <mergeCell ref="NDG194:NDH194"/>
    <mergeCell ref="NIJ194:NIK194"/>
    <mergeCell ref="NIQ194:NIR194"/>
    <mergeCell ref="NIX194:NIY194"/>
    <mergeCell ref="NJE194:NJF194"/>
    <mergeCell ref="NJL194:NJM194"/>
    <mergeCell ref="NJS194:NJT194"/>
    <mergeCell ref="NJZ194:NKA194"/>
    <mergeCell ref="NKG194:NKH194"/>
    <mergeCell ref="NKN194:NKO194"/>
    <mergeCell ref="NFY194:NFZ194"/>
    <mergeCell ref="NGF194:NGG194"/>
    <mergeCell ref="NGM194:NGN194"/>
    <mergeCell ref="NGT194:NGU194"/>
    <mergeCell ref="NHA194:NHB194"/>
    <mergeCell ref="NHH194:NHI194"/>
    <mergeCell ref="NHO194:NHP194"/>
    <mergeCell ref="NHV194:NHW194"/>
    <mergeCell ref="NIC194:NID194"/>
    <mergeCell ref="NNF194:NNG194"/>
    <mergeCell ref="NNM194:NNN194"/>
    <mergeCell ref="NNT194:NNU194"/>
    <mergeCell ref="NOA194:NOB194"/>
    <mergeCell ref="NOH194:NOI194"/>
    <mergeCell ref="NOO194:NOP194"/>
    <mergeCell ref="NOV194:NOW194"/>
    <mergeCell ref="NPC194:NPD194"/>
    <mergeCell ref="NPJ194:NPK194"/>
    <mergeCell ref="NKU194:NKV194"/>
    <mergeCell ref="NLB194:NLC194"/>
    <mergeCell ref="NLI194:NLJ194"/>
    <mergeCell ref="NLP194:NLQ194"/>
    <mergeCell ref="NLW194:NLX194"/>
    <mergeCell ref="NMD194:NME194"/>
    <mergeCell ref="NMK194:NML194"/>
    <mergeCell ref="NMR194:NMS194"/>
    <mergeCell ref="NMY194:NMZ194"/>
    <mergeCell ref="NSB194:NSC194"/>
    <mergeCell ref="NSI194:NSJ194"/>
    <mergeCell ref="NSP194:NSQ194"/>
    <mergeCell ref="NSW194:NSX194"/>
    <mergeCell ref="NTD194:NTE194"/>
    <mergeCell ref="NTK194:NTL194"/>
    <mergeCell ref="NTR194:NTS194"/>
    <mergeCell ref="NTY194:NTZ194"/>
    <mergeCell ref="NUF194:NUG194"/>
    <mergeCell ref="NPQ194:NPR194"/>
    <mergeCell ref="NPX194:NPY194"/>
    <mergeCell ref="NQE194:NQF194"/>
    <mergeCell ref="NQL194:NQM194"/>
    <mergeCell ref="NQS194:NQT194"/>
    <mergeCell ref="NQZ194:NRA194"/>
    <mergeCell ref="NRG194:NRH194"/>
    <mergeCell ref="NRN194:NRO194"/>
    <mergeCell ref="NRU194:NRV194"/>
    <mergeCell ref="NWX194:NWY194"/>
    <mergeCell ref="NXE194:NXF194"/>
    <mergeCell ref="NXL194:NXM194"/>
    <mergeCell ref="NXS194:NXT194"/>
    <mergeCell ref="NXZ194:NYA194"/>
    <mergeCell ref="NYG194:NYH194"/>
    <mergeCell ref="NYN194:NYO194"/>
    <mergeCell ref="NYU194:NYV194"/>
    <mergeCell ref="NZB194:NZC194"/>
    <mergeCell ref="NUM194:NUN194"/>
    <mergeCell ref="NUT194:NUU194"/>
    <mergeCell ref="NVA194:NVB194"/>
    <mergeCell ref="NVH194:NVI194"/>
    <mergeCell ref="NVO194:NVP194"/>
    <mergeCell ref="NVV194:NVW194"/>
    <mergeCell ref="NWC194:NWD194"/>
    <mergeCell ref="NWJ194:NWK194"/>
    <mergeCell ref="NWQ194:NWR194"/>
    <mergeCell ref="OBT194:OBU194"/>
    <mergeCell ref="OCA194:OCB194"/>
    <mergeCell ref="OCH194:OCI194"/>
    <mergeCell ref="OCO194:OCP194"/>
    <mergeCell ref="OCV194:OCW194"/>
    <mergeCell ref="ODC194:ODD194"/>
    <mergeCell ref="ODJ194:ODK194"/>
    <mergeCell ref="ODQ194:ODR194"/>
    <mergeCell ref="ODX194:ODY194"/>
    <mergeCell ref="NZI194:NZJ194"/>
    <mergeCell ref="NZP194:NZQ194"/>
    <mergeCell ref="NZW194:NZX194"/>
    <mergeCell ref="OAD194:OAE194"/>
    <mergeCell ref="OAK194:OAL194"/>
    <mergeCell ref="OAR194:OAS194"/>
    <mergeCell ref="OAY194:OAZ194"/>
    <mergeCell ref="OBF194:OBG194"/>
    <mergeCell ref="OBM194:OBN194"/>
    <mergeCell ref="OGP194:OGQ194"/>
    <mergeCell ref="OGW194:OGX194"/>
    <mergeCell ref="OHD194:OHE194"/>
    <mergeCell ref="OHK194:OHL194"/>
    <mergeCell ref="OHR194:OHS194"/>
    <mergeCell ref="OHY194:OHZ194"/>
    <mergeCell ref="OIF194:OIG194"/>
    <mergeCell ref="OIM194:OIN194"/>
    <mergeCell ref="OIT194:OIU194"/>
    <mergeCell ref="OEE194:OEF194"/>
    <mergeCell ref="OEL194:OEM194"/>
    <mergeCell ref="OES194:OET194"/>
    <mergeCell ref="OEZ194:OFA194"/>
    <mergeCell ref="OFG194:OFH194"/>
    <mergeCell ref="OFN194:OFO194"/>
    <mergeCell ref="OFU194:OFV194"/>
    <mergeCell ref="OGB194:OGC194"/>
    <mergeCell ref="OGI194:OGJ194"/>
    <mergeCell ref="OLL194:OLM194"/>
    <mergeCell ref="OLS194:OLT194"/>
    <mergeCell ref="OLZ194:OMA194"/>
    <mergeCell ref="OMG194:OMH194"/>
    <mergeCell ref="OMN194:OMO194"/>
    <mergeCell ref="OMU194:OMV194"/>
    <mergeCell ref="ONB194:ONC194"/>
    <mergeCell ref="ONI194:ONJ194"/>
    <mergeCell ref="ONP194:ONQ194"/>
    <mergeCell ref="OJA194:OJB194"/>
    <mergeCell ref="OJH194:OJI194"/>
    <mergeCell ref="OJO194:OJP194"/>
    <mergeCell ref="OJV194:OJW194"/>
    <mergeCell ref="OKC194:OKD194"/>
    <mergeCell ref="OKJ194:OKK194"/>
    <mergeCell ref="OKQ194:OKR194"/>
    <mergeCell ref="OKX194:OKY194"/>
    <mergeCell ref="OLE194:OLF194"/>
    <mergeCell ref="OQH194:OQI194"/>
    <mergeCell ref="OQO194:OQP194"/>
    <mergeCell ref="OQV194:OQW194"/>
    <mergeCell ref="ORC194:ORD194"/>
    <mergeCell ref="ORJ194:ORK194"/>
    <mergeCell ref="ORQ194:ORR194"/>
    <mergeCell ref="ORX194:ORY194"/>
    <mergeCell ref="OSE194:OSF194"/>
    <mergeCell ref="OSL194:OSM194"/>
    <mergeCell ref="ONW194:ONX194"/>
    <mergeCell ref="OOD194:OOE194"/>
    <mergeCell ref="OOK194:OOL194"/>
    <mergeCell ref="OOR194:OOS194"/>
    <mergeCell ref="OOY194:OOZ194"/>
    <mergeCell ref="OPF194:OPG194"/>
    <mergeCell ref="OPM194:OPN194"/>
    <mergeCell ref="OPT194:OPU194"/>
    <mergeCell ref="OQA194:OQB194"/>
    <mergeCell ref="OVD194:OVE194"/>
    <mergeCell ref="OVK194:OVL194"/>
    <mergeCell ref="OVR194:OVS194"/>
    <mergeCell ref="OVY194:OVZ194"/>
    <mergeCell ref="OWF194:OWG194"/>
    <mergeCell ref="OWM194:OWN194"/>
    <mergeCell ref="OWT194:OWU194"/>
    <mergeCell ref="OXA194:OXB194"/>
    <mergeCell ref="OXH194:OXI194"/>
    <mergeCell ref="OSS194:OST194"/>
    <mergeCell ref="OSZ194:OTA194"/>
    <mergeCell ref="OTG194:OTH194"/>
    <mergeCell ref="OTN194:OTO194"/>
    <mergeCell ref="OTU194:OTV194"/>
    <mergeCell ref="OUB194:OUC194"/>
    <mergeCell ref="OUI194:OUJ194"/>
    <mergeCell ref="OUP194:OUQ194"/>
    <mergeCell ref="OUW194:OUX194"/>
    <mergeCell ref="OZZ194:PAA194"/>
    <mergeCell ref="PAG194:PAH194"/>
    <mergeCell ref="PAN194:PAO194"/>
    <mergeCell ref="PAU194:PAV194"/>
    <mergeCell ref="PBB194:PBC194"/>
    <mergeCell ref="PBI194:PBJ194"/>
    <mergeCell ref="PBP194:PBQ194"/>
    <mergeCell ref="PBW194:PBX194"/>
    <mergeCell ref="PCD194:PCE194"/>
    <mergeCell ref="OXO194:OXP194"/>
    <mergeCell ref="OXV194:OXW194"/>
    <mergeCell ref="OYC194:OYD194"/>
    <mergeCell ref="OYJ194:OYK194"/>
    <mergeCell ref="OYQ194:OYR194"/>
    <mergeCell ref="OYX194:OYY194"/>
    <mergeCell ref="OZE194:OZF194"/>
    <mergeCell ref="OZL194:OZM194"/>
    <mergeCell ref="OZS194:OZT194"/>
    <mergeCell ref="PEV194:PEW194"/>
    <mergeCell ref="PFC194:PFD194"/>
    <mergeCell ref="PFJ194:PFK194"/>
    <mergeCell ref="PFQ194:PFR194"/>
    <mergeCell ref="PFX194:PFY194"/>
    <mergeCell ref="PGE194:PGF194"/>
    <mergeCell ref="PGL194:PGM194"/>
    <mergeCell ref="PGS194:PGT194"/>
    <mergeCell ref="PGZ194:PHA194"/>
    <mergeCell ref="PCK194:PCL194"/>
    <mergeCell ref="PCR194:PCS194"/>
    <mergeCell ref="PCY194:PCZ194"/>
    <mergeCell ref="PDF194:PDG194"/>
    <mergeCell ref="PDM194:PDN194"/>
    <mergeCell ref="PDT194:PDU194"/>
    <mergeCell ref="PEA194:PEB194"/>
    <mergeCell ref="PEH194:PEI194"/>
    <mergeCell ref="PEO194:PEP194"/>
    <mergeCell ref="PJR194:PJS194"/>
    <mergeCell ref="PJY194:PJZ194"/>
    <mergeCell ref="PKF194:PKG194"/>
    <mergeCell ref="PKM194:PKN194"/>
    <mergeCell ref="PKT194:PKU194"/>
    <mergeCell ref="PLA194:PLB194"/>
    <mergeCell ref="PLH194:PLI194"/>
    <mergeCell ref="PLO194:PLP194"/>
    <mergeCell ref="PLV194:PLW194"/>
    <mergeCell ref="PHG194:PHH194"/>
    <mergeCell ref="PHN194:PHO194"/>
    <mergeCell ref="PHU194:PHV194"/>
    <mergeCell ref="PIB194:PIC194"/>
    <mergeCell ref="PII194:PIJ194"/>
    <mergeCell ref="PIP194:PIQ194"/>
    <mergeCell ref="PIW194:PIX194"/>
    <mergeCell ref="PJD194:PJE194"/>
    <mergeCell ref="PJK194:PJL194"/>
    <mergeCell ref="PON194:POO194"/>
    <mergeCell ref="POU194:POV194"/>
    <mergeCell ref="PPB194:PPC194"/>
    <mergeCell ref="PPI194:PPJ194"/>
    <mergeCell ref="PPP194:PPQ194"/>
    <mergeCell ref="PPW194:PPX194"/>
    <mergeCell ref="PQD194:PQE194"/>
    <mergeCell ref="PQK194:PQL194"/>
    <mergeCell ref="PQR194:PQS194"/>
    <mergeCell ref="PMC194:PMD194"/>
    <mergeCell ref="PMJ194:PMK194"/>
    <mergeCell ref="PMQ194:PMR194"/>
    <mergeCell ref="PMX194:PMY194"/>
    <mergeCell ref="PNE194:PNF194"/>
    <mergeCell ref="PNL194:PNM194"/>
    <mergeCell ref="PNS194:PNT194"/>
    <mergeCell ref="PNZ194:POA194"/>
    <mergeCell ref="POG194:POH194"/>
    <mergeCell ref="PTJ194:PTK194"/>
    <mergeCell ref="PTQ194:PTR194"/>
    <mergeCell ref="PTX194:PTY194"/>
    <mergeCell ref="PUE194:PUF194"/>
    <mergeCell ref="PUL194:PUM194"/>
    <mergeCell ref="PUS194:PUT194"/>
    <mergeCell ref="PUZ194:PVA194"/>
    <mergeCell ref="PVG194:PVH194"/>
    <mergeCell ref="PVN194:PVO194"/>
    <mergeCell ref="PQY194:PQZ194"/>
    <mergeCell ref="PRF194:PRG194"/>
    <mergeCell ref="PRM194:PRN194"/>
    <mergeCell ref="PRT194:PRU194"/>
    <mergeCell ref="PSA194:PSB194"/>
    <mergeCell ref="PSH194:PSI194"/>
    <mergeCell ref="PSO194:PSP194"/>
    <mergeCell ref="PSV194:PSW194"/>
    <mergeCell ref="PTC194:PTD194"/>
    <mergeCell ref="PYF194:PYG194"/>
    <mergeCell ref="PYM194:PYN194"/>
    <mergeCell ref="PYT194:PYU194"/>
    <mergeCell ref="PZA194:PZB194"/>
    <mergeCell ref="PZH194:PZI194"/>
    <mergeCell ref="PZO194:PZP194"/>
    <mergeCell ref="PZV194:PZW194"/>
    <mergeCell ref="QAC194:QAD194"/>
    <mergeCell ref="QAJ194:QAK194"/>
    <mergeCell ref="PVU194:PVV194"/>
    <mergeCell ref="PWB194:PWC194"/>
    <mergeCell ref="PWI194:PWJ194"/>
    <mergeCell ref="PWP194:PWQ194"/>
    <mergeCell ref="PWW194:PWX194"/>
    <mergeCell ref="PXD194:PXE194"/>
    <mergeCell ref="PXK194:PXL194"/>
    <mergeCell ref="PXR194:PXS194"/>
    <mergeCell ref="PXY194:PXZ194"/>
    <mergeCell ref="QDB194:QDC194"/>
    <mergeCell ref="QDI194:QDJ194"/>
    <mergeCell ref="QDP194:QDQ194"/>
    <mergeCell ref="QDW194:QDX194"/>
    <mergeCell ref="QED194:QEE194"/>
    <mergeCell ref="QEK194:QEL194"/>
    <mergeCell ref="QER194:QES194"/>
    <mergeCell ref="QEY194:QEZ194"/>
    <mergeCell ref="QFF194:QFG194"/>
    <mergeCell ref="QAQ194:QAR194"/>
    <mergeCell ref="QAX194:QAY194"/>
    <mergeCell ref="QBE194:QBF194"/>
    <mergeCell ref="QBL194:QBM194"/>
    <mergeCell ref="QBS194:QBT194"/>
    <mergeCell ref="QBZ194:QCA194"/>
    <mergeCell ref="QCG194:QCH194"/>
    <mergeCell ref="QCN194:QCO194"/>
    <mergeCell ref="QCU194:QCV194"/>
    <mergeCell ref="QHX194:QHY194"/>
    <mergeCell ref="QIE194:QIF194"/>
    <mergeCell ref="QIL194:QIM194"/>
    <mergeCell ref="QIS194:QIT194"/>
    <mergeCell ref="QIZ194:QJA194"/>
    <mergeCell ref="QJG194:QJH194"/>
    <mergeCell ref="QJN194:QJO194"/>
    <mergeCell ref="QJU194:QJV194"/>
    <mergeCell ref="QKB194:QKC194"/>
    <mergeCell ref="QFM194:QFN194"/>
    <mergeCell ref="QFT194:QFU194"/>
    <mergeCell ref="QGA194:QGB194"/>
    <mergeCell ref="QGH194:QGI194"/>
    <mergeCell ref="QGO194:QGP194"/>
    <mergeCell ref="QGV194:QGW194"/>
    <mergeCell ref="QHC194:QHD194"/>
    <mergeCell ref="QHJ194:QHK194"/>
    <mergeCell ref="QHQ194:QHR194"/>
    <mergeCell ref="QMT194:QMU194"/>
    <mergeCell ref="QNA194:QNB194"/>
    <mergeCell ref="QNH194:QNI194"/>
    <mergeCell ref="QNO194:QNP194"/>
    <mergeCell ref="QNV194:QNW194"/>
    <mergeCell ref="QOC194:QOD194"/>
    <mergeCell ref="QOJ194:QOK194"/>
    <mergeCell ref="QOQ194:QOR194"/>
    <mergeCell ref="QOX194:QOY194"/>
    <mergeCell ref="QKI194:QKJ194"/>
    <mergeCell ref="QKP194:QKQ194"/>
    <mergeCell ref="QKW194:QKX194"/>
    <mergeCell ref="QLD194:QLE194"/>
    <mergeCell ref="QLK194:QLL194"/>
    <mergeCell ref="QLR194:QLS194"/>
    <mergeCell ref="QLY194:QLZ194"/>
    <mergeCell ref="QMF194:QMG194"/>
    <mergeCell ref="QMM194:QMN194"/>
    <mergeCell ref="QRP194:QRQ194"/>
    <mergeCell ref="QRW194:QRX194"/>
    <mergeCell ref="QSD194:QSE194"/>
    <mergeCell ref="QSK194:QSL194"/>
    <mergeCell ref="QSR194:QSS194"/>
    <mergeCell ref="QSY194:QSZ194"/>
    <mergeCell ref="QTF194:QTG194"/>
    <mergeCell ref="QTM194:QTN194"/>
    <mergeCell ref="QTT194:QTU194"/>
    <mergeCell ref="QPE194:QPF194"/>
    <mergeCell ref="QPL194:QPM194"/>
    <mergeCell ref="QPS194:QPT194"/>
    <mergeCell ref="QPZ194:QQA194"/>
    <mergeCell ref="QQG194:QQH194"/>
    <mergeCell ref="QQN194:QQO194"/>
    <mergeCell ref="QQU194:QQV194"/>
    <mergeCell ref="QRB194:QRC194"/>
    <mergeCell ref="QRI194:QRJ194"/>
    <mergeCell ref="QWL194:QWM194"/>
    <mergeCell ref="QWS194:QWT194"/>
    <mergeCell ref="QWZ194:QXA194"/>
    <mergeCell ref="QXG194:QXH194"/>
    <mergeCell ref="QXN194:QXO194"/>
    <mergeCell ref="QXU194:QXV194"/>
    <mergeCell ref="QYB194:QYC194"/>
    <mergeCell ref="QYI194:QYJ194"/>
    <mergeCell ref="QYP194:QYQ194"/>
    <mergeCell ref="QUA194:QUB194"/>
    <mergeCell ref="QUH194:QUI194"/>
    <mergeCell ref="QUO194:QUP194"/>
    <mergeCell ref="QUV194:QUW194"/>
    <mergeCell ref="QVC194:QVD194"/>
    <mergeCell ref="QVJ194:QVK194"/>
    <mergeCell ref="QVQ194:QVR194"/>
    <mergeCell ref="QVX194:QVY194"/>
    <mergeCell ref="QWE194:QWF194"/>
    <mergeCell ref="RBH194:RBI194"/>
    <mergeCell ref="RBO194:RBP194"/>
    <mergeCell ref="RBV194:RBW194"/>
    <mergeCell ref="RCC194:RCD194"/>
    <mergeCell ref="RCJ194:RCK194"/>
    <mergeCell ref="RCQ194:RCR194"/>
    <mergeCell ref="RCX194:RCY194"/>
    <mergeCell ref="RDE194:RDF194"/>
    <mergeCell ref="RDL194:RDM194"/>
    <mergeCell ref="QYW194:QYX194"/>
    <mergeCell ref="QZD194:QZE194"/>
    <mergeCell ref="QZK194:QZL194"/>
    <mergeCell ref="QZR194:QZS194"/>
    <mergeCell ref="QZY194:QZZ194"/>
    <mergeCell ref="RAF194:RAG194"/>
    <mergeCell ref="RAM194:RAN194"/>
    <mergeCell ref="RAT194:RAU194"/>
    <mergeCell ref="RBA194:RBB194"/>
    <mergeCell ref="RGD194:RGE194"/>
    <mergeCell ref="RGK194:RGL194"/>
    <mergeCell ref="RGR194:RGS194"/>
    <mergeCell ref="RGY194:RGZ194"/>
    <mergeCell ref="RHF194:RHG194"/>
    <mergeCell ref="RHM194:RHN194"/>
    <mergeCell ref="RHT194:RHU194"/>
    <mergeCell ref="RIA194:RIB194"/>
    <mergeCell ref="RIH194:RII194"/>
    <mergeCell ref="RDS194:RDT194"/>
    <mergeCell ref="RDZ194:REA194"/>
    <mergeCell ref="REG194:REH194"/>
    <mergeCell ref="REN194:REO194"/>
    <mergeCell ref="REU194:REV194"/>
    <mergeCell ref="RFB194:RFC194"/>
    <mergeCell ref="RFI194:RFJ194"/>
    <mergeCell ref="RFP194:RFQ194"/>
    <mergeCell ref="RFW194:RFX194"/>
    <mergeCell ref="RKZ194:RLA194"/>
    <mergeCell ref="RLG194:RLH194"/>
    <mergeCell ref="RLN194:RLO194"/>
    <mergeCell ref="RLU194:RLV194"/>
    <mergeCell ref="RMB194:RMC194"/>
    <mergeCell ref="RMI194:RMJ194"/>
    <mergeCell ref="RMP194:RMQ194"/>
    <mergeCell ref="RMW194:RMX194"/>
    <mergeCell ref="RND194:RNE194"/>
    <mergeCell ref="RIO194:RIP194"/>
    <mergeCell ref="RIV194:RIW194"/>
    <mergeCell ref="RJC194:RJD194"/>
    <mergeCell ref="RJJ194:RJK194"/>
    <mergeCell ref="RJQ194:RJR194"/>
    <mergeCell ref="RJX194:RJY194"/>
    <mergeCell ref="RKE194:RKF194"/>
    <mergeCell ref="RKL194:RKM194"/>
    <mergeCell ref="RKS194:RKT194"/>
    <mergeCell ref="RPV194:RPW194"/>
    <mergeCell ref="RQC194:RQD194"/>
    <mergeCell ref="RQJ194:RQK194"/>
    <mergeCell ref="RQQ194:RQR194"/>
    <mergeCell ref="RQX194:RQY194"/>
    <mergeCell ref="RRE194:RRF194"/>
    <mergeCell ref="RRL194:RRM194"/>
    <mergeCell ref="RRS194:RRT194"/>
    <mergeCell ref="RRZ194:RSA194"/>
    <mergeCell ref="RNK194:RNL194"/>
    <mergeCell ref="RNR194:RNS194"/>
    <mergeCell ref="RNY194:RNZ194"/>
    <mergeCell ref="ROF194:ROG194"/>
    <mergeCell ref="ROM194:RON194"/>
    <mergeCell ref="ROT194:ROU194"/>
    <mergeCell ref="RPA194:RPB194"/>
    <mergeCell ref="RPH194:RPI194"/>
    <mergeCell ref="RPO194:RPP194"/>
    <mergeCell ref="RUR194:RUS194"/>
    <mergeCell ref="RUY194:RUZ194"/>
    <mergeCell ref="RVF194:RVG194"/>
    <mergeCell ref="RVM194:RVN194"/>
    <mergeCell ref="RVT194:RVU194"/>
    <mergeCell ref="RWA194:RWB194"/>
    <mergeCell ref="RWH194:RWI194"/>
    <mergeCell ref="RWO194:RWP194"/>
    <mergeCell ref="RWV194:RWW194"/>
    <mergeCell ref="RSG194:RSH194"/>
    <mergeCell ref="RSN194:RSO194"/>
    <mergeCell ref="RSU194:RSV194"/>
    <mergeCell ref="RTB194:RTC194"/>
    <mergeCell ref="RTI194:RTJ194"/>
    <mergeCell ref="RTP194:RTQ194"/>
    <mergeCell ref="RTW194:RTX194"/>
    <mergeCell ref="RUD194:RUE194"/>
    <mergeCell ref="RUK194:RUL194"/>
    <mergeCell ref="RZN194:RZO194"/>
    <mergeCell ref="RZU194:RZV194"/>
    <mergeCell ref="SAB194:SAC194"/>
    <mergeCell ref="SAI194:SAJ194"/>
    <mergeCell ref="SAP194:SAQ194"/>
    <mergeCell ref="SAW194:SAX194"/>
    <mergeCell ref="SBD194:SBE194"/>
    <mergeCell ref="SBK194:SBL194"/>
    <mergeCell ref="SBR194:SBS194"/>
    <mergeCell ref="RXC194:RXD194"/>
    <mergeCell ref="RXJ194:RXK194"/>
    <mergeCell ref="RXQ194:RXR194"/>
    <mergeCell ref="RXX194:RXY194"/>
    <mergeCell ref="RYE194:RYF194"/>
    <mergeCell ref="RYL194:RYM194"/>
    <mergeCell ref="RYS194:RYT194"/>
    <mergeCell ref="RYZ194:RZA194"/>
    <mergeCell ref="RZG194:RZH194"/>
    <mergeCell ref="SEJ194:SEK194"/>
    <mergeCell ref="SEQ194:SER194"/>
    <mergeCell ref="SEX194:SEY194"/>
    <mergeCell ref="SFE194:SFF194"/>
    <mergeCell ref="SFL194:SFM194"/>
    <mergeCell ref="SFS194:SFT194"/>
    <mergeCell ref="SFZ194:SGA194"/>
    <mergeCell ref="SGG194:SGH194"/>
    <mergeCell ref="SGN194:SGO194"/>
    <mergeCell ref="SBY194:SBZ194"/>
    <mergeCell ref="SCF194:SCG194"/>
    <mergeCell ref="SCM194:SCN194"/>
    <mergeCell ref="SCT194:SCU194"/>
    <mergeCell ref="SDA194:SDB194"/>
    <mergeCell ref="SDH194:SDI194"/>
    <mergeCell ref="SDO194:SDP194"/>
    <mergeCell ref="SDV194:SDW194"/>
    <mergeCell ref="SEC194:SED194"/>
    <mergeCell ref="SJF194:SJG194"/>
    <mergeCell ref="SJM194:SJN194"/>
    <mergeCell ref="SJT194:SJU194"/>
    <mergeCell ref="SKA194:SKB194"/>
    <mergeCell ref="SKH194:SKI194"/>
    <mergeCell ref="SKO194:SKP194"/>
    <mergeCell ref="SKV194:SKW194"/>
    <mergeCell ref="SLC194:SLD194"/>
    <mergeCell ref="SLJ194:SLK194"/>
    <mergeCell ref="SGU194:SGV194"/>
    <mergeCell ref="SHB194:SHC194"/>
    <mergeCell ref="SHI194:SHJ194"/>
    <mergeCell ref="SHP194:SHQ194"/>
    <mergeCell ref="SHW194:SHX194"/>
    <mergeCell ref="SID194:SIE194"/>
    <mergeCell ref="SIK194:SIL194"/>
    <mergeCell ref="SIR194:SIS194"/>
    <mergeCell ref="SIY194:SIZ194"/>
    <mergeCell ref="SOB194:SOC194"/>
    <mergeCell ref="SOI194:SOJ194"/>
    <mergeCell ref="SOP194:SOQ194"/>
    <mergeCell ref="SOW194:SOX194"/>
    <mergeCell ref="SPD194:SPE194"/>
    <mergeCell ref="SPK194:SPL194"/>
    <mergeCell ref="SPR194:SPS194"/>
    <mergeCell ref="SPY194:SPZ194"/>
    <mergeCell ref="SQF194:SQG194"/>
    <mergeCell ref="SLQ194:SLR194"/>
    <mergeCell ref="SLX194:SLY194"/>
    <mergeCell ref="SME194:SMF194"/>
    <mergeCell ref="SML194:SMM194"/>
    <mergeCell ref="SMS194:SMT194"/>
    <mergeCell ref="SMZ194:SNA194"/>
    <mergeCell ref="SNG194:SNH194"/>
    <mergeCell ref="SNN194:SNO194"/>
    <mergeCell ref="SNU194:SNV194"/>
    <mergeCell ref="SSX194:SSY194"/>
    <mergeCell ref="STE194:STF194"/>
    <mergeCell ref="STL194:STM194"/>
    <mergeCell ref="STS194:STT194"/>
    <mergeCell ref="STZ194:SUA194"/>
    <mergeCell ref="SUG194:SUH194"/>
    <mergeCell ref="SUN194:SUO194"/>
    <mergeCell ref="SUU194:SUV194"/>
    <mergeCell ref="SVB194:SVC194"/>
    <mergeCell ref="SQM194:SQN194"/>
    <mergeCell ref="SQT194:SQU194"/>
    <mergeCell ref="SRA194:SRB194"/>
    <mergeCell ref="SRH194:SRI194"/>
    <mergeCell ref="SRO194:SRP194"/>
    <mergeCell ref="SRV194:SRW194"/>
    <mergeCell ref="SSC194:SSD194"/>
    <mergeCell ref="SSJ194:SSK194"/>
    <mergeCell ref="SSQ194:SSR194"/>
    <mergeCell ref="SXT194:SXU194"/>
    <mergeCell ref="SYA194:SYB194"/>
    <mergeCell ref="SYH194:SYI194"/>
    <mergeCell ref="SYO194:SYP194"/>
    <mergeCell ref="SYV194:SYW194"/>
    <mergeCell ref="SZC194:SZD194"/>
    <mergeCell ref="SZJ194:SZK194"/>
    <mergeCell ref="SZQ194:SZR194"/>
    <mergeCell ref="SZX194:SZY194"/>
    <mergeCell ref="SVI194:SVJ194"/>
    <mergeCell ref="SVP194:SVQ194"/>
    <mergeCell ref="SVW194:SVX194"/>
    <mergeCell ref="SWD194:SWE194"/>
    <mergeCell ref="SWK194:SWL194"/>
    <mergeCell ref="SWR194:SWS194"/>
    <mergeCell ref="SWY194:SWZ194"/>
    <mergeCell ref="SXF194:SXG194"/>
    <mergeCell ref="SXM194:SXN194"/>
    <mergeCell ref="TCP194:TCQ194"/>
    <mergeCell ref="TCW194:TCX194"/>
    <mergeCell ref="TDD194:TDE194"/>
    <mergeCell ref="TDK194:TDL194"/>
    <mergeCell ref="TDR194:TDS194"/>
    <mergeCell ref="TDY194:TDZ194"/>
    <mergeCell ref="TEF194:TEG194"/>
    <mergeCell ref="TEM194:TEN194"/>
    <mergeCell ref="TET194:TEU194"/>
    <mergeCell ref="TAE194:TAF194"/>
    <mergeCell ref="TAL194:TAM194"/>
    <mergeCell ref="TAS194:TAT194"/>
    <mergeCell ref="TAZ194:TBA194"/>
    <mergeCell ref="TBG194:TBH194"/>
    <mergeCell ref="TBN194:TBO194"/>
    <mergeCell ref="TBU194:TBV194"/>
    <mergeCell ref="TCB194:TCC194"/>
    <mergeCell ref="TCI194:TCJ194"/>
    <mergeCell ref="THL194:THM194"/>
    <mergeCell ref="THS194:THT194"/>
    <mergeCell ref="THZ194:TIA194"/>
    <mergeCell ref="TIG194:TIH194"/>
    <mergeCell ref="TIN194:TIO194"/>
    <mergeCell ref="TIU194:TIV194"/>
    <mergeCell ref="TJB194:TJC194"/>
    <mergeCell ref="TJI194:TJJ194"/>
    <mergeCell ref="TJP194:TJQ194"/>
    <mergeCell ref="TFA194:TFB194"/>
    <mergeCell ref="TFH194:TFI194"/>
    <mergeCell ref="TFO194:TFP194"/>
    <mergeCell ref="TFV194:TFW194"/>
    <mergeCell ref="TGC194:TGD194"/>
    <mergeCell ref="TGJ194:TGK194"/>
    <mergeCell ref="TGQ194:TGR194"/>
    <mergeCell ref="TGX194:TGY194"/>
    <mergeCell ref="THE194:THF194"/>
    <mergeCell ref="TMH194:TMI194"/>
    <mergeCell ref="TMO194:TMP194"/>
    <mergeCell ref="TMV194:TMW194"/>
    <mergeCell ref="TNC194:TND194"/>
    <mergeCell ref="TNJ194:TNK194"/>
    <mergeCell ref="TNQ194:TNR194"/>
    <mergeCell ref="TNX194:TNY194"/>
    <mergeCell ref="TOE194:TOF194"/>
    <mergeCell ref="TOL194:TOM194"/>
    <mergeCell ref="TJW194:TJX194"/>
    <mergeCell ref="TKD194:TKE194"/>
    <mergeCell ref="TKK194:TKL194"/>
    <mergeCell ref="TKR194:TKS194"/>
    <mergeCell ref="TKY194:TKZ194"/>
    <mergeCell ref="TLF194:TLG194"/>
    <mergeCell ref="TLM194:TLN194"/>
    <mergeCell ref="TLT194:TLU194"/>
    <mergeCell ref="TMA194:TMB194"/>
    <mergeCell ref="TRD194:TRE194"/>
    <mergeCell ref="TRK194:TRL194"/>
    <mergeCell ref="TRR194:TRS194"/>
    <mergeCell ref="TRY194:TRZ194"/>
    <mergeCell ref="TSF194:TSG194"/>
    <mergeCell ref="TSM194:TSN194"/>
    <mergeCell ref="TST194:TSU194"/>
    <mergeCell ref="TTA194:TTB194"/>
    <mergeCell ref="TTH194:TTI194"/>
    <mergeCell ref="TOS194:TOT194"/>
    <mergeCell ref="TOZ194:TPA194"/>
    <mergeCell ref="TPG194:TPH194"/>
    <mergeCell ref="TPN194:TPO194"/>
    <mergeCell ref="TPU194:TPV194"/>
    <mergeCell ref="TQB194:TQC194"/>
    <mergeCell ref="TQI194:TQJ194"/>
    <mergeCell ref="TQP194:TQQ194"/>
    <mergeCell ref="TQW194:TQX194"/>
    <mergeCell ref="TVZ194:TWA194"/>
    <mergeCell ref="TWG194:TWH194"/>
    <mergeCell ref="TWN194:TWO194"/>
    <mergeCell ref="TWU194:TWV194"/>
    <mergeCell ref="TXB194:TXC194"/>
    <mergeCell ref="TXI194:TXJ194"/>
    <mergeCell ref="TXP194:TXQ194"/>
    <mergeCell ref="TXW194:TXX194"/>
    <mergeCell ref="TYD194:TYE194"/>
    <mergeCell ref="TTO194:TTP194"/>
    <mergeCell ref="TTV194:TTW194"/>
    <mergeCell ref="TUC194:TUD194"/>
    <mergeCell ref="TUJ194:TUK194"/>
    <mergeCell ref="TUQ194:TUR194"/>
    <mergeCell ref="TUX194:TUY194"/>
    <mergeCell ref="TVE194:TVF194"/>
    <mergeCell ref="TVL194:TVM194"/>
    <mergeCell ref="TVS194:TVT194"/>
    <mergeCell ref="UAV194:UAW194"/>
    <mergeCell ref="UBC194:UBD194"/>
    <mergeCell ref="UBJ194:UBK194"/>
    <mergeCell ref="UBQ194:UBR194"/>
    <mergeCell ref="UBX194:UBY194"/>
    <mergeCell ref="UCE194:UCF194"/>
    <mergeCell ref="UCL194:UCM194"/>
    <mergeCell ref="UCS194:UCT194"/>
    <mergeCell ref="UCZ194:UDA194"/>
    <mergeCell ref="TYK194:TYL194"/>
    <mergeCell ref="TYR194:TYS194"/>
    <mergeCell ref="TYY194:TYZ194"/>
    <mergeCell ref="TZF194:TZG194"/>
    <mergeCell ref="TZM194:TZN194"/>
    <mergeCell ref="TZT194:TZU194"/>
    <mergeCell ref="UAA194:UAB194"/>
    <mergeCell ref="UAH194:UAI194"/>
    <mergeCell ref="UAO194:UAP194"/>
    <mergeCell ref="UFR194:UFS194"/>
    <mergeCell ref="UFY194:UFZ194"/>
    <mergeCell ref="UGF194:UGG194"/>
    <mergeCell ref="UGM194:UGN194"/>
    <mergeCell ref="UGT194:UGU194"/>
    <mergeCell ref="UHA194:UHB194"/>
    <mergeCell ref="UHH194:UHI194"/>
    <mergeCell ref="UHO194:UHP194"/>
    <mergeCell ref="UHV194:UHW194"/>
    <mergeCell ref="UDG194:UDH194"/>
    <mergeCell ref="UDN194:UDO194"/>
    <mergeCell ref="UDU194:UDV194"/>
    <mergeCell ref="UEB194:UEC194"/>
    <mergeCell ref="UEI194:UEJ194"/>
    <mergeCell ref="UEP194:UEQ194"/>
    <mergeCell ref="UEW194:UEX194"/>
    <mergeCell ref="UFD194:UFE194"/>
    <mergeCell ref="UFK194:UFL194"/>
    <mergeCell ref="UKN194:UKO194"/>
    <mergeCell ref="UKU194:UKV194"/>
    <mergeCell ref="ULB194:ULC194"/>
    <mergeCell ref="ULI194:ULJ194"/>
    <mergeCell ref="ULP194:ULQ194"/>
    <mergeCell ref="ULW194:ULX194"/>
    <mergeCell ref="UMD194:UME194"/>
    <mergeCell ref="UMK194:UML194"/>
    <mergeCell ref="UMR194:UMS194"/>
    <mergeCell ref="UIC194:UID194"/>
    <mergeCell ref="UIJ194:UIK194"/>
    <mergeCell ref="UIQ194:UIR194"/>
    <mergeCell ref="UIX194:UIY194"/>
    <mergeCell ref="UJE194:UJF194"/>
    <mergeCell ref="UJL194:UJM194"/>
    <mergeCell ref="UJS194:UJT194"/>
    <mergeCell ref="UJZ194:UKA194"/>
    <mergeCell ref="UKG194:UKH194"/>
    <mergeCell ref="UPJ194:UPK194"/>
    <mergeCell ref="UPQ194:UPR194"/>
    <mergeCell ref="UPX194:UPY194"/>
    <mergeCell ref="UQE194:UQF194"/>
    <mergeCell ref="UQL194:UQM194"/>
    <mergeCell ref="UQS194:UQT194"/>
    <mergeCell ref="UQZ194:URA194"/>
    <mergeCell ref="URG194:URH194"/>
    <mergeCell ref="URN194:URO194"/>
    <mergeCell ref="UMY194:UMZ194"/>
    <mergeCell ref="UNF194:UNG194"/>
    <mergeCell ref="UNM194:UNN194"/>
    <mergeCell ref="UNT194:UNU194"/>
    <mergeCell ref="UOA194:UOB194"/>
    <mergeCell ref="UOH194:UOI194"/>
    <mergeCell ref="UOO194:UOP194"/>
    <mergeCell ref="UOV194:UOW194"/>
    <mergeCell ref="UPC194:UPD194"/>
    <mergeCell ref="UUF194:UUG194"/>
    <mergeCell ref="UUM194:UUN194"/>
    <mergeCell ref="UUT194:UUU194"/>
    <mergeCell ref="UVA194:UVB194"/>
    <mergeCell ref="UVH194:UVI194"/>
    <mergeCell ref="UVO194:UVP194"/>
    <mergeCell ref="UVV194:UVW194"/>
    <mergeCell ref="UWC194:UWD194"/>
    <mergeCell ref="UWJ194:UWK194"/>
    <mergeCell ref="URU194:URV194"/>
    <mergeCell ref="USB194:USC194"/>
    <mergeCell ref="USI194:USJ194"/>
    <mergeCell ref="USP194:USQ194"/>
    <mergeCell ref="USW194:USX194"/>
    <mergeCell ref="UTD194:UTE194"/>
    <mergeCell ref="UTK194:UTL194"/>
    <mergeCell ref="UTR194:UTS194"/>
    <mergeCell ref="UTY194:UTZ194"/>
    <mergeCell ref="UZB194:UZC194"/>
    <mergeCell ref="UZI194:UZJ194"/>
    <mergeCell ref="UZP194:UZQ194"/>
    <mergeCell ref="UZW194:UZX194"/>
    <mergeCell ref="VAD194:VAE194"/>
    <mergeCell ref="VAK194:VAL194"/>
    <mergeCell ref="VAR194:VAS194"/>
    <mergeCell ref="VAY194:VAZ194"/>
    <mergeCell ref="VBF194:VBG194"/>
    <mergeCell ref="UWQ194:UWR194"/>
    <mergeCell ref="UWX194:UWY194"/>
    <mergeCell ref="UXE194:UXF194"/>
    <mergeCell ref="UXL194:UXM194"/>
    <mergeCell ref="UXS194:UXT194"/>
    <mergeCell ref="UXZ194:UYA194"/>
    <mergeCell ref="UYG194:UYH194"/>
    <mergeCell ref="UYN194:UYO194"/>
    <mergeCell ref="UYU194:UYV194"/>
    <mergeCell ref="VDX194:VDY194"/>
    <mergeCell ref="VEE194:VEF194"/>
    <mergeCell ref="VEL194:VEM194"/>
    <mergeCell ref="VES194:VET194"/>
    <mergeCell ref="VEZ194:VFA194"/>
    <mergeCell ref="VFG194:VFH194"/>
    <mergeCell ref="VFN194:VFO194"/>
    <mergeCell ref="VFU194:VFV194"/>
    <mergeCell ref="VGB194:VGC194"/>
    <mergeCell ref="VBM194:VBN194"/>
    <mergeCell ref="VBT194:VBU194"/>
    <mergeCell ref="VCA194:VCB194"/>
    <mergeCell ref="VCH194:VCI194"/>
    <mergeCell ref="VCO194:VCP194"/>
    <mergeCell ref="VCV194:VCW194"/>
    <mergeCell ref="VDC194:VDD194"/>
    <mergeCell ref="VDJ194:VDK194"/>
    <mergeCell ref="VDQ194:VDR194"/>
    <mergeCell ref="VIT194:VIU194"/>
    <mergeCell ref="VJA194:VJB194"/>
    <mergeCell ref="VJH194:VJI194"/>
    <mergeCell ref="VJO194:VJP194"/>
    <mergeCell ref="VJV194:VJW194"/>
    <mergeCell ref="VKC194:VKD194"/>
    <mergeCell ref="VKJ194:VKK194"/>
    <mergeCell ref="VKQ194:VKR194"/>
    <mergeCell ref="VKX194:VKY194"/>
    <mergeCell ref="VGI194:VGJ194"/>
    <mergeCell ref="VGP194:VGQ194"/>
    <mergeCell ref="VGW194:VGX194"/>
    <mergeCell ref="VHD194:VHE194"/>
    <mergeCell ref="VHK194:VHL194"/>
    <mergeCell ref="VHR194:VHS194"/>
    <mergeCell ref="VHY194:VHZ194"/>
    <mergeCell ref="VIF194:VIG194"/>
    <mergeCell ref="VIM194:VIN194"/>
    <mergeCell ref="VNP194:VNQ194"/>
    <mergeCell ref="VNW194:VNX194"/>
    <mergeCell ref="VOD194:VOE194"/>
    <mergeCell ref="VOK194:VOL194"/>
    <mergeCell ref="VOR194:VOS194"/>
    <mergeCell ref="VOY194:VOZ194"/>
    <mergeCell ref="VPF194:VPG194"/>
    <mergeCell ref="VPM194:VPN194"/>
    <mergeCell ref="VPT194:VPU194"/>
    <mergeCell ref="VLE194:VLF194"/>
    <mergeCell ref="VLL194:VLM194"/>
    <mergeCell ref="VLS194:VLT194"/>
    <mergeCell ref="VLZ194:VMA194"/>
    <mergeCell ref="VMG194:VMH194"/>
    <mergeCell ref="VMN194:VMO194"/>
    <mergeCell ref="VMU194:VMV194"/>
    <mergeCell ref="VNB194:VNC194"/>
    <mergeCell ref="VNI194:VNJ194"/>
    <mergeCell ref="VSL194:VSM194"/>
    <mergeCell ref="VSS194:VST194"/>
    <mergeCell ref="VSZ194:VTA194"/>
    <mergeCell ref="VTG194:VTH194"/>
    <mergeCell ref="VTN194:VTO194"/>
    <mergeCell ref="VTU194:VTV194"/>
    <mergeCell ref="VUB194:VUC194"/>
    <mergeCell ref="VUI194:VUJ194"/>
    <mergeCell ref="VUP194:VUQ194"/>
    <mergeCell ref="VQA194:VQB194"/>
    <mergeCell ref="VQH194:VQI194"/>
    <mergeCell ref="VQO194:VQP194"/>
    <mergeCell ref="VQV194:VQW194"/>
    <mergeCell ref="VRC194:VRD194"/>
    <mergeCell ref="VRJ194:VRK194"/>
    <mergeCell ref="VRQ194:VRR194"/>
    <mergeCell ref="VRX194:VRY194"/>
    <mergeCell ref="VSE194:VSF194"/>
    <mergeCell ref="VXH194:VXI194"/>
    <mergeCell ref="VXO194:VXP194"/>
    <mergeCell ref="VXV194:VXW194"/>
    <mergeCell ref="VYC194:VYD194"/>
    <mergeCell ref="VYJ194:VYK194"/>
    <mergeCell ref="VYQ194:VYR194"/>
    <mergeCell ref="VYX194:VYY194"/>
    <mergeCell ref="VZE194:VZF194"/>
    <mergeCell ref="VZL194:VZM194"/>
    <mergeCell ref="VUW194:VUX194"/>
    <mergeCell ref="VVD194:VVE194"/>
    <mergeCell ref="VVK194:VVL194"/>
    <mergeCell ref="VVR194:VVS194"/>
    <mergeCell ref="VVY194:VVZ194"/>
    <mergeCell ref="VWF194:VWG194"/>
    <mergeCell ref="VWM194:VWN194"/>
    <mergeCell ref="VWT194:VWU194"/>
    <mergeCell ref="VXA194:VXB194"/>
    <mergeCell ref="WCD194:WCE194"/>
    <mergeCell ref="WCK194:WCL194"/>
    <mergeCell ref="WCR194:WCS194"/>
    <mergeCell ref="WCY194:WCZ194"/>
    <mergeCell ref="WDF194:WDG194"/>
    <mergeCell ref="WDM194:WDN194"/>
    <mergeCell ref="WDT194:WDU194"/>
    <mergeCell ref="WEA194:WEB194"/>
    <mergeCell ref="WEH194:WEI194"/>
    <mergeCell ref="VZS194:VZT194"/>
    <mergeCell ref="VZZ194:WAA194"/>
    <mergeCell ref="WAG194:WAH194"/>
    <mergeCell ref="WAN194:WAO194"/>
    <mergeCell ref="WAU194:WAV194"/>
    <mergeCell ref="WBB194:WBC194"/>
    <mergeCell ref="WBI194:WBJ194"/>
    <mergeCell ref="WBP194:WBQ194"/>
    <mergeCell ref="WBW194:WBX194"/>
    <mergeCell ref="WZH194:WZI194"/>
    <mergeCell ref="WZO194:WZP194"/>
    <mergeCell ref="WGL194:WGM194"/>
    <mergeCell ref="WGS194:WGT194"/>
    <mergeCell ref="WMQ194:WMR194"/>
    <mergeCell ref="WMX194:WMY194"/>
    <mergeCell ref="WNE194:WNF194"/>
    <mergeCell ref="WNL194:WNM194"/>
    <mergeCell ref="WNS194:WNT194"/>
    <mergeCell ref="WNZ194:WOA194"/>
    <mergeCell ref="WJK194:WJL194"/>
    <mergeCell ref="WJR194:WJS194"/>
    <mergeCell ref="WJY194:WJZ194"/>
    <mergeCell ref="WUS194:WUT194"/>
    <mergeCell ref="WUZ194:WVA194"/>
    <mergeCell ref="WVG194:WVH194"/>
    <mergeCell ref="WQR194:WQS194"/>
    <mergeCell ref="WQY194:WQZ194"/>
    <mergeCell ref="WRF194:WRG194"/>
    <mergeCell ref="WRM194:WRN194"/>
    <mergeCell ref="WRT194:WRU194"/>
    <mergeCell ref="WSA194:WSB194"/>
    <mergeCell ref="WYF194:WYG194"/>
    <mergeCell ref="WYM194:WYN194"/>
    <mergeCell ref="WPI194:WPJ194"/>
    <mergeCell ref="WPP194:WPQ194"/>
    <mergeCell ref="WPW194:WPX194"/>
    <mergeCell ref="WGZ194:WHA194"/>
    <mergeCell ref="WHG194:WHH194"/>
    <mergeCell ref="WHN194:WHO194"/>
    <mergeCell ref="WHU194:WHV194"/>
    <mergeCell ref="WIB194:WIC194"/>
    <mergeCell ref="XED194:XEE194"/>
    <mergeCell ref="XEK194:XEL194"/>
    <mergeCell ref="XER194:XES194"/>
    <mergeCell ref="XEY194:XEZ194"/>
    <mergeCell ref="XAJ194:XAK194"/>
    <mergeCell ref="XAQ194:XAR194"/>
    <mergeCell ref="XAX194:XAY194"/>
    <mergeCell ref="XBE194:XBF194"/>
    <mergeCell ref="XBL194:XBM194"/>
    <mergeCell ref="XBS194:XBT194"/>
    <mergeCell ref="XBZ194:XCA194"/>
    <mergeCell ref="XCG194:XCH194"/>
    <mergeCell ref="XCN194:XCO194"/>
    <mergeCell ref="XAC194:XAD194"/>
    <mergeCell ref="WVN194:WVO194"/>
    <mergeCell ref="WVU194:WVV194"/>
    <mergeCell ref="WWB194:WWC194"/>
    <mergeCell ref="WWI194:WWJ194"/>
    <mergeCell ref="WWP194:WWQ194"/>
    <mergeCell ref="WWW194:WWX194"/>
    <mergeCell ref="WXD194:WXE194"/>
    <mergeCell ref="WZV194:WZW194"/>
    <mergeCell ref="XCU194:XCV194"/>
    <mergeCell ref="WXK194:WXL194"/>
    <mergeCell ref="WXR194:WXS194"/>
    <mergeCell ref="WXY194:WXZ194"/>
    <mergeCell ref="XDB194:XDC194"/>
    <mergeCell ref="XDI194:XDJ194"/>
    <mergeCell ref="XDP194:XDQ194"/>
    <mergeCell ref="XDW194:XDX194"/>
    <mergeCell ref="WYT194:WYU194"/>
    <mergeCell ref="WZA194:WZB194"/>
    <mergeCell ref="WII194:WIJ194"/>
    <mergeCell ref="WIP194:WIQ194"/>
    <mergeCell ref="WIW194:WIX194"/>
    <mergeCell ref="WJD194:WJE194"/>
    <mergeCell ref="WEO194:WEP194"/>
    <mergeCell ref="WEV194:WEW194"/>
    <mergeCell ref="WKF194:WKG194"/>
    <mergeCell ref="WKM194:WKN194"/>
    <mergeCell ref="WKT194:WKU194"/>
    <mergeCell ref="WLA194:WLB194"/>
    <mergeCell ref="WLH194:WLI194"/>
    <mergeCell ref="WLO194:WLP194"/>
    <mergeCell ref="WOG194:WOH194"/>
    <mergeCell ref="WON194:WOO194"/>
    <mergeCell ref="WFQ194:WFR194"/>
    <mergeCell ref="WFX194:WFY194"/>
    <mergeCell ref="WGE194:WGF194"/>
    <mergeCell ref="WTC194:WTD194"/>
    <mergeCell ref="WTJ194:WTK194"/>
    <mergeCell ref="WTQ194:WTR194"/>
    <mergeCell ref="WTX194:WTY194"/>
    <mergeCell ref="WUE194:WUF194"/>
    <mergeCell ref="WUL194:WUM194"/>
    <mergeCell ref="A259:E259"/>
    <mergeCell ref="F259:G259"/>
    <mergeCell ref="A260:E260"/>
    <mergeCell ref="F260:G260"/>
    <mergeCell ref="A261:E261"/>
    <mergeCell ref="F261:G261"/>
    <mergeCell ref="A250:E250"/>
    <mergeCell ref="F250:G250"/>
    <mergeCell ref="A251:E251"/>
    <mergeCell ref="F251:G251"/>
    <mergeCell ref="A252:E254"/>
    <mergeCell ref="F252:G254"/>
    <mergeCell ref="A255:E257"/>
    <mergeCell ref="F255:G257"/>
    <mergeCell ref="WSH194:WSI194"/>
    <mergeCell ref="WSO194:WSP194"/>
    <mergeCell ref="WSV194:WSW194"/>
    <mergeCell ref="WQD194:WQE194"/>
    <mergeCell ref="WQK194:WQL194"/>
    <mergeCell ref="WLV194:WLW194"/>
    <mergeCell ref="WMC194:WMD194"/>
    <mergeCell ref="WMJ194:WMK194"/>
    <mergeCell ref="WOU194:WOV194"/>
    <mergeCell ref="WPB194:WPC194"/>
    <mergeCell ref="WFC194:WFD194"/>
    <mergeCell ref="WFJ194:WFK194"/>
  </mergeCells>
  <pageMargins left="0.78740157480314965" right="0.78740157480314965" top="0.98425196850393704" bottom="0.98425196850393704" header="0.51181102362204722" footer="0.51181102362204722"/>
  <pageSetup paperSize="9" scale="78" firstPageNumber="23" fitToHeight="0" orientation="portrait" useFirstPageNumber="1" r:id="rId1"/>
  <headerFooter alignWithMargins="0">
    <oddFooter>&amp;L&amp;"Arial,Kurzíva"&amp;11Zastupitelstvo  Olomouckého kraje 13-12-2021
13. - Rozpočet Olomouckého kraje 2022 - návrh rozpočtu
Příloha č. 2: Příjmy Olomouckého kraje&amp;R&amp;"Arial,Kurzíva"&amp;11Strana &amp;P (Celkem 176)</oddFooter>
  </headerFooter>
  <rowBreaks count="2" manualBreakCount="2">
    <brk id="65" max="6" man="1"/>
    <brk id="123" max="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rgb="FF00B050"/>
  </sheetPr>
  <dimension ref="A1:R212"/>
  <sheetViews>
    <sheetView showGridLines="0" view="pageBreakPreview" topLeftCell="A4" zoomScaleNormal="100" zoomScaleSheetLayoutView="100" workbookViewId="0">
      <selection activeCell="C23" sqref="C23"/>
    </sheetView>
  </sheetViews>
  <sheetFormatPr defaultColWidth="9.140625" defaultRowHeight="12.75" x14ac:dyDescent="0.2"/>
  <cols>
    <col min="1" max="1" width="5.7109375" style="105" customWidth="1"/>
    <col min="2" max="2" width="7.42578125" style="105" customWidth="1"/>
    <col min="3" max="3" width="39.42578125" style="85" customWidth="1"/>
    <col min="4" max="4" width="12.7109375" style="106" customWidth="1"/>
    <col min="5" max="5" width="13.5703125" style="106" customWidth="1"/>
    <col min="6" max="6" width="13.42578125" style="106" customWidth="1"/>
    <col min="7" max="7" width="7.28515625" style="107" customWidth="1"/>
    <col min="8" max="8" width="9.7109375" style="85" customWidth="1"/>
    <col min="9" max="9" width="11.140625" style="85" bestFit="1" customWidth="1"/>
    <col min="10" max="16384" width="9.140625" style="85"/>
  </cols>
  <sheetData>
    <row r="1" spans="1:8" ht="23.25" x14ac:dyDescent="0.35">
      <c r="A1" s="761" t="s">
        <v>9</v>
      </c>
      <c r="B1" s="761"/>
      <c r="C1" s="761"/>
      <c r="D1" s="82"/>
      <c r="E1" s="82"/>
      <c r="F1" s="82"/>
      <c r="G1" s="83"/>
      <c r="H1" s="84"/>
    </row>
    <row r="2" spans="1:8" x14ac:dyDescent="0.2">
      <c r="A2" s="86"/>
      <c r="B2" s="86"/>
      <c r="C2" s="84"/>
      <c r="D2" s="82"/>
      <c r="E2" s="82"/>
      <c r="F2" s="82"/>
      <c r="G2" s="83"/>
      <c r="H2" s="84"/>
    </row>
    <row r="3" spans="1:8" ht="15" x14ac:dyDescent="0.2">
      <c r="A3" s="40" t="s">
        <v>135</v>
      </c>
      <c r="B3" s="86"/>
      <c r="C3" s="41"/>
      <c r="D3" s="41"/>
      <c r="E3" s="82"/>
      <c r="F3" s="82"/>
      <c r="G3" s="83"/>
      <c r="H3" s="84"/>
    </row>
    <row r="4" spans="1:8" x14ac:dyDescent="0.2">
      <c r="A4" s="86"/>
      <c r="B4" s="86"/>
      <c r="C4" s="84"/>
      <c r="D4" s="82"/>
      <c r="E4" s="82"/>
      <c r="F4" s="82"/>
      <c r="G4" s="83"/>
      <c r="H4" s="84"/>
    </row>
    <row r="5" spans="1:8" s="84" customFormat="1" ht="18" x14ac:dyDescent="0.25">
      <c r="A5" s="42" t="s">
        <v>155</v>
      </c>
      <c r="B5" s="86"/>
      <c r="D5" s="82"/>
      <c r="E5" s="82"/>
      <c r="F5" s="82"/>
      <c r="G5" s="83"/>
    </row>
    <row r="6" spans="1:8" s="84" customFormat="1" ht="18.75" customHeight="1" thickBot="1" x14ac:dyDescent="0.25">
      <c r="A6" s="86"/>
      <c r="B6" s="86"/>
      <c r="D6" s="82"/>
      <c r="E6" s="82"/>
      <c r="F6" s="82"/>
      <c r="G6" s="83" t="s">
        <v>2</v>
      </c>
    </row>
    <row r="7" spans="1:8" s="84" customFormat="1" ht="39.75" thickTop="1" thickBot="1" x14ac:dyDescent="0.25">
      <c r="A7" s="87" t="s">
        <v>3</v>
      </c>
      <c r="B7" s="88" t="s">
        <v>4</v>
      </c>
      <c r="C7" s="89" t="s">
        <v>6</v>
      </c>
      <c r="D7" s="73" t="s">
        <v>154</v>
      </c>
      <c r="E7" s="73" t="s">
        <v>173</v>
      </c>
      <c r="F7" s="74" t="s">
        <v>153</v>
      </c>
      <c r="G7" s="90" t="s">
        <v>7</v>
      </c>
    </row>
    <row r="8" spans="1:8" s="86" customFormat="1" ht="14.25" thickTop="1" thickBot="1" x14ac:dyDescent="0.25">
      <c r="A8" s="91">
        <v>1</v>
      </c>
      <c r="B8" s="92">
        <v>2</v>
      </c>
      <c r="C8" s="92">
        <v>3</v>
      </c>
      <c r="D8" s="93">
        <v>4</v>
      </c>
      <c r="E8" s="93">
        <v>5</v>
      </c>
      <c r="F8" s="93">
        <v>6</v>
      </c>
      <c r="G8" s="76" t="s">
        <v>145</v>
      </c>
    </row>
    <row r="9" spans="1:8" s="61" customFormat="1" ht="17.100000000000001" customHeight="1" thickTop="1" x14ac:dyDescent="0.2">
      <c r="A9" s="57" t="str">
        <f>MID(A30,93,4)</f>
        <v/>
      </c>
      <c r="B9" s="58" t="str">
        <f>MID(A30,6,4)</f>
        <v>1361</v>
      </c>
      <c r="C9" s="62" t="str">
        <f>MID(A30,13,60)</f>
        <v xml:space="preserve">Správní poplatky                     </v>
      </c>
      <c r="D9" s="59">
        <v>1712</v>
      </c>
      <c r="E9" s="59">
        <v>1710</v>
      </c>
      <c r="F9" s="94">
        <f>SUM(F30)</f>
        <v>867</v>
      </c>
      <c r="G9" s="60">
        <f t="shared" ref="G9:G26" si="0">F9/D9*100</f>
        <v>50.642523364485982</v>
      </c>
    </row>
    <row r="10" spans="1:8" s="98" customFormat="1" ht="17.100000000000001" customHeight="1" x14ac:dyDescent="0.2">
      <c r="A10" s="95" t="str">
        <f>MID(A68,3,4)</f>
        <v>6172</v>
      </c>
      <c r="B10" s="96" t="str">
        <f>MID(A68,14,4)</f>
        <v>2122</v>
      </c>
      <c r="C10" s="97" t="str">
        <f>MID(A68,21,60)</f>
        <v xml:space="preserve">Odvody příspěvkových organizací        </v>
      </c>
      <c r="D10" s="94">
        <v>195569</v>
      </c>
      <c r="E10" s="94">
        <v>151523</v>
      </c>
      <c r="F10" s="59">
        <f>SUM(F68)</f>
        <v>150776</v>
      </c>
      <c r="G10" s="60">
        <f t="shared" si="0"/>
        <v>77.096063282012992</v>
      </c>
    </row>
    <row r="11" spans="1:8" s="61" customFormat="1" ht="17.100000000000001" customHeight="1" x14ac:dyDescent="0.2">
      <c r="A11" s="57" t="str">
        <f>MID(A85,3,4)</f>
        <v>1032</v>
      </c>
      <c r="B11" s="58" t="str">
        <f>MID(A85,14,4)</f>
        <v>2131</v>
      </c>
      <c r="C11" s="62" t="str">
        <f>MID(A85,21,60)</f>
        <v xml:space="preserve">Příjmy z pronájmu pozemků              </v>
      </c>
      <c r="D11" s="94">
        <v>20</v>
      </c>
      <c r="E11" s="94">
        <v>20</v>
      </c>
      <c r="F11" s="94">
        <f>SUM(F85)</f>
        <v>20</v>
      </c>
      <c r="G11" s="60">
        <f t="shared" si="0"/>
        <v>100</v>
      </c>
    </row>
    <row r="12" spans="1:8" s="61" customFormat="1" ht="17.100000000000001" customHeight="1" x14ac:dyDescent="0.2">
      <c r="A12" s="57" t="str">
        <f>MID(A91,3,4)</f>
        <v>6172</v>
      </c>
      <c r="B12" s="58" t="str">
        <f>MID(A91,14,4)</f>
        <v>2131</v>
      </c>
      <c r="C12" s="62" t="str">
        <f>MID(A91,21,60)</f>
        <v xml:space="preserve">Příjmy z pronájmu pozemků              </v>
      </c>
      <c r="D12" s="59">
        <v>43</v>
      </c>
      <c r="E12" s="94">
        <v>43</v>
      </c>
      <c r="F12" s="94">
        <f>SUM(F91)</f>
        <v>43</v>
      </c>
      <c r="G12" s="60">
        <f t="shared" si="0"/>
        <v>100</v>
      </c>
    </row>
    <row r="13" spans="1:8" s="61" customFormat="1" ht="17.100000000000001" customHeight="1" x14ac:dyDescent="0.2">
      <c r="A13" s="57" t="str">
        <f>MID(A95,3,4)</f>
        <v>6172</v>
      </c>
      <c r="B13" s="58" t="str">
        <f>MID(A95,14,4)</f>
        <v>2132</v>
      </c>
      <c r="C13" s="62" t="str">
        <f>MID(A95,21,60)</f>
        <v xml:space="preserve">Příjmy z pronájmu ostatních nemovitostí     </v>
      </c>
      <c r="D13" s="94">
        <v>37873</v>
      </c>
      <c r="E13" s="94">
        <v>37873</v>
      </c>
      <c r="F13" s="94">
        <f>SUM(F95)</f>
        <v>37880</v>
      </c>
      <c r="G13" s="60">
        <f t="shared" si="0"/>
        <v>100.01848282417554</v>
      </c>
    </row>
    <row r="14" spans="1:8" s="61" customFormat="1" ht="17.100000000000001" customHeight="1" x14ac:dyDescent="0.2">
      <c r="A14" s="57" t="str">
        <f>MID(A124,3,4)</f>
        <v>6172</v>
      </c>
      <c r="B14" s="58" t="str">
        <f>MID(A124,14,4)</f>
        <v>2133</v>
      </c>
      <c r="C14" s="62" t="str">
        <f>MID(A124,21,60)</f>
        <v xml:space="preserve">Příjmy z pronájmu movitých věcí           </v>
      </c>
      <c r="D14" s="120">
        <f>SUM(I124)</f>
        <v>0</v>
      </c>
      <c r="E14" s="120">
        <v>22.2</v>
      </c>
      <c r="F14" s="120">
        <f>SUM(F124)</f>
        <v>22.2</v>
      </c>
      <c r="G14" s="60" t="e">
        <f t="shared" si="0"/>
        <v>#DIV/0!</v>
      </c>
    </row>
    <row r="15" spans="1:8" s="61" customFormat="1" ht="17.100000000000001" customHeight="1" x14ac:dyDescent="0.2">
      <c r="A15" s="57" t="str">
        <f>MID(A132,3,4)</f>
        <v>3769</v>
      </c>
      <c r="B15" s="58" t="str">
        <f>MID(A132,14,4)</f>
        <v>2212</v>
      </c>
      <c r="C15" s="62" t="str">
        <f>MID(A132,21,60)</f>
        <v xml:space="preserve">Sankční platby přijaté od jiných subjektů                   </v>
      </c>
      <c r="D15" s="94">
        <v>200</v>
      </c>
      <c r="E15" s="94">
        <v>200</v>
      </c>
      <c r="F15" s="94">
        <f>SUM(F132)</f>
        <v>200</v>
      </c>
      <c r="G15" s="60">
        <f t="shared" si="0"/>
        <v>100</v>
      </c>
    </row>
    <row r="16" spans="1:8" s="61" customFormat="1" ht="17.100000000000001" customHeight="1" x14ac:dyDescent="0.2">
      <c r="A16" s="57" t="str">
        <f>MID(A142,3,4)</f>
        <v>6172</v>
      </c>
      <c r="B16" s="58" t="str">
        <f>MID(A142,14,4)</f>
        <v>2212</v>
      </c>
      <c r="C16" s="62" t="str">
        <f>MID(A142,21,60)</f>
        <v xml:space="preserve">Sankční platby přijaté od jiných subjektů     </v>
      </c>
      <c r="D16" s="94">
        <v>1630</v>
      </c>
      <c r="E16" s="94">
        <v>1699</v>
      </c>
      <c r="F16" s="94">
        <f>SUM(F142)</f>
        <v>1830</v>
      </c>
      <c r="G16" s="60">
        <f t="shared" si="0"/>
        <v>112.26993865030674</v>
      </c>
    </row>
    <row r="17" spans="1:9" s="61" customFormat="1" ht="17.100000000000001" customHeight="1" x14ac:dyDescent="0.2">
      <c r="A17" s="57">
        <v>2221</v>
      </c>
      <c r="B17" s="58">
        <v>2324</v>
      </c>
      <c r="C17" s="62" t="s">
        <v>99</v>
      </c>
      <c r="D17" s="94">
        <v>0</v>
      </c>
      <c r="E17" s="94">
        <v>0</v>
      </c>
      <c r="F17" s="94">
        <f>F152</f>
        <v>37669</v>
      </c>
      <c r="G17" s="60">
        <v>0</v>
      </c>
    </row>
    <row r="18" spans="1:9" s="61" customFormat="1" ht="17.100000000000001" customHeight="1" x14ac:dyDescent="0.2">
      <c r="A18" s="57">
        <v>6172</v>
      </c>
      <c r="B18" s="58">
        <v>2324</v>
      </c>
      <c r="C18" s="62" t="s">
        <v>99</v>
      </c>
      <c r="D18" s="94">
        <v>0</v>
      </c>
      <c r="E18" s="94">
        <v>3664</v>
      </c>
      <c r="F18" s="94">
        <f>F162</f>
        <v>253</v>
      </c>
      <c r="G18" s="60">
        <v>0</v>
      </c>
    </row>
    <row r="19" spans="1:9" s="71" customFormat="1" ht="36.75" customHeight="1" x14ac:dyDescent="0.2">
      <c r="A19" s="67"/>
      <c r="B19" s="68">
        <v>2420</v>
      </c>
      <c r="C19" s="69" t="s">
        <v>76</v>
      </c>
      <c r="D19" s="130">
        <v>400</v>
      </c>
      <c r="E19" s="130">
        <v>400</v>
      </c>
      <c r="F19" s="130">
        <f>SUM(F173)</f>
        <v>5366</v>
      </c>
      <c r="G19" s="70">
        <f t="shared" si="0"/>
        <v>1341.5</v>
      </c>
    </row>
    <row r="20" spans="1:9" s="61" customFormat="1" ht="17.100000000000001" customHeight="1" x14ac:dyDescent="0.2">
      <c r="A20" s="57"/>
      <c r="B20" s="58">
        <v>2441</v>
      </c>
      <c r="C20" s="62" t="s">
        <v>66</v>
      </c>
      <c r="D20" s="94">
        <v>9500</v>
      </c>
      <c r="E20" s="94">
        <v>9500</v>
      </c>
      <c r="F20" s="94">
        <v>0</v>
      </c>
      <c r="G20" s="60">
        <f t="shared" si="0"/>
        <v>0</v>
      </c>
    </row>
    <row r="21" spans="1:9" s="64" customFormat="1" ht="17.100000000000001" customHeight="1" x14ac:dyDescent="0.2">
      <c r="A21" s="57" t="str">
        <f>MID(A183,3,4)</f>
        <v>6172</v>
      </c>
      <c r="B21" s="58" t="str">
        <f>MID(A183,14,4)</f>
        <v>3111</v>
      </c>
      <c r="C21" s="62" t="str">
        <f>MID(A183,21,60)</f>
        <v xml:space="preserve">Příjmy z prodeje pozemků                </v>
      </c>
      <c r="D21" s="94">
        <v>400</v>
      </c>
      <c r="E21" s="94">
        <v>400</v>
      </c>
      <c r="F21" s="94">
        <f>SUM(F183)</f>
        <v>650</v>
      </c>
      <c r="G21" s="60">
        <f t="shared" si="0"/>
        <v>162.5</v>
      </c>
    </row>
    <row r="22" spans="1:9" s="64" customFormat="1" ht="17.100000000000001" customHeight="1" x14ac:dyDescent="0.2">
      <c r="A22" s="57" t="str">
        <f>MID(A187,3,4)</f>
        <v>6172</v>
      </c>
      <c r="B22" s="58" t="str">
        <f>MID(A187,14,4)</f>
        <v>3112</v>
      </c>
      <c r="C22" s="62" t="str">
        <f>MID(A187,21,60)</f>
        <v xml:space="preserve">Příjmy z prodeje ostatních nemovitostí a jejich částí </v>
      </c>
      <c r="D22" s="94">
        <v>18000</v>
      </c>
      <c r="E22" s="94">
        <v>18000</v>
      </c>
      <c r="F22" s="94">
        <f>SUM(F187)</f>
        <v>15150</v>
      </c>
      <c r="G22" s="60">
        <f t="shared" si="0"/>
        <v>84.166666666666671</v>
      </c>
    </row>
    <row r="23" spans="1:9" s="64" customFormat="1" ht="17.100000000000001" customHeight="1" x14ac:dyDescent="0.2">
      <c r="A23" s="57" t="str">
        <f>MID(A191,3,4)</f>
        <v>6310</v>
      </c>
      <c r="B23" s="58" t="str">
        <f>MID(A191,14,4)</f>
        <v>2141</v>
      </c>
      <c r="C23" s="62" t="str">
        <f>MID(A191,21,60)</f>
        <v xml:space="preserve">Příjmy z úroků                                          </v>
      </c>
      <c r="D23" s="120">
        <v>4000.8</v>
      </c>
      <c r="E23" s="120">
        <v>4000.8</v>
      </c>
      <c r="F23" s="94">
        <v>998</v>
      </c>
      <c r="G23" s="60">
        <f t="shared" si="0"/>
        <v>24.945010997800438</v>
      </c>
    </row>
    <row r="24" spans="1:9" s="64" customFormat="1" ht="27" customHeight="1" x14ac:dyDescent="0.2">
      <c r="A24" s="57"/>
      <c r="B24" s="58">
        <v>8115</v>
      </c>
      <c r="C24" s="112" t="s">
        <v>88</v>
      </c>
      <c r="D24" s="94">
        <v>257333</v>
      </c>
      <c r="E24" s="94">
        <v>787861</v>
      </c>
      <c r="F24" s="94">
        <f>SUM(F195)</f>
        <v>307323</v>
      </c>
      <c r="G24" s="60">
        <f>F24/D24*100</f>
        <v>119.42619096656861</v>
      </c>
      <c r="H24" s="149"/>
    </row>
    <row r="25" spans="1:9" s="64" customFormat="1" ht="17.25" customHeight="1" thickBot="1" x14ac:dyDescent="0.25">
      <c r="A25" s="57"/>
      <c r="B25" s="58">
        <v>8905</v>
      </c>
      <c r="C25" s="112" t="s">
        <v>177</v>
      </c>
      <c r="D25" s="94">
        <v>0</v>
      </c>
      <c r="E25" s="94">
        <v>0</v>
      </c>
      <c r="F25" s="94">
        <v>200000</v>
      </c>
      <c r="G25" s="60"/>
      <c r="H25" s="149"/>
    </row>
    <row r="26" spans="1:9" s="79" customFormat="1" ht="25.5" customHeight="1" thickTop="1" thickBot="1" x14ac:dyDescent="0.3">
      <c r="A26" s="762" t="s">
        <v>8</v>
      </c>
      <c r="B26" s="763"/>
      <c r="C26" s="763"/>
      <c r="D26" s="77">
        <f>SUM(D9:D24)</f>
        <v>526680.80000000005</v>
      </c>
      <c r="E26" s="77">
        <f>SUM(E9:E24)</f>
        <v>1016916</v>
      </c>
      <c r="F26" s="77">
        <f>SUM(F9:F25)</f>
        <v>759047.2</v>
      </c>
      <c r="G26" s="78">
        <f t="shared" si="0"/>
        <v>144.1190185782356</v>
      </c>
      <c r="H26" s="150"/>
    </row>
    <row r="27" spans="1:9" s="56" customFormat="1" ht="15" thickTop="1" x14ac:dyDescent="0.2">
      <c r="A27" s="65"/>
      <c r="B27" s="65"/>
      <c r="C27" s="22"/>
      <c r="D27" s="23"/>
      <c r="E27" s="23"/>
      <c r="F27" s="23"/>
      <c r="G27" s="66"/>
      <c r="H27" s="22"/>
      <c r="I27" s="22"/>
    </row>
    <row r="28" spans="1:9" s="56" customFormat="1" ht="14.25" x14ac:dyDescent="0.2">
      <c r="A28" s="65"/>
      <c r="B28" s="65"/>
      <c r="C28" s="22"/>
      <c r="D28" s="23"/>
      <c r="E28" s="23"/>
      <c r="F28" s="23"/>
      <c r="G28" s="66"/>
      <c r="H28" s="22"/>
      <c r="I28" s="22"/>
    </row>
    <row r="29" spans="1:9" s="56" customFormat="1" ht="18" x14ac:dyDescent="0.25">
      <c r="A29" s="72" t="s">
        <v>132</v>
      </c>
      <c r="B29" s="65"/>
      <c r="C29" s="22"/>
      <c r="D29" s="23"/>
      <c r="E29" s="23"/>
      <c r="F29" s="23"/>
      <c r="G29" s="66"/>
      <c r="H29" s="22"/>
      <c r="I29" s="22"/>
    </row>
    <row r="30" spans="1:9" s="48" customFormat="1" ht="16.5" thickBot="1" x14ac:dyDescent="0.3">
      <c r="A30" s="748" t="s">
        <v>10</v>
      </c>
      <c r="B30" s="748"/>
      <c r="C30" s="748"/>
      <c r="D30" s="748"/>
      <c r="E30" s="748"/>
      <c r="F30" s="749">
        <f>SUM(F31,F35,F42,F51,F61,F64)</f>
        <v>867</v>
      </c>
      <c r="G30" s="749"/>
    </row>
    <row r="31" spans="1:9" s="45" customFormat="1" ht="15.75" thickTop="1" x14ac:dyDescent="0.25">
      <c r="A31" s="738" t="s">
        <v>116</v>
      </c>
      <c r="B31" s="739"/>
      <c r="C31" s="739"/>
      <c r="D31" s="739"/>
      <c r="E31" s="739"/>
      <c r="F31" s="740">
        <v>200</v>
      </c>
      <c r="G31" s="740"/>
    </row>
    <row r="32" spans="1:9" s="45" customFormat="1" ht="14.25" x14ac:dyDescent="0.2">
      <c r="A32" s="743" t="s">
        <v>148</v>
      </c>
      <c r="B32" s="743"/>
      <c r="C32" s="743"/>
      <c r="D32" s="743"/>
      <c r="E32" s="743"/>
      <c r="F32" s="743"/>
      <c r="G32" s="743"/>
    </row>
    <row r="33" spans="1:13" s="45" customFormat="1" ht="14.25" x14ac:dyDescent="0.2">
      <c r="A33" s="702"/>
      <c r="B33" s="702"/>
      <c r="C33" s="702"/>
      <c r="D33" s="702"/>
      <c r="E33" s="702"/>
      <c r="F33" s="702"/>
      <c r="G33" s="702"/>
    </row>
    <row r="34" spans="1:13" s="45" customFormat="1" ht="16.5" customHeight="1" x14ac:dyDescent="0.2">
      <c r="A34" s="49"/>
      <c r="B34" s="99"/>
      <c r="C34" s="99"/>
      <c r="D34" s="99"/>
      <c r="E34" s="99"/>
      <c r="F34" s="99"/>
      <c r="G34" s="99"/>
    </row>
    <row r="35" spans="1:13" s="45" customFormat="1" ht="15" x14ac:dyDescent="0.25">
      <c r="A35" s="738" t="s">
        <v>115</v>
      </c>
      <c r="B35" s="739"/>
      <c r="C35" s="739"/>
      <c r="D35" s="739"/>
      <c r="E35" s="739"/>
      <c r="F35" s="740">
        <v>200</v>
      </c>
      <c r="G35" s="740"/>
    </row>
    <row r="36" spans="1:13" s="45" customFormat="1" ht="14.25" x14ac:dyDescent="0.2">
      <c r="A36" s="743" t="s">
        <v>14</v>
      </c>
      <c r="B36" s="743"/>
      <c r="C36" s="743"/>
      <c r="D36" s="743"/>
      <c r="E36" s="743"/>
      <c r="F36" s="743"/>
      <c r="G36" s="743"/>
    </row>
    <row r="37" spans="1:13" s="45" customFormat="1" ht="14.25" x14ac:dyDescent="0.2">
      <c r="A37" s="702"/>
      <c r="B37" s="702"/>
      <c r="C37" s="702"/>
      <c r="D37" s="702"/>
      <c r="E37" s="702"/>
      <c r="F37" s="702"/>
      <c r="G37" s="702"/>
      <c r="J37" s="702"/>
      <c r="K37" s="702"/>
      <c r="L37" s="702"/>
      <c r="M37" s="702"/>
    </row>
    <row r="38" spans="1:13" s="45" customFormat="1" ht="14.25" x14ac:dyDescent="0.2">
      <c r="A38" s="768" t="s">
        <v>15</v>
      </c>
      <c r="B38" s="768"/>
      <c r="C38" s="768"/>
      <c r="D38" s="129"/>
      <c r="E38" s="129"/>
      <c r="F38" s="129"/>
      <c r="G38" s="129"/>
    </row>
    <row r="39" spans="1:13" s="45" customFormat="1" ht="14.25" x14ac:dyDescent="0.2">
      <c r="A39" s="764" t="s">
        <v>85</v>
      </c>
      <c r="B39" s="764"/>
      <c r="C39" s="764"/>
      <c r="D39" s="129"/>
      <c r="E39" s="129"/>
      <c r="F39" s="129"/>
      <c r="G39" s="129"/>
    </row>
    <row r="40" spans="1:13" s="45" customFormat="1" ht="14.25" x14ac:dyDescent="0.2">
      <c r="A40" s="764" t="s">
        <v>86</v>
      </c>
      <c r="B40" s="764"/>
      <c r="C40" s="764"/>
      <c r="D40" s="767"/>
      <c r="E40" s="767"/>
      <c r="F40" s="129"/>
      <c r="G40" s="129"/>
    </row>
    <row r="41" spans="1:13" s="45" customFormat="1" ht="14.25" x14ac:dyDescent="0.2">
      <c r="A41" s="49"/>
      <c r="B41" s="99"/>
      <c r="C41" s="99"/>
      <c r="D41" s="99"/>
      <c r="E41" s="99"/>
      <c r="F41" s="99"/>
      <c r="G41" s="99"/>
    </row>
    <row r="42" spans="1:13" s="45" customFormat="1" ht="15" x14ac:dyDescent="0.25">
      <c r="A42" s="738" t="s">
        <v>114</v>
      </c>
      <c r="B42" s="739"/>
      <c r="C42" s="739"/>
      <c r="D42" s="739"/>
      <c r="E42" s="739"/>
      <c r="F42" s="740">
        <v>116</v>
      </c>
      <c r="G42" s="740"/>
    </row>
    <row r="43" spans="1:13" s="45" customFormat="1" ht="14.25" x14ac:dyDescent="0.2">
      <c r="A43" s="743" t="s">
        <v>87</v>
      </c>
      <c r="B43" s="743"/>
      <c r="C43" s="743"/>
      <c r="D43" s="743"/>
      <c r="E43" s="743"/>
      <c r="F43" s="743"/>
      <c r="G43" s="743"/>
    </row>
    <row r="44" spans="1:13" s="45" customFormat="1" ht="14.25" x14ac:dyDescent="0.2">
      <c r="A44" s="49"/>
      <c r="B44" s="99"/>
      <c r="C44" s="99"/>
      <c r="D44" s="99"/>
      <c r="E44" s="99"/>
      <c r="F44" s="99"/>
      <c r="G44" s="99"/>
    </row>
    <row r="45" spans="1:13" s="45" customFormat="1" ht="14.25" x14ac:dyDescent="0.2">
      <c r="A45" s="49"/>
      <c r="B45" s="99"/>
      <c r="C45" s="99"/>
      <c r="D45" s="99"/>
      <c r="E45" s="99"/>
      <c r="F45" s="99"/>
      <c r="G45" s="99"/>
    </row>
    <row r="46" spans="1:13" s="45" customFormat="1" ht="14.25" x14ac:dyDescent="0.2">
      <c r="A46" s="49"/>
      <c r="B46" s="99"/>
      <c r="C46" s="99"/>
      <c r="D46" s="99"/>
      <c r="E46" s="99"/>
      <c r="F46" s="99"/>
      <c r="G46" s="99"/>
    </row>
    <row r="47" spans="1:13" s="45" customFormat="1" ht="14.25" x14ac:dyDescent="0.2">
      <c r="A47" s="49"/>
      <c r="B47" s="99"/>
      <c r="C47" s="99"/>
      <c r="D47" s="99"/>
      <c r="E47" s="99"/>
      <c r="F47" s="99"/>
      <c r="G47" s="99"/>
    </row>
    <row r="48" spans="1:13" s="45" customFormat="1" ht="14.25" x14ac:dyDescent="0.2">
      <c r="A48" s="49"/>
      <c r="B48" s="99"/>
      <c r="C48" s="99"/>
      <c r="D48" s="99"/>
      <c r="E48" s="99"/>
      <c r="F48" s="99"/>
      <c r="G48" s="99"/>
    </row>
    <row r="49" spans="1:7" s="45" customFormat="1" ht="14.25" x14ac:dyDescent="0.2">
      <c r="A49" s="49"/>
      <c r="B49" s="99"/>
      <c r="C49" s="99"/>
      <c r="D49" s="99"/>
      <c r="E49" s="99"/>
      <c r="F49" s="99"/>
      <c r="G49" s="99"/>
    </row>
    <row r="50" spans="1:7" s="45" customFormat="1" ht="14.25" x14ac:dyDescent="0.2">
      <c r="A50" s="49"/>
      <c r="B50" s="99"/>
      <c r="C50" s="99"/>
      <c r="D50" s="99"/>
      <c r="E50" s="99"/>
      <c r="F50" s="99"/>
      <c r="G50" s="99"/>
    </row>
    <row r="51" spans="1:7" s="45" customFormat="1" ht="15" x14ac:dyDescent="0.25">
      <c r="A51" s="738" t="s">
        <v>113</v>
      </c>
      <c r="B51" s="739"/>
      <c r="C51" s="739"/>
      <c r="D51" s="739"/>
      <c r="E51" s="739"/>
      <c r="F51" s="740">
        <v>250</v>
      </c>
      <c r="G51" s="740"/>
    </row>
    <row r="52" spans="1:7" s="45" customFormat="1" ht="14.25" customHeight="1" x14ac:dyDescent="0.2">
      <c r="A52" s="743" t="s">
        <v>171</v>
      </c>
      <c r="B52" s="744"/>
      <c r="C52" s="744"/>
      <c r="D52" s="744"/>
      <c r="E52" s="744"/>
      <c r="F52" s="744"/>
      <c r="G52" s="744"/>
    </row>
    <row r="53" spans="1:7" s="45" customFormat="1" ht="14.25" x14ac:dyDescent="0.2">
      <c r="A53" s="744"/>
      <c r="B53" s="744"/>
      <c r="C53" s="744"/>
      <c r="D53" s="744"/>
      <c r="E53" s="744"/>
      <c r="F53" s="744"/>
      <c r="G53" s="744"/>
    </row>
    <row r="54" spans="1:7" s="45" customFormat="1" ht="14.25" x14ac:dyDescent="0.2">
      <c r="A54" s="744"/>
      <c r="B54" s="744"/>
      <c r="C54" s="744"/>
      <c r="D54" s="744"/>
      <c r="E54" s="744"/>
      <c r="F54" s="744"/>
      <c r="G54" s="744"/>
    </row>
    <row r="55" spans="1:7" s="45" customFormat="1" ht="14.25" x14ac:dyDescent="0.2">
      <c r="A55" s="744"/>
      <c r="B55" s="744"/>
      <c r="C55" s="744"/>
      <c r="D55" s="744"/>
      <c r="E55" s="744"/>
      <c r="F55" s="744"/>
      <c r="G55" s="744"/>
    </row>
    <row r="56" spans="1:7" s="45" customFormat="1" ht="14.25" x14ac:dyDescent="0.2">
      <c r="A56" s="744"/>
      <c r="B56" s="744"/>
      <c r="C56" s="744"/>
      <c r="D56" s="744"/>
      <c r="E56" s="744"/>
      <c r="F56" s="744"/>
      <c r="G56" s="744"/>
    </row>
    <row r="57" spans="1:7" s="45" customFormat="1" ht="14.25" x14ac:dyDescent="0.2">
      <c r="A57" s="744"/>
      <c r="B57" s="744"/>
      <c r="C57" s="744"/>
      <c r="D57" s="744"/>
      <c r="E57" s="744"/>
      <c r="F57" s="744"/>
      <c r="G57" s="744"/>
    </row>
    <row r="58" spans="1:7" s="45" customFormat="1" ht="14.25" x14ac:dyDescent="0.2">
      <c r="A58" s="744"/>
      <c r="B58" s="744"/>
      <c r="C58" s="744"/>
      <c r="D58" s="744"/>
      <c r="E58" s="744"/>
      <c r="F58" s="744"/>
      <c r="G58" s="744"/>
    </row>
    <row r="59" spans="1:7" s="45" customFormat="1" ht="14.25" x14ac:dyDescent="0.2">
      <c r="A59" s="744"/>
      <c r="B59" s="744"/>
      <c r="C59" s="744"/>
      <c r="D59" s="744"/>
      <c r="E59" s="744"/>
      <c r="F59" s="744"/>
      <c r="G59" s="744"/>
    </row>
    <row r="60" spans="1:7" s="45" customFormat="1" ht="14.25" x14ac:dyDescent="0.2">
      <c r="A60" s="127"/>
      <c r="B60" s="127"/>
      <c r="C60" s="127"/>
      <c r="D60" s="127"/>
      <c r="E60" s="127"/>
      <c r="F60" s="127"/>
      <c r="G60" s="127"/>
    </row>
    <row r="61" spans="1:7" s="45" customFormat="1" ht="15" x14ac:dyDescent="0.25">
      <c r="A61" s="738" t="s">
        <v>112</v>
      </c>
      <c r="B61" s="739"/>
      <c r="C61" s="739"/>
      <c r="D61" s="739"/>
      <c r="E61" s="739"/>
      <c r="F61" s="740">
        <v>100</v>
      </c>
      <c r="G61" s="740"/>
    </row>
    <row r="62" spans="1:7" s="45" customFormat="1" ht="14.25" x14ac:dyDescent="0.2">
      <c r="A62" s="131" t="s">
        <v>178</v>
      </c>
      <c r="B62" s="132"/>
      <c r="C62" s="132"/>
      <c r="D62" s="132"/>
      <c r="E62" s="132"/>
      <c r="F62" s="132"/>
      <c r="G62" s="132"/>
    </row>
    <row r="63" spans="1:7" s="45" customFormat="1" ht="9" customHeight="1" x14ac:dyDescent="0.2">
      <c r="A63" s="129"/>
      <c r="B63" s="129"/>
      <c r="C63" s="129"/>
      <c r="D63" s="129"/>
      <c r="E63" s="129"/>
      <c r="F63" s="129"/>
      <c r="G63" s="129"/>
    </row>
    <row r="64" spans="1:7" s="45" customFormat="1" ht="15" x14ac:dyDescent="0.25">
      <c r="A64" s="738" t="s">
        <v>111</v>
      </c>
      <c r="B64" s="739"/>
      <c r="C64" s="739"/>
      <c r="D64" s="739"/>
      <c r="E64" s="739"/>
      <c r="F64" s="740">
        <v>1</v>
      </c>
      <c r="G64" s="740"/>
    </row>
    <row r="65" spans="1:7" s="45" customFormat="1" ht="14.25" x14ac:dyDescent="0.2">
      <c r="A65" s="759" t="s">
        <v>162</v>
      </c>
      <c r="B65" s="692"/>
      <c r="C65" s="692"/>
      <c r="D65" s="692"/>
      <c r="E65" s="692"/>
      <c r="F65" s="692"/>
      <c r="G65" s="692"/>
    </row>
    <row r="66" spans="1:7" s="45" customFormat="1" ht="14.25" x14ac:dyDescent="0.2">
      <c r="A66" s="692"/>
      <c r="B66" s="692"/>
      <c r="C66" s="692"/>
      <c r="D66" s="692"/>
      <c r="E66" s="692"/>
      <c r="F66" s="692"/>
      <c r="G66" s="692"/>
    </row>
    <row r="67" spans="1:7" s="45" customFormat="1" ht="14.25" x14ac:dyDescent="0.2">
      <c r="A67" s="122"/>
      <c r="B67" s="122"/>
      <c r="C67" s="122"/>
      <c r="D67" s="122"/>
      <c r="E67" s="122"/>
      <c r="F67" s="122"/>
      <c r="G67" s="122"/>
    </row>
    <row r="68" spans="1:7" s="48" customFormat="1" ht="16.5" thickBot="1" x14ac:dyDescent="0.3">
      <c r="A68" s="748" t="s">
        <v>30</v>
      </c>
      <c r="B68" s="748"/>
      <c r="C68" s="748"/>
      <c r="D68" s="748"/>
      <c r="E68" s="748"/>
      <c r="F68" s="749">
        <f>SUM(D75,D83)</f>
        <v>150776</v>
      </c>
      <c r="G68" s="749"/>
    </row>
    <row r="69" spans="1:7" s="45" customFormat="1" ht="15.75" thickTop="1" x14ac:dyDescent="0.25">
      <c r="A69" s="108" t="s">
        <v>82</v>
      </c>
      <c r="B69" s="44"/>
      <c r="D69" s="46"/>
      <c r="E69" s="46"/>
      <c r="F69" s="46"/>
      <c r="G69" s="47"/>
    </row>
    <row r="70" spans="1:7" s="45" customFormat="1" ht="14.25" x14ac:dyDescent="0.2">
      <c r="A70" s="40" t="s">
        <v>77</v>
      </c>
      <c r="B70" s="44"/>
      <c r="D70" s="737">
        <v>57728</v>
      </c>
      <c r="E70" s="737"/>
      <c r="F70" s="46"/>
      <c r="G70" s="47"/>
    </row>
    <row r="71" spans="1:7" s="45" customFormat="1" ht="14.25" x14ac:dyDescent="0.2">
      <c r="A71" s="40" t="s">
        <v>80</v>
      </c>
      <c r="B71" s="44"/>
      <c r="D71" s="737">
        <v>39891</v>
      </c>
      <c r="E71" s="737"/>
      <c r="F71" s="46"/>
      <c r="G71" s="47"/>
    </row>
    <row r="72" spans="1:7" s="45" customFormat="1" ht="14.25" x14ac:dyDescent="0.2">
      <c r="A72" s="40" t="s">
        <v>78</v>
      </c>
      <c r="B72" s="44"/>
      <c r="D72" s="737">
        <v>25857</v>
      </c>
      <c r="E72" s="737"/>
      <c r="F72" s="46"/>
      <c r="G72" s="47"/>
    </row>
    <row r="73" spans="1:7" s="45" customFormat="1" ht="14.25" x14ac:dyDescent="0.2">
      <c r="A73" s="40" t="s">
        <v>79</v>
      </c>
      <c r="B73" s="44"/>
      <c r="D73" s="737">
        <v>15227</v>
      </c>
      <c r="E73" s="737"/>
      <c r="F73" s="46"/>
      <c r="G73" s="47"/>
    </row>
    <row r="74" spans="1:7" s="45" customFormat="1" ht="14.25" x14ac:dyDescent="0.2">
      <c r="A74" s="40" t="s">
        <v>81</v>
      </c>
      <c r="B74" s="44"/>
      <c r="D74" s="737">
        <v>11973</v>
      </c>
      <c r="E74" s="737"/>
      <c r="F74" s="46"/>
      <c r="G74" s="47"/>
    </row>
    <row r="75" spans="1:7" s="45" customFormat="1" ht="15" x14ac:dyDescent="0.25">
      <c r="A75" s="109" t="s">
        <v>8</v>
      </c>
      <c r="B75" s="110"/>
      <c r="C75" s="111"/>
      <c r="D75" s="760">
        <f>SUM(D70:E74)</f>
        <v>150676</v>
      </c>
      <c r="E75" s="760"/>
      <c r="F75" s="46"/>
      <c r="G75" s="47"/>
    </row>
    <row r="76" spans="1:7" s="45" customFormat="1" ht="14.25" x14ac:dyDescent="0.2">
      <c r="A76" s="44"/>
      <c r="B76" s="44"/>
      <c r="D76" s="46"/>
      <c r="E76" s="46"/>
      <c r="F76" s="46"/>
      <c r="G76" s="47"/>
    </row>
    <row r="77" spans="1:7" s="45" customFormat="1" ht="15" x14ac:dyDescent="0.25">
      <c r="A77" s="108" t="s">
        <v>83</v>
      </c>
      <c r="B77" s="44"/>
      <c r="D77" s="46"/>
      <c r="E77" s="46"/>
      <c r="F77" s="46"/>
      <c r="G77" s="47"/>
    </row>
    <row r="78" spans="1:7" s="45" customFormat="1" ht="14.25" x14ac:dyDescent="0.2">
      <c r="A78" s="40" t="s">
        <v>127</v>
      </c>
      <c r="B78" s="44"/>
      <c r="D78" s="737">
        <v>0</v>
      </c>
      <c r="E78" s="737"/>
      <c r="F78" s="46"/>
      <c r="G78" s="47"/>
    </row>
    <row r="79" spans="1:7" s="45" customFormat="1" ht="14.25" x14ac:dyDescent="0.2">
      <c r="A79" s="40" t="s">
        <v>149</v>
      </c>
      <c r="B79" s="44"/>
      <c r="D79" s="101"/>
      <c r="E79" s="114">
        <v>0</v>
      </c>
      <c r="F79" s="46"/>
      <c r="G79" s="47"/>
    </row>
    <row r="80" spans="1:7" s="45" customFormat="1" ht="14.25" x14ac:dyDescent="0.2">
      <c r="A80" s="40" t="s">
        <v>90</v>
      </c>
      <c r="B80" s="44"/>
      <c r="D80" s="101"/>
      <c r="E80" s="101">
        <v>0</v>
      </c>
      <c r="F80" s="46"/>
      <c r="G80" s="47"/>
    </row>
    <row r="81" spans="1:12" s="45" customFormat="1" ht="14.25" x14ac:dyDescent="0.2">
      <c r="A81" s="40" t="s">
        <v>128</v>
      </c>
      <c r="B81" s="44"/>
      <c r="D81" s="101"/>
      <c r="E81" s="101">
        <v>100</v>
      </c>
      <c r="F81" s="46"/>
      <c r="G81" s="47"/>
    </row>
    <row r="82" spans="1:12" s="45" customFormat="1" ht="14.25" x14ac:dyDescent="0.2">
      <c r="A82" s="40" t="s">
        <v>84</v>
      </c>
      <c r="B82" s="44"/>
      <c r="D82" s="101"/>
      <c r="E82" s="101"/>
      <c r="F82" s="46"/>
      <c r="G82" s="47"/>
    </row>
    <row r="83" spans="1:12" s="45" customFormat="1" ht="15" x14ac:dyDescent="0.25">
      <c r="A83" s="109" t="s">
        <v>8</v>
      </c>
      <c r="B83" s="110"/>
      <c r="C83" s="111"/>
      <c r="D83" s="760">
        <f>SUM(D78:E82)</f>
        <v>100</v>
      </c>
      <c r="E83" s="760"/>
      <c r="F83" s="46"/>
      <c r="G83" s="47"/>
    </row>
    <row r="84" spans="1:12" s="45" customFormat="1" ht="14.25" x14ac:dyDescent="0.2">
      <c r="A84" s="44"/>
      <c r="B84" s="44"/>
      <c r="D84" s="46"/>
      <c r="E84" s="46"/>
      <c r="F84" s="46"/>
      <c r="G84" s="47"/>
    </row>
    <row r="85" spans="1:12" s="48" customFormat="1" ht="16.5" thickBot="1" x14ac:dyDescent="0.3">
      <c r="A85" s="748" t="s">
        <v>16</v>
      </c>
      <c r="B85" s="748"/>
      <c r="C85" s="748"/>
      <c r="D85" s="748"/>
      <c r="E85" s="748"/>
      <c r="F85" s="749">
        <v>20</v>
      </c>
      <c r="G85" s="749"/>
    </row>
    <row r="86" spans="1:12" s="48" customFormat="1" ht="16.5" thickTop="1" x14ac:dyDescent="0.25">
      <c r="A86" s="738" t="s">
        <v>110</v>
      </c>
      <c r="B86" s="739"/>
      <c r="C86" s="739"/>
      <c r="D86" s="739"/>
      <c r="E86" s="739"/>
      <c r="F86" s="51"/>
      <c r="G86" s="51"/>
    </row>
    <row r="87" spans="1:12" s="45" customFormat="1" ht="14.25" x14ac:dyDescent="0.2">
      <c r="A87" s="765" t="s">
        <v>141</v>
      </c>
      <c r="B87" s="766"/>
      <c r="C87" s="766"/>
      <c r="D87" s="766"/>
      <c r="E87" s="766"/>
      <c r="F87" s="766"/>
      <c r="G87" s="766"/>
    </row>
    <row r="88" spans="1:12" s="45" customFormat="1" ht="14.25" x14ac:dyDescent="0.2">
      <c r="A88" s="702"/>
      <c r="B88" s="702"/>
      <c r="C88" s="702"/>
      <c r="D88" s="702"/>
      <c r="E88" s="702"/>
      <c r="F88" s="702"/>
      <c r="G88" s="702"/>
    </row>
    <row r="89" spans="1:12" s="45" customFormat="1" ht="14.25" x14ac:dyDescent="0.2">
      <c r="A89" s="767"/>
      <c r="B89" s="767"/>
      <c r="C89" s="767"/>
      <c r="D89" s="767"/>
      <c r="E89" s="767"/>
      <c r="F89" s="767"/>
      <c r="G89" s="767"/>
    </row>
    <row r="90" spans="1:12" s="45" customFormat="1" ht="14.25" x14ac:dyDescent="0.2">
      <c r="A90" s="44"/>
      <c r="B90" s="44"/>
      <c r="D90" s="46"/>
      <c r="E90" s="46"/>
      <c r="F90" s="46"/>
      <c r="G90" s="47"/>
    </row>
    <row r="91" spans="1:12" s="48" customFormat="1" ht="16.5" thickBot="1" x14ac:dyDescent="0.3">
      <c r="A91" s="748" t="s">
        <v>11</v>
      </c>
      <c r="B91" s="748"/>
      <c r="C91" s="748"/>
      <c r="D91" s="748"/>
      <c r="E91" s="748"/>
      <c r="F91" s="749">
        <f>SUM(F92)</f>
        <v>43</v>
      </c>
      <c r="G91" s="749"/>
    </row>
    <row r="92" spans="1:12" s="45" customFormat="1" ht="16.5" thickTop="1" x14ac:dyDescent="0.25">
      <c r="A92" s="738" t="s">
        <v>166</v>
      </c>
      <c r="B92" s="739"/>
      <c r="C92" s="739"/>
      <c r="D92" s="739"/>
      <c r="E92" s="739"/>
      <c r="F92" s="740">
        <v>43</v>
      </c>
      <c r="G92" s="740"/>
      <c r="I92" s="48"/>
      <c r="J92" s="48"/>
      <c r="K92" s="48"/>
      <c r="L92" s="48"/>
    </row>
    <row r="93" spans="1:12" s="45" customFormat="1" ht="14.25" customHeight="1" x14ac:dyDescent="0.2">
      <c r="A93" s="759" t="s">
        <v>179</v>
      </c>
      <c r="B93" s="759"/>
      <c r="C93" s="759"/>
      <c r="D93" s="759"/>
      <c r="E93" s="759"/>
      <c r="F93" s="737"/>
      <c r="G93" s="737"/>
    </row>
    <row r="94" spans="1:12" s="45" customFormat="1" ht="14.25" customHeight="1" x14ac:dyDescent="0.2"/>
    <row r="95" spans="1:12" s="48" customFormat="1" ht="16.5" thickBot="1" x14ac:dyDescent="0.3">
      <c r="A95" s="748" t="s">
        <v>12</v>
      </c>
      <c r="B95" s="748"/>
      <c r="C95" s="748"/>
      <c r="D95" s="748"/>
      <c r="E95" s="748"/>
      <c r="F95" s="749">
        <f>SUM(F96,F101,F109,F117)</f>
        <v>37880</v>
      </c>
      <c r="G95" s="749"/>
    </row>
    <row r="96" spans="1:12" s="45" customFormat="1" ht="15.75" thickTop="1" x14ac:dyDescent="0.25">
      <c r="A96" s="738" t="s">
        <v>106</v>
      </c>
      <c r="B96" s="739"/>
      <c r="C96" s="739"/>
      <c r="D96" s="739"/>
      <c r="E96" s="739"/>
      <c r="F96" s="740">
        <v>153</v>
      </c>
      <c r="G96" s="740"/>
      <c r="I96" s="43"/>
      <c r="J96" s="43"/>
      <c r="K96" s="43"/>
    </row>
    <row r="97" spans="1:11" s="53" customFormat="1" ht="15" customHeight="1" x14ac:dyDescent="0.25">
      <c r="A97" s="758" t="s">
        <v>140</v>
      </c>
      <c r="B97" s="758"/>
      <c r="C97" s="758"/>
      <c r="D97" s="758"/>
      <c r="E97" s="758"/>
      <c r="F97" s="133"/>
      <c r="G97" s="133"/>
      <c r="I97" s="100"/>
      <c r="J97" s="100"/>
      <c r="K97" s="100"/>
    </row>
    <row r="98" spans="1:11" s="45" customFormat="1" ht="15" x14ac:dyDescent="0.25">
      <c r="A98" s="53" t="s">
        <v>151</v>
      </c>
      <c r="B98" s="53"/>
      <c r="C98" s="53"/>
      <c r="D98" s="53"/>
      <c r="E98" s="53"/>
      <c r="F98" s="737">
        <v>143</v>
      </c>
      <c r="G98" s="737"/>
      <c r="I98" s="43"/>
      <c r="J98" s="43"/>
      <c r="K98" s="43"/>
    </row>
    <row r="99" spans="1:11" s="45" customFormat="1" ht="14.25" x14ac:dyDescent="0.2">
      <c r="A99" s="134" t="s">
        <v>152</v>
      </c>
      <c r="B99" s="134"/>
      <c r="C99" s="134"/>
      <c r="D99" s="134"/>
      <c r="E99" s="134"/>
      <c r="F99" s="737">
        <v>10</v>
      </c>
      <c r="G99" s="737"/>
    </row>
    <row r="100" spans="1:11" s="45" customFormat="1" ht="11.25" customHeight="1" x14ac:dyDescent="0.2">
      <c r="A100" s="49"/>
      <c r="B100" s="49"/>
      <c r="C100" s="49"/>
      <c r="D100" s="49"/>
      <c r="E100" s="49"/>
      <c r="F100" s="49"/>
      <c r="G100" s="49"/>
    </row>
    <row r="101" spans="1:11" s="45" customFormat="1" ht="15" x14ac:dyDescent="0.25">
      <c r="A101" s="738" t="s">
        <v>122</v>
      </c>
      <c r="B101" s="739"/>
      <c r="C101" s="739"/>
      <c r="D101" s="739"/>
      <c r="E101" s="739"/>
      <c r="F101" s="740">
        <v>108</v>
      </c>
      <c r="G101" s="740"/>
    </row>
    <row r="102" spans="1:11" s="45" customFormat="1" ht="14.25" customHeight="1" x14ac:dyDescent="0.2">
      <c r="A102" s="759" t="s">
        <v>182</v>
      </c>
      <c r="B102" s="759"/>
      <c r="C102" s="759"/>
      <c r="D102" s="759"/>
      <c r="E102" s="759"/>
      <c r="F102" s="759"/>
      <c r="G102" s="129"/>
    </row>
    <row r="103" spans="1:11" s="45" customFormat="1" ht="14.25" x14ac:dyDescent="0.2">
      <c r="A103" s="49"/>
      <c r="B103" s="49"/>
      <c r="C103" s="49"/>
      <c r="D103" s="49"/>
      <c r="E103" s="49"/>
      <c r="F103" s="49"/>
      <c r="G103" s="49"/>
    </row>
    <row r="104" spans="1:11" s="45" customFormat="1" ht="14.25" x14ac:dyDescent="0.2">
      <c r="A104" s="49"/>
      <c r="B104" s="49"/>
      <c r="C104" s="49"/>
      <c r="D104" s="49"/>
      <c r="E104" s="49"/>
      <c r="F104" s="49"/>
      <c r="G104" s="49"/>
    </row>
    <row r="105" spans="1:11" s="45" customFormat="1" ht="14.25" x14ac:dyDescent="0.2">
      <c r="A105" s="49"/>
      <c r="B105" s="49"/>
      <c r="C105" s="49"/>
      <c r="D105" s="49"/>
      <c r="E105" s="49"/>
      <c r="F105" s="49"/>
      <c r="G105" s="49"/>
    </row>
    <row r="106" spans="1:11" s="45" customFormat="1" ht="14.25" x14ac:dyDescent="0.2">
      <c r="A106" s="49"/>
      <c r="B106" s="49"/>
      <c r="C106" s="49"/>
      <c r="D106" s="49"/>
      <c r="E106" s="49"/>
      <c r="F106" s="49"/>
      <c r="G106" s="49"/>
    </row>
    <row r="107" spans="1:11" s="45" customFormat="1" ht="14.25" x14ac:dyDescent="0.2">
      <c r="A107" s="49"/>
      <c r="B107" s="49"/>
      <c r="C107" s="49"/>
      <c r="D107" s="49"/>
      <c r="E107" s="49"/>
      <c r="F107" s="49"/>
      <c r="G107" s="49"/>
    </row>
    <row r="108" spans="1:11" s="45" customFormat="1" ht="14.25" x14ac:dyDescent="0.2">
      <c r="A108" s="49"/>
      <c r="B108" s="49"/>
      <c r="C108" s="49"/>
      <c r="D108" s="49"/>
      <c r="E108" s="49"/>
      <c r="F108" s="49"/>
      <c r="G108" s="49"/>
    </row>
    <row r="109" spans="1:11" s="45" customFormat="1" ht="15" x14ac:dyDescent="0.25">
      <c r="A109" s="738" t="s">
        <v>121</v>
      </c>
      <c r="B109" s="739"/>
      <c r="C109" s="739"/>
      <c r="D109" s="739"/>
      <c r="E109" s="739"/>
      <c r="F109" s="740">
        <v>1596</v>
      </c>
      <c r="G109" s="740"/>
      <c r="I109" s="43"/>
      <c r="J109" s="43"/>
      <c r="K109" s="43"/>
    </row>
    <row r="110" spans="1:11" s="45" customFormat="1" ht="14.25" customHeight="1" x14ac:dyDescent="0.2">
      <c r="A110" s="759" t="s">
        <v>159</v>
      </c>
      <c r="B110" s="752"/>
      <c r="C110" s="752"/>
      <c r="D110" s="752"/>
      <c r="E110" s="752"/>
      <c r="F110" s="752"/>
      <c r="G110" s="752"/>
    </row>
    <row r="111" spans="1:11" s="45" customFormat="1" ht="14.25" x14ac:dyDescent="0.2">
      <c r="A111" s="752"/>
      <c r="B111" s="752"/>
      <c r="C111" s="752"/>
      <c r="D111" s="752"/>
      <c r="E111" s="752"/>
      <c r="F111" s="752"/>
      <c r="G111" s="752"/>
    </row>
    <row r="112" spans="1:11" s="45" customFormat="1" ht="14.25" x14ac:dyDescent="0.2">
      <c r="A112" s="752"/>
      <c r="B112" s="752"/>
      <c r="C112" s="752"/>
      <c r="D112" s="752"/>
      <c r="E112" s="752"/>
      <c r="F112" s="752"/>
      <c r="G112" s="752"/>
    </row>
    <row r="113" spans="1:12" s="45" customFormat="1" ht="14.25" x14ac:dyDescent="0.2">
      <c r="A113" s="752"/>
      <c r="B113" s="752"/>
      <c r="C113" s="752"/>
      <c r="D113" s="752"/>
      <c r="E113" s="752"/>
      <c r="F113" s="752"/>
      <c r="G113" s="752"/>
    </row>
    <row r="114" spans="1:12" s="45" customFormat="1" ht="14.25" x14ac:dyDescent="0.2">
      <c r="A114" s="752"/>
      <c r="B114" s="752"/>
      <c r="C114" s="752"/>
      <c r="D114" s="752"/>
      <c r="E114" s="752"/>
      <c r="F114" s="752"/>
      <c r="G114" s="752"/>
    </row>
    <row r="115" spans="1:12" s="45" customFormat="1" ht="14.25" x14ac:dyDescent="0.2">
      <c r="A115" s="752"/>
      <c r="B115" s="752"/>
      <c r="C115" s="752"/>
      <c r="D115" s="752"/>
      <c r="E115" s="752"/>
      <c r="F115" s="752"/>
      <c r="G115" s="752"/>
    </row>
    <row r="116" spans="1:12" s="45" customFormat="1" ht="14.25" x14ac:dyDescent="0.2">
      <c r="A116" s="44"/>
      <c r="B116" s="44"/>
      <c r="D116" s="46"/>
      <c r="E116" s="46"/>
      <c r="F116" s="46"/>
      <c r="G116" s="47"/>
    </row>
    <row r="117" spans="1:12" s="45" customFormat="1" ht="15" x14ac:dyDescent="0.25">
      <c r="A117" s="738" t="s">
        <v>21</v>
      </c>
      <c r="B117" s="739"/>
      <c r="C117" s="739"/>
      <c r="D117" s="739"/>
      <c r="E117" s="739"/>
      <c r="F117" s="740">
        <f>SUM(F119:G122)</f>
        <v>36023</v>
      </c>
      <c r="G117" s="740"/>
      <c r="I117" s="43"/>
      <c r="J117" s="43"/>
      <c r="K117" s="43"/>
    </row>
    <row r="118" spans="1:12" s="45" customFormat="1" ht="14.25" x14ac:dyDescent="0.2">
      <c r="A118" s="40" t="s">
        <v>22</v>
      </c>
      <c r="B118" s="44"/>
      <c r="D118" s="46"/>
      <c r="E118" s="46"/>
      <c r="F118" s="737"/>
      <c r="G118" s="737"/>
    </row>
    <row r="119" spans="1:12" s="45" customFormat="1" ht="14.25" x14ac:dyDescent="0.2">
      <c r="A119" s="40" t="s">
        <v>126</v>
      </c>
      <c r="B119" s="44"/>
      <c r="D119" s="46"/>
      <c r="E119" s="46"/>
      <c r="F119" s="737">
        <v>27879</v>
      </c>
      <c r="G119" s="737"/>
    </row>
    <row r="120" spans="1:12" s="45" customFormat="1" ht="14.25" x14ac:dyDescent="0.2">
      <c r="A120" s="40" t="s">
        <v>125</v>
      </c>
      <c r="B120" s="44"/>
      <c r="D120" s="46"/>
      <c r="E120" s="46"/>
      <c r="F120" s="737">
        <v>4000</v>
      </c>
      <c r="G120" s="737"/>
    </row>
    <row r="121" spans="1:12" s="45" customFormat="1" ht="14.25" x14ac:dyDescent="0.2">
      <c r="A121" s="40" t="s">
        <v>124</v>
      </c>
      <c r="B121" s="44"/>
      <c r="D121" s="46"/>
      <c r="E121" s="46"/>
      <c r="F121" s="737">
        <v>1356</v>
      </c>
      <c r="G121" s="737"/>
    </row>
    <row r="122" spans="1:12" s="45" customFormat="1" ht="14.25" x14ac:dyDescent="0.2">
      <c r="A122" s="40" t="s">
        <v>123</v>
      </c>
      <c r="B122" s="44"/>
      <c r="D122" s="46"/>
      <c r="E122" s="46"/>
      <c r="F122" s="737">
        <v>2788</v>
      </c>
      <c r="G122" s="737"/>
    </row>
    <row r="123" spans="1:12" s="45" customFormat="1" ht="14.25" x14ac:dyDescent="0.2">
      <c r="A123" s="40"/>
      <c r="B123" s="44"/>
      <c r="D123" s="46"/>
      <c r="E123" s="46"/>
      <c r="F123" s="128"/>
      <c r="G123" s="128"/>
    </row>
    <row r="124" spans="1:12" s="48" customFormat="1" ht="16.5" thickBot="1" x14ac:dyDescent="0.3">
      <c r="A124" s="748" t="s">
        <v>13</v>
      </c>
      <c r="B124" s="748"/>
      <c r="C124" s="748"/>
      <c r="D124" s="748"/>
      <c r="E124" s="748"/>
      <c r="F124" s="757">
        <f>SUM(F125,F128)</f>
        <v>22.2</v>
      </c>
      <c r="G124" s="757"/>
    </row>
    <row r="125" spans="1:12" s="45" customFormat="1" ht="15.75" thickTop="1" x14ac:dyDescent="0.25">
      <c r="A125" s="738" t="s">
        <v>164</v>
      </c>
      <c r="B125" s="739"/>
      <c r="C125" s="739"/>
      <c r="D125" s="739"/>
      <c r="E125" s="739"/>
      <c r="F125" s="740">
        <v>22</v>
      </c>
      <c r="G125" s="740"/>
      <c r="I125" s="63"/>
      <c r="J125" s="63"/>
      <c r="K125" s="63"/>
      <c r="L125" s="63"/>
    </row>
    <row r="126" spans="1:12" s="45" customFormat="1" ht="14.25" x14ac:dyDescent="0.2">
      <c r="A126" s="743" t="s">
        <v>180</v>
      </c>
      <c r="B126" s="743"/>
      <c r="C126" s="743"/>
      <c r="D126" s="743"/>
      <c r="E126" s="743"/>
      <c r="F126" s="743"/>
      <c r="G126" s="743"/>
      <c r="I126" s="63"/>
      <c r="J126" s="63"/>
      <c r="K126" s="63"/>
      <c r="L126" s="63"/>
    </row>
    <row r="127" spans="1:12" s="45" customFormat="1" ht="14.25" x14ac:dyDescent="0.2">
      <c r="A127" s="129"/>
      <c r="B127" s="129"/>
      <c r="C127" s="129"/>
      <c r="D127" s="129"/>
      <c r="E127" s="129"/>
      <c r="F127" s="129"/>
      <c r="G127" s="129"/>
      <c r="I127" s="63"/>
      <c r="J127" s="63"/>
      <c r="K127" s="63"/>
      <c r="L127" s="63"/>
    </row>
    <row r="128" spans="1:12" s="52" customFormat="1" ht="15.75" x14ac:dyDescent="0.25">
      <c r="A128" s="50" t="s">
        <v>165</v>
      </c>
      <c r="B128" s="50"/>
      <c r="C128" s="50"/>
      <c r="D128" s="50"/>
      <c r="E128" s="50"/>
      <c r="F128" s="756">
        <v>0.2</v>
      </c>
      <c r="G128" s="756"/>
      <c r="I128" s="102"/>
      <c r="J128" s="102"/>
      <c r="K128" s="102"/>
      <c r="L128" s="102"/>
    </row>
    <row r="129" spans="1:18" s="45" customFormat="1" ht="14.25" x14ac:dyDescent="0.2">
      <c r="A129" s="743" t="s">
        <v>181</v>
      </c>
      <c r="B129" s="702"/>
      <c r="C129" s="702"/>
      <c r="D129" s="702"/>
      <c r="E129" s="702"/>
      <c r="F129" s="702"/>
      <c r="G129" s="702"/>
      <c r="I129" s="63"/>
      <c r="J129" s="63"/>
      <c r="K129" s="63"/>
      <c r="L129" s="63"/>
    </row>
    <row r="130" spans="1:18" s="45" customFormat="1" ht="14.25" x14ac:dyDescent="0.2">
      <c r="A130" s="744"/>
      <c r="B130" s="744"/>
      <c r="C130" s="744"/>
      <c r="D130" s="744"/>
      <c r="E130" s="744"/>
      <c r="F130" s="744"/>
      <c r="G130" s="744"/>
      <c r="I130" s="63"/>
      <c r="J130" s="63"/>
      <c r="K130" s="63"/>
      <c r="L130" s="63"/>
    </row>
    <row r="131" spans="1:18" s="45" customFormat="1" ht="14.25" x14ac:dyDescent="0.2">
      <c r="A131" s="129"/>
      <c r="B131" s="129"/>
      <c r="C131" s="129"/>
      <c r="D131" s="129"/>
      <c r="E131" s="129"/>
      <c r="F131" s="129"/>
      <c r="G131" s="129"/>
    </row>
    <row r="132" spans="1:18" s="48" customFormat="1" ht="16.5" thickBot="1" x14ac:dyDescent="0.3">
      <c r="A132" s="748" t="s">
        <v>91</v>
      </c>
      <c r="B132" s="748"/>
      <c r="C132" s="748"/>
      <c r="D132" s="748"/>
      <c r="E132" s="748"/>
      <c r="F132" s="749">
        <f>SUM(F133)</f>
        <v>200</v>
      </c>
      <c r="G132" s="749"/>
    </row>
    <row r="133" spans="1:18" s="84" customFormat="1" ht="15.75" thickTop="1" x14ac:dyDescent="0.25">
      <c r="A133" s="738" t="s">
        <v>20</v>
      </c>
      <c r="B133" s="739"/>
      <c r="C133" s="739"/>
      <c r="D133" s="739"/>
      <c r="E133" s="739"/>
      <c r="F133" s="740">
        <v>200</v>
      </c>
      <c r="G133" s="740"/>
      <c r="I133" s="769"/>
      <c r="J133" s="769"/>
      <c r="K133" s="769"/>
      <c r="L133" s="769"/>
    </row>
    <row r="134" spans="1:18" s="53" customFormat="1" ht="14.25" x14ac:dyDescent="0.2">
      <c r="A134" s="40" t="s">
        <v>17</v>
      </c>
      <c r="B134" s="40"/>
      <c r="D134" s="135"/>
      <c r="E134" s="135"/>
      <c r="F134" s="135"/>
      <c r="G134" s="136"/>
      <c r="I134" s="54"/>
      <c r="J134" s="54"/>
      <c r="K134" s="54"/>
      <c r="L134" s="54"/>
    </row>
    <row r="135" spans="1:18" s="53" customFormat="1" ht="14.25" x14ac:dyDescent="0.2">
      <c r="A135" s="40" t="s">
        <v>18</v>
      </c>
      <c r="B135" s="40"/>
      <c r="D135" s="135"/>
      <c r="E135" s="135"/>
      <c r="F135" s="135"/>
      <c r="G135" s="136"/>
    </row>
    <row r="136" spans="1:18" s="53" customFormat="1" ht="14.25" x14ac:dyDescent="0.2">
      <c r="A136" s="770" t="s">
        <v>150</v>
      </c>
      <c r="B136" s="752"/>
      <c r="C136" s="752"/>
      <c r="D136" s="752"/>
      <c r="E136" s="752"/>
      <c r="F136" s="752"/>
      <c r="G136" s="752"/>
    </row>
    <row r="137" spans="1:18" s="53" customFormat="1" ht="14.25" x14ac:dyDescent="0.2">
      <c r="A137" s="752"/>
      <c r="B137" s="752"/>
      <c r="C137" s="752"/>
      <c r="D137" s="752"/>
      <c r="E137" s="752"/>
      <c r="F137" s="752"/>
      <c r="G137" s="752"/>
    </row>
    <row r="138" spans="1:18" s="53" customFormat="1" ht="14.25" x14ac:dyDescent="0.2">
      <c r="A138" s="770" t="s">
        <v>19</v>
      </c>
      <c r="B138" s="752"/>
      <c r="C138" s="752"/>
      <c r="D138" s="752"/>
      <c r="E138" s="752"/>
      <c r="F138" s="752"/>
      <c r="G138" s="752"/>
      <c r="R138" s="84"/>
    </row>
    <row r="139" spans="1:18" s="53" customFormat="1" ht="14.25" x14ac:dyDescent="0.2">
      <c r="A139" s="752"/>
      <c r="B139" s="752"/>
      <c r="C139" s="752"/>
      <c r="D139" s="752"/>
      <c r="E139" s="752"/>
      <c r="F139" s="752"/>
      <c r="G139" s="752"/>
      <c r="R139" s="84"/>
    </row>
    <row r="140" spans="1:18" s="53" customFormat="1" ht="14.25" x14ac:dyDescent="0.2">
      <c r="A140" s="40" t="s">
        <v>183</v>
      </c>
      <c r="B140" s="40"/>
      <c r="D140" s="135"/>
      <c r="E140" s="135"/>
      <c r="F140" s="135"/>
      <c r="G140" s="136"/>
    </row>
    <row r="141" spans="1:18" s="84" customFormat="1" x14ac:dyDescent="0.2">
      <c r="A141" s="86"/>
      <c r="B141" s="86"/>
      <c r="D141" s="82"/>
      <c r="E141" s="82"/>
      <c r="F141" s="82"/>
      <c r="G141" s="83"/>
    </row>
    <row r="142" spans="1:18" s="48" customFormat="1" ht="16.5" thickBot="1" x14ac:dyDescent="0.3">
      <c r="A142" s="748" t="s">
        <v>92</v>
      </c>
      <c r="B142" s="748"/>
      <c r="C142" s="748"/>
      <c r="D142" s="748"/>
      <c r="E142" s="748"/>
      <c r="F142" s="749">
        <f>SUM(F143,F148)</f>
        <v>1830</v>
      </c>
      <c r="G142" s="749"/>
      <c r="I142" s="103"/>
      <c r="J142" s="103"/>
      <c r="K142" s="103"/>
    </row>
    <row r="143" spans="1:18" s="84" customFormat="1" ht="17.25" customHeight="1" thickTop="1" x14ac:dyDescent="0.25">
      <c r="A143" s="738" t="s">
        <v>119</v>
      </c>
      <c r="B143" s="739"/>
      <c r="C143" s="739"/>
      <c r="D143" s="739"/>
      <c r="E143" s="739"/>
      <c r="F143" s="740">
        <v>1800</v>
      </c>
      <c r="G143" s="740"/>
    </row>
    <row r="144" spans="1:18" s="84" customFormat="1" ht="13.5" customHeight="1" x14ac:dyDescent="0.2">
      <c r="A144" s="753" t="s">
        <v>158</v>
      </c>
      <c r="B144" s="744"/>
      <c r="C144" s="744"/>
      <c r="D144" s="744"/>
      <c r="E144" s="744"/>
      <c r="F144" s="744"/>
      <c r="G144" s="744"/>
    </row>
    <row r="145" spans="1:7" s="84" customFormat="1" ht="13.5" customHeight="1" x14ac:dyDescent="0.2">
      <c r="A145" s="744"/>
      <c r="B145" s="744"/>
      <c r="C145" s="744"/>
      <c r="D145" s="744"/>
      <c r="E145" s="744"/>
      <c r="F145" s="744"/>
      <c r="G145" s="744"/>
    </row>
    <row r="146" spans="1:7" s="84" customFormat="1" ht="16.5" customHeight="1" x14ac:dyDescent="0.2">
      <c r="A146" s="744"/>
      <c r="B146" s="744"/>
      <c r="C146" s="744"/>
      <c r="D146" s="744"/>
      <c r="E146" s="744"/>
      <c r="F146" s="744"/>
      <c r="G146" s="744"/>
    </row>
    <row r="147" spans="1:7" s="84" customFormat="1" ht="8.25" customHeight="1" x14ac:dyDescent="0.2">
      <c r="A147" s="86"/>
      <c r="B147" s="86"/>
      <c r="D147" s="82"/>
      <c r="E147" s="82"/>
      <c r="F147" s="82"/>
      <c r="G147" s="83"/>
    </row>
    <row r="148" spans="1:7" s="84" customFormat="1" ht="17.25" customHeight="1" x14ac:dyDescent="0.25">
      <c r="A148" s="738" t="s">
        <v>120</v>
      </c>
      <c r="B148" s="739"/>
      <c r="C148" s="739"/>
      <c r="D148" s="739"/>
      <c r="E148" s="739"/>
      <c r="F148" s="740">
        <v>30</v>
      </c>
      <c r="G148" s="740"/>
    </row>
    <row r="149" spans="1:7" s="84" customFormat="1" ht="17.25" customHeight="1" x14ac:dyDescent="0.2">
      <c r="A149" s="753" t="s">
        <v>184</v>
      </c>
      <c r="B149" s="702"/>
      <c r="C149" s="702"/>
      <c r="D149" s="702"/>
      <c r="E149" s="702"/>
      <c r="F149" s="702"/>
      <c r="G149" s="702"/>
    </row>
    <row r="150" spans="1:7" s="84" customFormat="1" ht="24" customHeight="1" x14ac:dyDescent="0.2">
      <c r="A150" s="702"/>
      <c r="B150" s="702"/>
      <c r="C150" s="702"/>
      <c r="D150" s="702"/>
      <c r="E150" s="702"/>
      <c r="F150" s="702"/>
      <c r="G150" s="702"/>
    </row>
    <row r="151" spans="1:7" s="84" customFormat="1" ht="15.75" customHeight="1" x14ac:dyDescent="0.2">
      <c r="A151" s="121"/>
      <c r="B151" s="121"/>
      <c r="C151" s="140"/>
      <c r="D151" s="121"/>
      <c r="E151" s="121"/>
      <c r="F151" s="121"/>
      <c r="G151" s="121"/>
    </row>
    <row r="152" spans="1:7" s="84" customFormat="1" ht="18" customHeight="1" thickBot="1" x14ac:dyDescent="0.3">
      <c r="A152" s="748" t="s">
        <v>160</v>
      </c>
      <c r="B152" s="748"/>
      <c r="C152" s="748"/>
      <c r="D152" s="748"/>
      <c r="E152" s="748"/>
      <c r="F152" s="749">
        <f>SUM(F153)</f>
        <v>37669</v>
      </c>
      <c r="G152" s="749"/>
    </row>
    <row r="153" spans="1:7" s="84" customFormat="1" ht="18" customHeight="1" thickTop="1" x14ac:dyDescent="0.25">
      <c r="A153" s="745" t="s">
        <v>157</v>
      </c>
      <c r="B153" s="746"/>
      <c r="C153" s="746"/>
      <c r="D153" s="746"/>
      <c r="E153" s="746"/>
      <c r="F153" s="747">
        <v>37669</v>
      </c>
      <c r="G153" s="747"/>
    </row>
    <row r="154" spans="1:7" s="84" customFormat="1" ht="18" customHeight="1" x14ac:dyDescent="0.2">
      <c r="A154" s="774" t="s">
        <v>161</v>
      </c>
      <c r="B154" s="692"/>
      <c r="C154" s="692"/>
      <c r="D154" s="692"/>
      <c r="E154" s="692"/>
      <c r="F154" s="692"/>
      <c r="G154" s="692"/>
    </row>
    <row r="155" spans="1:7" s="84" customFormat="1" ht="18" customHeight="1" x14ac:dyDescent="0.2">
      <c r="A155" s="692"/>
      <c r="B155" s="692"/>
      <c r="C155" s="692"/>
      <c r="D155" s="692"/>
      <c r="E155" s="692"/>
      <c r="F155" s="692"/>
      <c r="G155" s="692"/>
    </row>
    <row r="156" spans="1:7" s="84" customFormat="1" ht="18" customHeight="1" x14ac:dyDescent="0.2">
      <c r="A156" s="692"/>
      <c r="B156" s="692"/>
      <c r="C156" s="692"/>
      <c r="D156" s="692"/>
      <c r="E156" s="692"/>
      <c r="F156" s="692"/>
      <c r="G156" s="692"/>
    </row>
    <row r="157" spans="1:7" s="84" customFormat="1" ht="19.5" customHeight="1" x14ac:dyDescent="0.2">
      <c r="A157" s="692"/>
      <c r="B157" s="692"/>
      <c r="C157" s="692"/>
      <c r="D157" s="692"/>
      <c r="E157" s="692"/>
      <c r="F157" s="692"/>
      <c r="G157" s="692"/>
    </row>
    <row r="158" spans="1:7" s="84" customFormat="1" ht="24" customHeight="1" x14ac:dyDescent="0.2">
      <c r="A158" s="692"/>
      <c r="B158" s="692"/>
      <c r="C158" s="692"/>
      <c r="D158" s="692"/>
      <c r="E158" s="692"/>
      <c r="F158" s="692"/>
      <c r="G158" s="692"/>
    </row>
    <row r="159" spans="1:7" s="84" customFormat="1" ht="24" customHeight="1" x14ac:dyDescent="0.2">
      <c r="A159" s="692"/>
      <c r="B159" s="692"/>
      <c r="C159" s="692"/>
      <c r="D159" s="692"/>
      <c r="E159" s="692"/>
      <c r="F159" s="692"/>
      <c r="G159" s="692"/>
    </row>
    <row r="160" spans="1:7" s="84" customFormat="1" ht="24" customHeight="1" x14ac:dyDescent="0.2">
      <c r="A160" s="692"/>
      <c r="B160" s="692"/>
      <c r="C160" s="692"/>
      <c r="D160" s="692"/>
      <c r="E160" s="692"/>
      <c r="F160" s="692"/>
      <c r="G160" s="692"/>
    </row>
    <row r="161" spans="1:9" s="84" customFormat="1" ht="14.25" customHeight="1" x14ac:dyDescent="0.2">
      <c r="A161" s="121"/>
      <c r="B161" s="121"/>
      <c r="C161" s="121"/>
      <c r="D161" s="121"/>
      <c r="E161" s="121"/>
      <c r="F161" s="121"/>
      <c r="G161" s="121"/>
    </row>
    <row r="162" spans="1:9" s="48" customFormat="1" ht="16.5" thickBot="1" x14ac:dyDescent="0.3">
      <c r="A162" s="748" t="s">
        <v>156</v>
      </c>
      <c r="B162" s="748"/>
      <c r="C162" s="748"/>
      <c r="D162" s="748"/>
      <c r="E162" s="748"/>
      <c r="F162" s="749">
        <f>SUM(F163,F167)</f>
        <v>253</v>
      </c>
      <c r="G162" s="749"/>
    </row>
    <row r="163" spans="1:9" s="84" customFormat="1" ht="18" customHeight="1" thickTop="1" x14ac:dyDescent="0.25">
      <c r="A163" s="745" t="s">
        <v>119</v>
      </c>
      <c r="B163" s="746"/>
      <c r="C163" s="746"/>
      <c r="D163" s="746"/>
      <c r="E163" s="746"/>
      <c r="F163" s="747">
        <v>250</v>
      </c>
      <c r="G163" s="747"/>
      <c r="H163" s="123"/>
      <c r="I163" s="123"/>
    </row>
    <row r="164" spans="1:9" s="84" customFormat="1" ht="14.25" customHeight="1" x14ac:dyDescent="0.2">
      <c r="A164" s="771" t="s">
        <v>172</v>
      </c>
      <c r="B164" s="772"/>
      <c r="C164" s="772"/>
      <c r="D164" s="772"/>
      <c r="E164" s="772"/>
      <c r="F164" s="772"/>
      <c r="G164" s="772"/>
      <c r="H164" s="146"/>
      <c r="I164" s="146"/>
    </row>
    <row r="165" spans="1:9" s="84" customFormat="1" ht="15" customHeight="1" x14ac:dyDescent="0.2">
      <c r="A165" s="692"/>
      <c r="B165" s="692"/>
      <c r="C165" s="692"/>
      <c r="D165" s="692"/>
      <c r="E165" s="692"/>
      <c r="F165" s="692"/>
      <c r="G165" s="692"/>
      <c r="H165" s="55"/>
      <c r="I165" s="55"/>
    </row>
    <row r="166" spans="1:9" s="84" customFormat="1" ht="15" customHeight="1" x14ac:dyDescent="0.2">
      <c r="A166" s="142"/>
      <c r="B166" s="142"/>
      <c r="C166" s="142"/>
      <c r="D166" s="142"/>
      <c r="E166" s="142"/>
      <c r="F166" s="142"/>
      <c r="G166" s="142"/>
      <c r="H166" s="55"/>
      <c r="I166" s="55"/>
    </row>
    <row r="167" spans="1:9" s="84" customFormat="1" ht="15" customHeight="1" x14ac:dyDescent="0.25">
      <c r="A167" s="738" t="s">
        <v>120</v>
      </c>
      <c r="B167" s="739"/>
      <c r="C167" s="739"/>
      <c r="D167" s="739"/>
      <c r="E167" s="739"/>
      <c r="F167" s="740">
        <v>3</v>
      </c>
      <c r="G167" s="740"/>
      <c r="H167" s="55"/>
      <c r="I167" s="55"/>
    </row>
    <row r="168" spans="1:9" s="84" customFormat="1" ht="15" customHeight="1" x14ac:dyDescent="0.2">
      <c r="A168" s="741" t="s">
        <v>163</v>
      </c>
      <c r="B168" s="742"/>
      <c r="C168" s="742"/>
      <c r="D168" s="742"/>
      <c r="E168" s="742"/>
      <c r="F168" s="742"/>
      <c r="G168" s="742"/>
      <c r="H168" s="55"/>
      <c r="I168" s="55"/>
    </row>
    <row r="169" spans="1:9" s="84" customFormat="1" ht="15" customHeight="1" x14ac:dyDescent="0.2">
      <c r="A169" s="742"/>
      <c r="B169" s="742"/>
      <c r="C169" s="742"/>
      <c r="D169" s="742"/>
      <c r="E169" s="742"/>
      <c r="F169" s="742"/>
      <c r="G169" s="742"/>
      <c r="H169" s="55"/>
      <c r="I169" s="55"/>
    </row>
    <row r="170" spans="1:9" s="84" customFormat="1" ht="15" customHeight="1" x14ac:dyDescent="0.2">
      <c r="A170" s="742"/>
      <c r="B170" s="742"/>
      <c r="C170" s="742"/>
      <c r="D170" s="742"/>
      <c r="E170" s="742"/>
      <c r="F170" s="742"/>
      <c r="G170" s="742"/>
      <c r="H170" s="55"/>
      <c r="I170" s="55"/>
    </row>
    <row r="171" spans="1:9" s="84" customFormat="1" ht="27.75" customHeight="1" x14ac:dyDescent="0.2">
      <c r="A171" s="742"/>
      <c r="B171" s="742"/>
      <c r="C171" s="742"/>
      <c r="D171" s="742"/>
      <c r="E171" s="742"/>
      <c r="F171" s="742"/>
      <c r="G171" s="742"/>
      <c r="H171" s="55"/>
      <c r="I171" s="55"/>
    </row>
    <row r="172" spans="1:9" s="84" customFormat="1" ht="18" customHeight="1" x14ac:dyDescent="0.25">
      <c r="A172" s="143"/>
      <c r="B172" s="144"/>
      <c r="C172" s="144"/>
      <c r="D172" s="144"/>
      <c r="E172" s="144"/>
      <c r="F172" s="145"/>
      <c r="G172" s="145"/>
    </row>
    <row r="173" spans="1:9" s="48" customFormat="1" ht="31.5" customHeight="1" thickBot="1" x14ac:dyDescent="0.3">
      <c r="A173" s="773" t="s">
        <v>167</v>
      </c>
      <c r="B173" s="773"/>
      <c r="C173" s="773"/>
      <c r="D173" s="773"/>
      <c r="E173" s="773"/>
      <c r="F173" s="749">
        <f>SUM(F175:G179)</f>
        <v>5366</v>
      </c>
      <c r="G173" s="749"/>
      <c r="H173" s="52"/>
    </row>
    <row r="174" spans="1:9" s="48" customFormat="1" ht="15" customHeight="1" thickTop="1" x14ac:dyDescent="0.25">
      <c r="A174" s="50" t="s">
        <v>175</v>
      </c>
      <c r="B174" s="141"/>
      <c r="C174" s="141"/>
      <c r="D174" s="141"/>
      <c r="E174" s="141"/>
      <c r="F174" s="51"/>
      <c r="G174" s="51"/>
      <c r="H174" s="52"/>
    </row>
    <row r="175" spans="1:9" s="45" customFormat="1" ht="14.25" x14ac:dyDescent="0.2">
      <c r="A175" s="750" t="s">
        <v>168</v>
      </c>
      <c r="B175" s="751"/>
      <c r="C175" s="751"/>
      <c r="D175" s="751"/>
      <c r="E175" s="751"/>
      <c r="F175" s="737">
        <v>300</v>
      </c>
      <c r="G175" s="737"/>
      <c r="H175" s="126"/>
    </row>
    <row r="176" spans="1:9" s="45" customFormat="1" ht="14.25" x14ac:dyDescent="0.2">
      <c r="A176" s="752"/>
      <c r="B176" s="752"/>
      <c r="C176" s="752"/>
      <c r="D176" s="752"/>
      <c r="E176" s="752"/>
      <c r="F176" s="137"/>
      <c r="G176" s="137"/>
      <c r="H176" s="124"/>
    </row>
    <row r="177" spans="1:8" s="45" customFormat="1" ht="14.25" x14ac:dyDescent="0.2">
      <c r="A177" s="736" t="s">
        <v>169</v>
      </c>
      <c r="B177" s="752"/>
      <c r="C177" s="752"/>
      <c r="D177" s="752"/>
      <c r="E177" s="752"/>
      <c r="F177" s="737">
        <v>600</v>
      </c>
      <c r="G177" s="737"/>
      <c r="H177" s="125"/>
    </row>
    <row r="178" spans="1:8" s="45" customFormat="1" ht="14.25" x14ac:dyDescent="0.2">
      <c r="A178" s="752"/>
      <c r="B178" s="752"/>
      <c r="C178" s="752"/>
      <c r="D178" s="752"/>
      <c r="E178" s="752"/>
      <c r="F178" s="138"/>
      <c r="G178" s="138"/>
      <c r="H178" s="125"/>
    </row>
    <row r="179" spans="1:8" s="45" customFormat="1" ht="14.25" x14ac:dyDescent="0.2">
      <c r="A179" s="736" t="s">
        <v>170</v>
      </c>
      <c r="B179" s="692"/>
      <c r="C179" s="692"/>
      <c r="D179" s="692"/>
      <c r="E179" s="692"/>
      <c r="F179" s="737">
        <v>4466</v>
      </c>
      <c r="G179" s="737"/>
      <c r="H179" s="125"/>
    </row>
    <row r="180" spans="1:8" s="45" customFormat="1" ht="26.25" customHeight="1" x14ac:dyDescent="0.2">
      <c r="A180" s="692"/>
      <c r="B180" s="692"/>
      <c r="C180" s="692"/>
      <c r="D180" s="692"/>
      <c r="E180" s="692"/>
      <c r="F180" s="128"/>
      <c r="G180" s="128"/>
    </row>
    <row r="181" spans="1:8" s="84" customFormat="1" x14ac:dyDescent="0.2">
      <c r="A181" s="86"/>
      <c r="B181" s="86"/>
      <c r="D181" s="82"/>
      <c r="E181" s="82"/>
      <c r="F181" s="82"/>
      <c r="G181" s="83"/>
    </row>
    <row r="182" spans="1:8" s="45" customFormat="1" ht="12.75" customHeight="1" x14ac:dyDescent="0.2">
      <c r="A182" s="81"/>
      <c r="B182" s="104"/>
      <c r="C182" s="104"/>
      <c r="D182" s="104"/>
      <c r="E182" s="104"/>
      <c r="F182" s="101"/>
      <c r="G182" s="101"/>
    </row>
    <row r="183" spans="1:8" s="48" customFormat="1" ht="16.5" thickBot="1" x14ac:dyDescent="0.3">
      <c r="A183" s="748" t="s">
        <v>23</v>
      </c>
      <c r="B183" s="748"/>
      <c r="C183" s="748"/>
      <c r="D183" s="748"/>
      <c r="E183" s="748"/>
      <c r="F183" s="749">
        <v>650</v>
      </c>
      <c r="G183" s="749"/>
    </row>
    <row r="184" spans="1:8" s="84" customFormat="1" ht="17.25" customHeight="1" thickTop="1" x14ac:dyDescent="0.25">
      <c r="A184" s="738" t="s">
        <v>117</v>
      </c>
      <c r="B184" s="739"/>
      <c r="C184" s="739"/>
      <c r="D184" s="739"/>
      <c r="E184" s="739"/>
      <c r="F184" s="740"/>
      <c r="G184" s="740"/>
    </row>
    <row r="185" spans="1:8" s="84" customFormat="1" x14ac:dyDescent="0.2">
      <c r="A185" s="753" t="s">
        <v>24</v>
      </c>
      <c r="B185" s="702"/>
      <c r="C185" s="702"/>
      <c r="D185" s="702"/>
      <c r="E185" s="702"/>
      <c r="F185" s="702"/>
      <c r="G185" s="702"/>
    </row>
    <row r="186" spans="1:8" s="84" customFormat="1" x14ac:dyDescent="0.2">
      <c r="A186" s="86"/>
      <c r="B186" s="86"/>
      <c r="D186" s="82"/>
      <c r="E186" s="82"/>
      <c r="F186" s="82"/>
      <c r="G186" s="83"/>
    </row>
    <row r="187" spans="1:8" s="48" customFormat="1" ht="16.5" thickBot="1" x14ac:dyDescent="0.3">
      <c r="A187" s="748" t="s">
        <v>25</v>
      </c>
      <c r="B187" s="748"/>
      <c r="C187" s="748"/>
      <c r="D187" s="748"/>
      <c r="E187" s="748"/>
      <c r="F187" s="749">
        <v>15150</v>
      </c>
      <c r="G187" s="749"/>
    </row>
    <row r="188" spans="1:8" s="84" customFormat="1" ht="17.25" customHeight="1" thickTop="1" x14ac:dyDescent="0.25">
      <c r="A188" s="738" t="s">
        <v>118</v>
      </c>
      <c r="B188" s="739"/>
      <c r="C188" s="739"/>
      <c r="D188" s="739"/>
      <c r="E188" s="739"/>
      <c r="F188" s="740"/>
      <c r="G188" s="740"/>
    </row>
    <row r="189" spans="1:8" s="84" customFormat="1" x14ac:dyDescent="0.2">
      <c r="A189" s="753" t="s">
        <v>26</v>
      </c>
      <c r="B189" s="702"/>
      <c r="C189" s="702"/>
      <c r="D189" s="702"/>
      <c r="E189" s="702"/>
      <c r="F189" s="702"/>
      <c r="G189" s="702"/>
    </row>
    <row r="190" spans="1:8" s="84" customFormat="1" x14ac:dyDescent="0.2">
      <c r="A190" s="86"/>
      <c r="B190" s="86"/>
      <c r="D190" s="82"/>
      <c r="E190" s="82"/>
      <c r="F190" s="82"/>
      <c r="G190" s="83"/>
    </row>
    <row r="191" spans="1:8" s="21" customFormat="1" ht="16.5" thickBot="1" x14ac:dyDescent="0.3">
      <c r="A191" s="755" t="s">
        <v>27</v>
      </c>
      <c r="B191" s="755"/>
      <c r="C191" s="755"/>
      <c r="D191" s="755"/>
      <c r="E191" s="755"/>
      <c r="F191" s="754">
        <v>998</v>
      </c>
      <c r="G191" s="754"/>
    </row>
    <row r="192" spans="1:8" s="84" customFormat="1" ht="17.25" customHeight="1" thickTop="1" x14ac:dyDescent="0.25">
      <c r="A192" s="738" t="s">
        <v>28</v>
      </c>
      <c r="B192" s="739"/>
      <c r="C192" s="739"/>
      <c r="D192" s="739"/>
      <c r="E192" s="739"/>
      <c r="F192" s="740"/>
      <c r="G192" s="740"/>
    </row>
    <row r="193" spans="1:11" s="84" customFormat="1" ht="15.75" customHeight="1" x14ac:dyDescent="0.2">
      <c r="A193" s="753" t="s">
        <v>29</v>
      </c>
      <c r="B193" s="702"/>
      <c r="C193" s="702"/>
      <c r="D193" s="702"/>
      <c r="E193" s="702"/>
      <c r="F193" s="702"/>
      <c r="G193" s="702"/>
    </row>
    <row r="194" spans="1:11" x14ac:dyDescent="0.2">
      <c r="A194" s="86"/>
      <c r="B194" s="86"/>
      <c r="C194" s="84"/>
      <c r="D194" s="82"/>
      <c r="E194" s="82"/>
      <c r="F194" s="82"/>
      <c r="G194" s="83"/>
    </row>
    <row r="195" spans="1:11" ht="16.5" thickBot="1" x14ac:dyDescent="0.3">
      <c r="A195" s="748" t="s">
        <v>131</v>
      </c>
      <c r="B195" s="748"/>
      <c r="C195" s="748"/>
      <c r="D195" s="748"/>
      <c r="E195" s="748"/>
      <c r="F195" s="749">
        <f>SUM(F196:G198)</f>
        <v>307323</v>
      </c>
      <c r="G195" s="749"/>
      <c r="H195" s="148"/>
    </row>
    <row r="196" spans="1:11" ht="16.5" thickTop="1" x14ac:dyDescent="0.25">
      <c r="A196" s="113" t="s">
        <v>142</v>
      </c>
      <c r="B196" s="50"/>
      <c r="C196" s="50"/>
      <c r="D196" s="50"/>
      <c r="E196" s="50"/>
      <c r="F196" s="737">
        <v>15871</v>
      </c>
      <c r="G196" s="737"/>
      <c r="H196" s="148"/>
      <c r="I196" s="139"/>
    </row>
    <row r="197" spans="1:11" ht="15.75" x14ac:dyDescent="0.25">
      <c r="A197" s="113" t="s">
        <v>143</v>
      </c>
      <c r="B197" s="50"/>
      <c r="C197" s="50"/>
      <c r="D197" s="50"/>
      <c r="E197" s="50"/>
      <c r="F197" s="737">
        <v>30988</v>
      </c>
      <c r="G197" s="737"/>
      <c r="H197" s="148"/>
    </row>
    <row r="198" spans="1:11" ht="15.75" x14ac:dyDescent="0.25">
      <c r="A198" s="113" t="s">
        <v>144</v>
      </c>
      <c r="B198" s="50"/>
      <c r="C198" s="50"/>
      <c r="D198" s="50"/>
      <c r="E198" s="50"/>
      <c r="F198" s="737">
        <f>191252-30988+100000+200</f>
        <v>260464</v>
      </c>
      <c r="G198" s="737"/>
      <c r="H198" s="148"/>
      <c r="K198" s="147"/>
    </row>
    <row r="199" spans="1:11" ht="15.75" x14ac:dyDescent="0.25">
      <c r="A199" s="50"/>
      <c r="B199" s="50"/>
      <c r="C199" s="50"/>
      <c r="D199" s="50"/>
      <c r="E199" s="50"/>
      <c r="F199" s="51"/>
      <c r="G199" s="51"/>
      <c r="H199" s="148"/>
    </row>
    <row r="200" spans="1:11" ht="16.5" thickBot="1" x14ac:dyDescent="0.3">
      <c r="A200" s="748" t="s">
        <v>176</v>
      </c>
      <c r="B200" s="748"/>
      <c r="C200" s="748"/>
      <c r="D200" s="748"/>
      <c r="E200" s="748"/>
      <c r="F200" s="749">
        <v>200000</v>
      </c>
      <c r="G200" s="749"/>
      <c r="H200" s="148"/>
    </row>
    <row r="201" spans="1:11" ht="15" thickTop="1" x14ac:dyDescent="0.2">
      <c r="A201" s="40" t="s">
        <v>185</v>
      </c>
      <c r="B201" s="86"/>
      <c r="C201" s="84"/>
      <c r="D201" s="82"/>
      <c r="E201" s="82"/>
      <c r="F201" s="82"/>
      <c r="G201" s="83"/>
    </row>
    <row r="202" spans="1:11" x14ac:dyDescent="0.2">
      <c r="A202" s="86"/>
      <c r="B202" s="86"/>
      <c r="C202" s="84"/>
      <c r="D202" s="82"/>
      <c r="E202" s="82"/>
      <c r="F202" s="82"/>
      <c r="G202" s="83"/>
      <c r="H202" s="84"/>
      <c r="I202" s="84"/>
    </row>
    <row r="203" spans="1:11" x14ac:dyDescent="0.2">
      <c r="A203" s="86"/>
      <c r="B203" s="86"/>
      <c r="C203" s="84"/>
      <c r="D203" s="82"/>
      <c r="E203" s="82"/>
      <c r="F203" s="82"/>
      <c r="G203" s="83"/>
      <c r="H203" s="84"/>
      <c r="I203" s="84"/>
    </row>
    <row r="204" spans="1:11" x14ac:dyDescent="0.2">
      <c r="A204" s="86"/>
      <c r="B204" s="86"/>
      <c r="C204" s="84"/>
      <c r="D204" s="82"/>
      <c r="E204" s="82"/>
      <c r="F204" s="82"/>
      <c r="G204" s="83"/>
      <c r="H204" s="84"/>
      <c r="I204" s="84"/>
    </row>
    <row r="205" spans="1:11" x14ac:dyDescent="0.2">
      <c r="A205" s="86"/>
      <c r="B205" s="86"/>
      <c r="C205" s="84"/>
      <c r="D205" s="82"/>
      <c r="E205" s="82"/>
      <c r="F205" s="82"/>
      <c r="G205" s="83"/>
      <c r="H205" s="84"/>
      <c r="I205" s="84"/>
    </row>
    <row r="206" spans="1:11" x14ac:dyDescent="0.2">
      <c r="A206" s="86"/>
      <c r="B206" s="86"/>
      <c r="C206" s="84"/>
      <c r="D206" s="82"/>
      <c r="E206" s="82"/>
      <c r="F206" s="82"/>
      <c r="G206" s="83"/>
      <c r="H206" s="84"/>
      <c r="I206" s="84"/>
    </row>
    <row r="207" spans="1:11" x14ac:dyDescent="0.2">
      <c r="A207" s="86"/>
      <c r="B207" s="86"/>
      <c r="C207" s="84"/>
      <c r="D207" s="82"/>
      <c r="E207" s="82"/>
      <c r="F207" s="82"/>
      <c r="G207" s="83"/>
      <c r="H207" s="84"/>
      <c r="I207" s="84"/>
    </row>
    <row r="208" spans="1:11" x14ac:dyDescent="0.2">
      <c r="A208" s="86"/>
      <c r="B208" s="86"/>
      <c r="C208" s="84"/>
      <c r="D208" s="82"/>
      <c r="E208" s="82"/>
      <c r="F208" s="82"/>
      <c r="G208" s="83"/>
      <c r="H208" s="84"/>
      <c r="I208" s="84"/>
    </row>
    <row r="209" spans="1:9" x14ac:dyDescent="0.2">
      <c r="A209" s="86"/>
      <c r="B209" s="86"/>
      <c r="C209" s="84"/>
      <c r="D209" s="82"/>
      <c r="E209" s="82"/>
      <c r="F209" s="82"/>
      <c r="G209" s="83"/>
      <c r="H209" s="84"/>
      <c r="I209" s="84"/>
    </row>
    <row r="210" spans="1:9" x14ac:dyDescent="0.2">
      <c r="A210" s="86"/>
      <c r="B210" s="86"/>
      <c r="C210" s="84"/>
      <c r="D210" s="82"/>
      <c r="E210" s="82"/>
      <c r="F210" s="82"/>
      <c r="G210" s="83"/>
      <c r="H210" s="84"/>
      <c r="I210" s="84"/>
    </row>
    <row r="211" spans="1:9" x14ac:dyDescent="0.2">
      <c r="A211" s="86"/>
      <c r="B211" s="86"/>
      <c r="C211" s="84"/>
      <c r="D211" s="82"/>
      <c r="E211" s="82"/>
      <c r="F211" s="82"/>
      <c r="G211" s="83"/>
      <c r="H211" s="84"/>
      <c r="I211" s="84"/>
    </row>
    <row r="212" spans="1:9" x14ac:dyDescent="0.2">
      <c r="A212" s="86"/>
      <c r="B212" s="86"/>
      <c r="C212" s="84"/>
      <c r="D212" s="82"/>
      <c r="E212" s="82"/>
      <c r="F212" s="82"/>
      <c r="G212" s="83"/>
      <c r="H212" s="84"/>
      <c r="I212" s="84"/>
    </row>
  </sheetData>
  <mergeCells count="130">
    <mergeCell ref="A200:E200"/>
    <mergeCell ref="F200:G200"/>
    <mergeCell ref="I133:L133"/>
    <mergeCell ref="A183:E183"/>
    <mergeCell ref="F183:G183"/>
    <mergeCell ref="A143:E143"/>
    <mergeCell ref="F133:G133"/>
    <mergeCell ref="F143:G143"/>
    <mergeCell ref="A148:E148"/>
    <mergeCell ref="A142:E142"/>
    <mergeCell ref="F142:G142"/>
    <mergeCell ref="A133:E133"/>
    <mergeCell ref="A149:G150"/>
    <mergeCell ref="F148:G148"/>
    <mergeCell ref="A136:G137"/>
    <mergeCell ref="A138:G139"/>
    <mergeCell ref="A164:G165"/>
    <mergeCell ref="F162:G162"/>
    <mergeCell ref="A173:E173"/>
    <mergeCell ref="F173:G173"/>
    <mergeCell ref="A144:G146"/>
    <mergeCell ref="A153:E153"/>
    <mergeCell ref="F153:G153"/>
    <mergeCell ref="A154:G160"/>
    <mergeCell ref="J37:M37"/>
    <mergeCell ref="A38:C38"/>
    <mergeCell ref="A40:E40"/>
    <mergeCell ref="D71:E71"/>
    <mergeCell ref="A42:E42"/>
    <mergeCell ref="F42:G42"/>
    <mergeCell ref="A43:G43"/>
    <mergeCell ref="A61:E61"/>
    <mergeCell ref="A68:E68"/>
    <mergeCell ref="F68:G68"/>
    <mergeCell ref="F61:G61"/>
    <mergeCell ref="A36:G37"/>
    <mergeCell ref="A52:G59"/>
    <mergeCell ref="A65:G66"/>
    <mergeCell ref="F64:G64"/>
    <mergeCell ref="D70:E70"/>
    <mergeCell ref="A51:E51"/>
    <mergeCell ref="F51:G51"/>
    <mergeCell ref="A64:E64"/>
    <mergeCell ref="F91:G91"/>
    <mergeCell ref="F85:G85"/>
    <mergeCell ref="A93:E93"/>
    <mergeCell ref="A92:E92"/>
    <mergeCell ref="D83:E83"/>
    <mergeCell ref="A87:G89"/>
    <mergeCell ref="F95:G95"/>
    <mergeCell ref="A86:E86"/>
    <mergeCell ref="D78:E78"/>
    <mergeCell ref="F92:G92"/>
    <mergeCell ref="F93:G93"/>
    <mergeCell ref="A85:E85"/>
    <mergeCell ref="A95:E95"/>
    <mergeCell ref="A91:E91"/>
    <mergeCell ref="D74:E74"/>
    <mergeCell ref="D75:E75"/>
    <mergeCell ref="D73:E73"/>
    <mergeCell ref="A1:C1"/>
    <mergeCell ref="A26:C26"/>
    <mergeCell ref="A39:C39"/>
    <mergeCell ref="A32:G33"/>
    <mergeCell ref="A31:E31"/>
    <mergeCell ref="F31:G31"/>
    <mergeCell ref="A35:E35"/>
    <mergeCell ref="F35:G35"/>
    <mergeCell ref="A30:E30"/>
    <mergeCell ref="F30:G30"/>
    <mergeCell ref="D72:E72"/>
    <mergeCell ref="F118:G118"/>
    <mergeCell ref="F125:G125"/>
    <mergeCell ref="F128:G128"/>
    <mergeCell ref="F124:G124"/>
    <mergeCell ref="A96:E96"/>
    <mergeCell ref="F96:G96"/>
    <mergeCell ref="A101:E101"/>
    <mergeCell ref="A97:E97"/>
    <mergeCell ref="A117:E117"/>
    <mergeCell ref="F117:G117"/>
    <mergeCell ref="A126:G126"/>
    <mergeCell ref="A125:E125"/>
    <mergeCell ref="F119:G119"/>
    <mergeCell ref="A110:G115"/>
    <mergeCell ref="F109:G109"/>
    <mergeCell ref="F99:G99"/>
    <mergeCell ref="A109:E109"/>
    <mergeCell ref="F101:G101"/>
    <mergeCell ref="A102:F102"/>
    <mergeCell ref="F98:G98"/>
    <mergeCell ref="F198:G198"/>
    <mergeCell ref="F196:G196"/>
    <mergeCell ref="F197:G197"/>
    <mergeCell ref="F122:G122"/>
    <mergeCell ref="F120:G120"/>
    <mergeCell ref="F121:G121"/>
    <mergeCell ref="A184:E184"/>
    <mergeCell ref="A193:G193"/>
    <mergeCell ref="A189:G189"/>
    <mergeCell ref="A185:G185"/>
    <mergeCell ref="F192:G192"/>
    <mergeCell ref="A188:E188"/>
    <mergeCell ref="F188:G188"/>
    <mergeCell ref="A187:E187"/>
    <mergeCell ref="F184:G184"/>
    <mergeCell ref="A192:E192"/>
    <mergeCell ref="F191:G191"/>
    <mergeCell ref="F187:G187"/>
    <mergeCell ref="A124:E124"/>
    <mergeCell ref="A191:E191"/>
    <mergeCell ref="A195:E195"/>
    <mergeCell ref="F195:G195"/>
    <mergeCell ref="A152:E152"/>
    <mergeCell ref="F152:G152"/>
    <mergeCell ref="A179:E180"/>
    <mergeCell ref="F179:G179"/>
    <mergeCell ref="A167:E167"/>
    <mergeCell ref="F167:G167"/>
    <mergeCell ref="A168:G171"/>
    <mergeCell ref="A129:G130"/>
    <mergeCell ref="A163:E163"/>
    <mergeCell ref="F163:G163"/>
    <mergeCell ref="F177:G177"/>
    <mergeCell ref="A162:E162"/>
    <mergeCell ref="F175:G175"/>
    <mergeCell ref="A132:E132"/>
    <mergeCell ref="F132:G132"/>
    <mergeCell ref="A175:E176"/>
    <mergeCell ref="A177:E178"/>
  </mergeCells>
  <phoneticPr fontId="9" type="noConversion"/>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2:AC247"/>
  <sheetViews>
    <sheetView tabSelected="1" view="pageBreakPreview" topLeftCell="A164" zoomScaleNormal="100" zoomScaleSheetLayoutView="100" workbookViewId="0">
      <selection activeCell="E171" sqref="E171"/>
    </sheetView>
  </sheetViews>
  <sheetFormatPr defaultRowHeight="12.75" x14ac:dyDescent="0.2"/>
  <cols>
    <col min="1" max="1" width="5.140625" style="430" customWidth="1"/>
    <col min="2" max="2" width="7.140625" style="430" customWidth="1"/>
    <col min="3" max="3" width="3.85546875" style="431" customWidth="1"/>
    <col min="4" max="4" width="53.42578125" style="432" customWidth="1"/>
    <col min="5" max="5" width="13.7109375" style="433" customWidth="1"/>
    <col min="6" max="6" width="32.85546875" style="188" customWidth="1"/>
    <col min="7" max="7" width="14.7109375" style="196" customWidth="1"/>
    <col min="8" max="9" width="9.140625" style="188" hidden="1" customWidth="1"/>
    <col min="10" max="10" width="2.28515625" style="188" customWidth="1"/>
    <col min="11" max="253" width="9.140625" style="188"/>
    <col min="254" max="254" width="5.140625" style="188" customWidth="1"/>
    <col min="255" max="255" width="7.140625" style="188" customWidth="1"/>
    <col min="256" max="256" width="3.85546875" style="188" customWidth="1"/>
    <col min="257" max="257" width="48.28515625" style="188" customWidth="1"/>
    <col min="258" max="258" width="13.7109375" style="188" customWidth="1"/>
    <col min="259" max="259" width="28.28515625" style="188" customWidth="1"/>
    <col min="260" max="260" width="11" style="188" customWidth="1"/>
    <col min="261" max="261" width="0" style="188" hidden="1" customWidth="1"/>
    <col min="262" max="509" width="9.140625" style="188"/>
    <col min="510" max="510" width="5.140625" style="188" customWidth="1"/>
    <col min="511" max="511" width="7.140625" style="188" customWidth="1"/>
    <col min="512" max="512" width="3.85546875" style="188" customWidth="1"/>
    <col min="513" max="513" width="48.28515625" style="188" customWidth="1"/>
    <col min="514" max="514" width="13.7109375" style="188" customWidth="1"/>
    <col min="515" max="515" width="28.28515625" style="188" customWidth="1"/>
    <col min="516" max="516" width="11" style="188" customWidth="1"/>
    <col min="517" max="517" width="0" style="188" hidden="1" customWidth="1"/>
    <col min="518" max="765" width="9.140625" style="188"/>
    <col min="766" max="766" width="5.140625" style="188" customWidth="1"/>
    <col min="767" max="767" width="7.140625" style="188" customWidth="1"/>
    <col min="768" max="768" width="3.85546875" style="188" customWidth="1"/>
    <col min="769" max="769" width="48.28515625" style="188" customWidth="1"/>
    <col min="770" max="770" width="13.7109375" style="188" customWidth="1"/>
    <col min="771" max="771" width="28.28515625" style="188" customWidth="1"/>
    <col min="772" max="772" width="11" style="188" customWidth="1"/>
    <col min="773" max="773" width="0" style="188" hidden="1" customWidth="1"/>
    <col min="774" max="1021" width="9.140625" style="188"/>
    <col min="1022" max="1022" width="5.140625" style="188" customWidth="1"/>
    <col min="1023" max="1023" width="7.140625" style="188" customWidth="1"/>
    <col min="1024" max="1024" width="3.85546875" style="188" customWidth="1"/>
    <col min="1025" max="1025" width="48.28515625" style="188" customWidth="1"/>
    <col min="1026" max="1026" width="13.7109375" style="188" customWidth="1"/>
    <col min="1027" max="1027" width="28.28515625" style="188" customWidth="1"/>
    <col min="1028" max="1028" width="11" style="188" customWidth="1"/>
    <col min="1029" max="1029" width="0" style="188" hidden="1" customWidth="1"/>
    <col min="1030" max="1277" width="9.140625" style="188"/>
    <col min="1278" max="1278" width="5.140625" style="188" customWidth="1"/>
    <col min="1279" max="1279" width="7.140625" style="188" customWidth="1"/>
    <col min="1280" max="1280" width="3.85546875" style="188" customWidth="1"/>
    <col min="1281" max="1281" width="48.28515625" style="188" customWidth="1"/>
    <col min="1282" max="1282" width="13.7109375" style="188" customWidth="1"/>
    <col min="1283" max="1283" width="28.28515625" style="188" customWidth="1"/>
    <col min="1284" max="1284" width="11" style="188" customWidth="1"/>
    <col min="1285" max="1285" width="0" style="188" hidden="1" customWidth="1"/>
    <col min="1286" max="1533" width="9.140625" style="188"/>
    <col min="1534" max="1534" width="5.140625" style="188" customWidth="1"/>
    <col min="1535" max="1535" width="7.140625" style="188" customWidth="1"/>
    <col min="1536" max="1536" width="3.85546875" style="188" customWidth="1"/>
    <col min="1537" max="1537" width="48.28515625" style="188" customWidth="1"/>
    <col min="1538" max="1538" width="13.7109375" style="188" customWidth="1"/>
    <col min="1539" max="1539" width="28.28515625" style="188" customWidth="1"/>
    <col min="1540" max="1540" width="11" style="188" customWidth="1"/>
    <col min="1541" max="1541" width="0" style="188" hidden="1" customWidth="1"/>
    <col min="1542" max="1789" width="9.140625" style="188"/>
    <col min="1790" max="1790" width="5.140625" style="188" customWidth="1"/>
    <col min="1791" max="1791" width="7.140625" style="188" customWidth="1"/>
    <col min="1792" max="1792" width="3.85546875" style="188" customWidth="1"/>
    <col min="1793" max="1793" width="48.28515625" style="188" customWidth="1"/>
    <col min="1794" max="1794" width="13.7109375" style="188" customWidth="1"/>
    <col min="1795" max="1795" width="28.28515625" style="188" customWidth="1"/>
    <col min="1796" max="1796" width="11" style="188" customWidth="1"/>
    <col min="1797" max="1797" width="0" style="188" hidden="1" customWidth="1"/>
    <col min="1798" max="2045" width="9.140625" style="188"/>
    <col min="2046" max="2046" width="5.140625" style="188" customWidth="1"/>
    <col min="2047" max="2047" width="7.140625" style="188" customWidth="1"/>
    <col min="2048" max="2048" width="3.85546875" style="188" customWidth="1"/>
    <col min="2049" max="2049" width="48.28515625" style="188" customWidth="1"/>
    <col min="2050" max="2050" width="13.7109375" style="188" customWidth="1"/>
    <col min="2051" max="2051" width="28.28515625" style="188" customWidth="1"/>
    <col min="2052" max="2052" width="11" style="188" customWidth="1"/>
    <col min="2053" max="2053" width="0" style="188" hidden="1" customWidth="1"/>
    <col min="2054" max="2301" width="9.140625" style="188"/>
    <col min="2302" max="2302" width="5.140625" style="188" customWidth="1"/>
    <col min="2303" max="2303" width="7.140625" style="188" customWidth="1"/>
    <col min="2304" max="2304" width="3.85546875" style="188" customWidth="1"/>
    <col min="2305" max="2305" width="48.28515625" style="188" customWidth="1"/>
    <col min="2306" max="2306" width="13.7109375" style="188" customWidth="1"/>
    <col min="2307" max="2307" width="28.28515625" style="188" customWidth="1"/>
    <col min="2308" max="2308" width="11" style="188" customWidth="1"/>
    <col min="2309" max="2309" width="0" style="188" hidden="1" customWidth="1"/>
    <col min="2310" max="2557" width="9.140625" style="188"/>
    <col min="2558" max="2558" width="5.140625" style="188" customWidth="1"/>
    <col min="2559" max="2559" width="7.140625" style="188" customWidth="1"/>
    <col min="2560" max="2560" width="3.85546875" style="188" customWidth="1"/>
    <col min="2561" max="2561" width="48.28515625" style="188" customWidth="1"/>
    <col min="2562" max="2562" width="13.7109375" style="188" customWidth="1"/>
    <col min="2563" max="2563" width="28.28515625" style="188" customWidth="1"/>
    <col min="2564" max="2564" width="11" style="188" customWidth="1"/>
    <col min="2565" max="2565" width="0" style="188" hidden="1" customWidth="1"/>
    <col min="2566" max="2813" width="9.140625" style="188"/>
    <col min="2814" max="2814" width="5.140625" style="188" customWidth="1"/>
    <col min="2815" max="2815" width="7.140625" style="188" customWidth="1"/>
    <col min="2816" max="2816" width="3.85546875" style="188" customWidth="1"/>
    <col min="2817" max="2817" width="48.28515625" style="188" customWidth="1"/>
    <col min="2818" max="2818" width="13.7109375" style="188" customWidth="1"/>
    <col min="2819" max="2819" width="28.28515625" style="188" customWidth="1"/>
    <col min="2820" max="2820" width="11" style="188" customWidth="1"/>
    <col min="2821" max="2821" width="0" style="188" hidden="1" customWidth="1"/>
    <col min="2822" max="3069" width="9.140625" style="188"/>
    <col min="3070" max="3070" width="5.140625" style="188" customWidth="1"/>
    <col min="3071" max="3071" width="7.140625" style="188" customWidth="1"/>
    <col min="3072" max="3072" width="3.85546875" style="188" customWidth="1"/>
    <col min="3073" max="3073" width="48.28515625" style="188" customWidth="1"/>
    <col min="3074" max="3074" width="13.7109375" style="188" customWidth="1"/>
    <col min="3075" max="3075" width="28.28515625" style="188" customWidth="1"/>
    <col min="3076" max="3076" width="11" style="188" customWidth="1"/>
    <col min="3077" max="3077" width="0" style="188" hidden="1" customWidth="1"/>
    <col min="3078" max="3325" width="9.140625" style="188"/>
    <col min="3326" max="3326" width="5.140625" style="188" customWidth="1"/>
    <col min="3327" max="3327" width="7.140625" style="188" customWidth="1"/>
    <col min="3328" max="3328" width="3.85546875" style="188" customWidth="1"/>
    <col min="3329" max="3329" width="48.28515625" style="188" customWidth="1"/>
    <col min="3330" max="3330" width="13.7109375" style="188" customWidth="1"/>
    <col min="3331" max="3331" width="28.28515625" style="188" customWidth="1"/>
    <col min="3332" max="3332" width="11" style="188" customWidth="1"/>
    <col min="3333" max="3333" width="0" style="188" hidden="1" customWidth="1"/>
    <col min="3334" max="3581" width="9.140625" style="188"/>
    <col min="3582" max="3582" width="5.140625" style="188" customWidth="1"/>
    <col min="3583" max="3583" width="7.140625" style="188" customWidth="1"/>
    <col min="3584" max="3584" width="3.85546875" style="188" customWidth="1"/>
    <col min="3585" max="3585" width="48.28515625" style="188" customWidth="1"/>
    <col min="3586" max="3586" width="13.7109375" style="188" customWidth="1"/>
    <col min="3587" max="3587" width="28.28515625" style="188" customWidth="1"/>
    <col min="3588" max="3588" width="11" style="188" customWidth="1"/>
    <col min="3589" max="3589" width="0" style="188" hidden="1" customWidth="1"/>
    <col min="3590" max="3837" width="9.140625" style="188"/>
    <col min="3838" max="3838" width="5.140625" style="188" customWidth="1"/>
    <col min="3839" max="3839" width="7.140625" style="188" customWidth="1"/>
    <col min="3840" max="3840" width="3.85546875" style="188" customWidth="1"/>
    <col min="3841" max="3841" width="48.28515625" style="188" customWidth="1"/>
    <col min="3842" max="3842" width="13.7109375" style="188" customWidth="1"/>
    <col min="3843" max="3843" width="28.28515625" style="188" customWidth="1"/>
    <col min="3844" max="3844" width="11" style="188" customWidth="1"/>
    <col min="3845" max="3845" width="0" style="188" hidden="1" customWidth="1"/>
    <col min="3846" max="4093" width="9.140625" style="188"/>
    <col min="4094" max="4094" width="5.140625" style="188" customWidth="1"/>
    <col min="4095" max="4095" width="7.140625" style="188" customWidth="1"/>
    <col min="4096" max="4096" width="3.85546875" style="188" customWidth="1"/>
    <col min="4097" max="4097" width="48.28515625" style="188" customWidth="1"/>
    <col min="4098" max="4098" width="13.7109375" style="188" customWidth="1"/>
    <col min="4099" max="4099" width="28.28515625" style="188" customWidth="1"/>
    <col min="4100" max="4100" width="11" style="188" customWidth="1"/>
    <col min="4101" max="4101" width="0" style="188" hidden="1" customWidth="1"/>
    <col min="4102" max="4349" width="9.140625" style="188"/>
    <col min="4350" max="4350" width="5.140625" style="188" customWidth="1"/>
    <col min="4351" max="4351" width="7.140625" style="188" customWidth="1"/>
    <col min="4352" max="4352" width="3.85546875" style="188" customWidth="1"/>
    <col min="4353" max="4353" width="48.28515625" style="188" customWidth="1"/>
    <col min="4354" max="4354" width="13.7109375" style="188" customWidth="1"/>
    <col min="4355" max="4355" width="28.28515625" style="188" customWidth="1"/>
    <col min="4356" max="4356" width="11" style="188" customWidth="1"/>
    <col min="4357" max="4357" width="0" style="188" hidden="1" customWidth="1"/>
    <col min="4358" max="4605" width="9.140625" style="188"/>
    <col min="4606" max="4606" width="5.140625" style="188" customWidth="1"/>
    <col min="4607" max="4607" width="7.140625" style="188" customWidth="1"/>
    <col min="4608" max="4608" width="3.85546875" style="188" customWidth="1"/>
    <col min="4609" max="4609" width="48.28515625" style="188" customWidth="1"/>
    <col min="4610" max="4610" width="13.7109375" style="188" customWidth="1"/>
    <col min="4611" max="4611" width="28.28515625" style="188" customWidth="1"/>
    <col min="4612" max="4612" width="11" style="188" customWidth="1"/>
    <col min="4613" max="4613" width="0" style="188" hidden="1" customWidth="1"/>
    <col min="4614" max="4861" width="9.140625" style="188"/>
    <col min="4862" max="4862" width="5.140625" style="188" customWidth="1"/>
    <col min="4863" max="4863" width="7.140625" style="188" customWidth="1"/>
    <col min="4864" max="4864" width="3.85546875" style="188" customWidth="1"/>
    <col min="4865" max="4865" width="48.28515625" style="188" customWidth="1"/>
    <col min="4866" max="4866" width="13.7109375" style="188" customWidth="1"/>
    <col min="4867" max="4867" width="28.28515625" style="188" customWidth="1"/>
    <col min="4868" max="4868" width="11" style="188" customWidth="1"/>
    <col min="4869" max="4869" width="0" style="188" hidden="1" customWidth="1"/>
    <col min="4870" max="5117" width="9.140625" style="188"/>
    <col min="5118" max="5118" width="5.140625" style="188" customWidth="1"/>
    <col min="5119" max="5119" width="7.140625" style="188" customWidth="1"/>
    <col min="5120" max="5120" width="3.85546875" style="188" customWidth="1"/>
    <col min="5121" max="5121" width="48.28515625" style="188" customWidth="1"/>
    <col min="5122" max="5122" width="13.7109375" style="188" customWidth="1"/>
    <col min="5123" max="5123" width="28.28515625" style="188" customWidth="1"/>
    <col min="5124" max="5124" width="11" style="188" customWidth="1"/>
    <col min="5125" max="5125" width="0" style="188" hidden="1" customWidth="1"/>
    <col min="5126" max="5373" width="9.140625" style="188"/>
    <col min="5374" max="5374" width="5.140625" style="188" customWidth="1"/>
    <col min="5375" max="5375" width="7.140625" style="188" customWidth="1"/>
    <col min="5376" max="5376" width="3.85546875" style="188" customWidth="1"/>
    <col min="5377" max="5377" width="48.28515625" style="188" customWidth="1"/>
    <col min="5378" max="5378" width="13.7109375" style="188" customWidth="1"/>
    <col min="5379" max="5379" width="28.28515625" style="188" customWidth="1"/>
    <col min="5380" max="5380" width="11" style="188" customWidth="1"/>
    <col min="5381" max="5381" width="0" style="188" hidden="1" customWidth="1"/>
    <col min="5382" max="5629" width="9.140625" style="188"/>
    <col min="5630" max="5630" width="5.140625" style="188" customWidth="1"/>
    <col min="5631" max="5631" width="7.140625" style="188" customWidth="1"/>
    <col min="5632" max="5632" width="3.85546875" style="188" customWidth="1"/>
    <col min="5633" max="5633" width="48.28515625" style="188" customWidth="1"/>
    <col min="5634" max="5634" width="13.7109375" style="188" customWidth="1"/>
    <col min="5635" max="5635" width="28.28515625" style="188" customWidth="1"/>
    <col min="5636" max="5636" width="11" style="188" customWidth="1"/>
    <col min="5637" max="5637" width="0" style="188" hidden="1" customWidth="1"/>
    <col min="5638" max="5885" width="9.140625" style="188"/>
    <col min="5886" max="5886" width="5.140625" style="188" customWidth="1"/>
    <col min="5887" max="5887" width="7.140625" style="188" customWidth="1"/>
    <col min="5888" max="5888" width="3.85546875" style="188" customWidth="1"/>
    <col min="5889" max="5889" width="48.28515625" style="188" customWidth="1"/>
    <col min="5890" max="5890" width="13.7109375" style="188" customWidth="1"/>
    <col min="5891" max="5891" width="28.28515625" style="188" customWidth="1"/>
    <col min="5892" max="5892" width="11" style="188" customWidth="1"/>
    <col min="5893" max="5893" width="0" style="188" hidden="1" customWidth="1"/>
    <col min="5894" max="6141" width="9.140625" style="188"/>
    <col min="6142" max="6142" width="5.140625" style="188" customWidth="1"/>
    <col min="6143" max="6143" width="7.140625" style="188" customWidth="1"/>
    <col min="6144" max="6144" width="3.85546875" style="188" customWidth="1"/>
    <col min="6145" max="6145" width="48.28515625" style="188" customWidth="1"/>
    <col min="6146" max="6146" width="13.7109375" style="188" customWidth="1"/>
    <col min="6147" max="6147" width="28.28515625" style="188" customWidth="1"/>
    <col min="6148" max="6148" width="11" style="188" customWidth="1"/>
    <col min="6149" max="6149" width="0" style="188" hidden="1" customWidth="1"/>
    <col min="6150" max="6397" width="9.140625" style="188"/>
    <col min="6398" max="6398" width="5.140625" style="188" customWidth="1"/>
    <col min="6399" max="6399" width="7.140625" style="188" customWidth="1"/>
    <col min="6400" max="6400" width="3.85546875" style="188" customWidth="1"/>
    <col min="6401" max="6401" width="48.28515625" style="188" customWidth="1"/>
    <col min="6402" max="6402" width="13.7109375" style="188" customWidth="1"/>
    <col min="6403" max="6403" width="28.28515625" style="188" customWidth="1"/>
    <col min="6404" max="6404" width="11" style="188" customWidth="1"/>
    <col min="6405" max="6405" width="0" style="188" hidden="1" customWidth="1"/>
    <col min="6406" max="6653" width="9.140625" style="188"/>
    <col min="6654" max="6654" width="5.140625" style="188" customWidth="1"/>
    <col min="6655" max="6655" width="7.140625" style="188" customWidth="1"/>
    <col min="6656" max="6656" width="3.85546875" style="188" customWidth="1"/>
    <col min="6657" max="6657" width="48.28515625" style="188" customWidth="1"/>
    <col min="6658" max="6658" width="13.7109375" style="188" customWidth="1"/>
    <col min="6659" max="6659" width="28.28515625" style="188" customWidth="1"/>
    <col min="6660" max="6660" width="11" style="188" customWidth="1"/>
    <col min="6661" max="6661" width="0" style="188" hidden="1" customWidth="1"/>
    <col min="6662" max="6909" width="9.140625" style="188"/>
    <col min="6910" max="6910" width="5.140625" style="188" customWidth="1"/>
    <col min="6911" max="6911" width="7.140625" style="188" customWidth="1"/>
    <col min="6912" max="6912" width="3.85546875" style="188" customWidth="1"/>
    <col min="6913" max="6913" width="48.28515625" style="188" customWidth="1"/>
    <col min="6914" max="6914" width="13.7109375" style="188" customWidth="1"/>
    <col min="6915" max="6915" width="28.28515625" style="188" customWidth="1"/>
    <col min="6916" max="6916" width="11" style="188" customWidth="1"/>
    <col min="6917" max="6917" width="0" style="188" hidden="1" customWidth="1"/>
    <col min="6918" max="7165" width="9.140625" style="188"/>
    <col min="7166" max="7166" width="5.140625" style="188" customWidth="1"/>
    <col min="7167" max="7167" width="7.140625" style="188" customWidth="1"/>
    <col min="7168" max="7168" width="3.85546875" style="188" customWidth="1"/>
    <col min="7169" max="7169" width="48.28515625" style="188" customWidth="1"/>
    <col min="7170" max="7170" width="13.7109375" style="188" customWidth="1"/>
    <col min="7171" max="7171" width="28.28515625" style="188" customWidth="1"/>
    <col min="7172" max="7172" width="11" style="188" customWidth="1"/>
    <col min="7173" max="7173" width="0" style="188" hidden="1" customWidth="1"/>
    <col min="7174" max="7421" width="9.140625" style="188"/>
    <col min="7422" max="7422" width="5.140625" style="188" customWidth="1"/>
    <col min="7423" max="7423" width="7.140625" style="188" customWidth="1"/>
    <col min="7424" max="7424" width="3.85546875" style="188" customWidth="1"/>
    <col min="7425" max="7425" width="48.28515625" style="188" customWidth="1"/>
    <col min="7426" max="7426" width="13.7109375" style="188" customWidth="1"/>
    <col min="7427" max="7427" width="28.28515625" style="188" customWidth="1"/>
    <col min="7428" max="7428" width="11" style="188" customWidth="1"/>
    <col min="7429" max="7429" width="0" style="188" hidden="1" customWidth="1"/>
    <col min="7430" max="7677" width="9.140625" style="188"/>
    <col min="7678" max="7678" width="5.140625" style="188" customWidth="1"/>
    <col min="7679" max="7679" width="7.140625" style="188" customWidth="1"/>
    <col min="7680" max="7680" width="3.85546875" style="188" customWidth="1"/>
    <col min="7681" max="7681" width="48.28515625" style="188" customWidth="1"/>
    <col min="7682" max="7682" width="13.7109375" style="188" customWidth="1"/>
    <col min="7683" max="7683" width="28.28515625" style="188" customWidth="1"/>
    <col min="7684" max="7684" width="11" style="188" customWidth="1"/>
    <col min="7685" max="7685" width="0" style="188" hidden="1" customWidth="1"/>
    <col min="7686" max="7933" width="9.140625" style="188"/>
    <col min="7934" max="7934" width="5.140625" style="188" customWidth="1"/>
    <col min="7935" max="7935" width="7.140625" style="188" customWidth="1"/>
    <col min="7936" max="7936" width="3.85546875" style="188" customWidth="1"/>
    <col min="7937" max="7937" width="48.28515625" style="188" customWidth="1"/>
    <col min="7938" max="7938" width="13.7109375" style="188" customWidth="1"/>
    <col min="7939" max="7939" width="28.28515625" style="188" customWidth="1"/>
    <col min="7940" max="7940" width="11" style="188" customWidth="1"/>
    <col min="7941" max="7941" width="0" style="188" hidden="1" customWidth="1"/>
    <col min="7942" max="8189" width="9.140625" style="188"/>
    <col min="8190" max="8190" width="5.140625" style="188" customWidth="1"/>
    <col min="8191" max="8191" width="7.140625" style="188" customWidth="1"/>
    <col min="8192" max="8192" width="3.85546875" style="188" customWidth="1"/>
    <col min="8193" max="8193" width="48.28515625" style="188" customWidth="1"/>
    <col min="8194" max="8194" width="13.7109375" style="188" customWidth="1"/>
    <col min="8195" max="8195" width="28.28515625" style="188" customWidth="1"/>
    <col min="8196" max="8196" width="11" style="188" customWidth="1"/>
    <col min="8197" max="8197" width="0" style="188" hidden="1" customWidth="1"/>
    <col min="8198" max="8445" width="9.140625" style="188"/>
    <col min="8446" max="8446" width="5.140625" style="188" customWidth="1"/>
    <col min="8447" max="8447" width="7.140625" style="188" customWidth="1"/>
    <col min="8448" max="8448" width="3.85546875" style="188" customWidth="1"/>
    <col min="8449" max="8449" width="48.28515625" style="188" customWidth="1"/>
    <col min="8450" max="8450" width="13.7109375" style="188" customWidth="1"/>
    <col min="8451" max="8451" width="28.28515625" style="188" customWidth="1"/>
    <col min="8452" max="8452" width="11" style="188" customWidth="1"/>
    <col min="8453" max="8453" width="0" style="188" hidden="1" customWidth="1"/>
    <col min="8454" max="8701" width="9.140625" style="188"/>
    <col min="8702" max="8702" width="5.140625" style="188" customWidth="1"/>
    <col min="8703" max="8703" width="7.140625" style="188" customWidth="1"/>
    <col min="8704" max="8704" width="3.85546875" style="188" customWidth="1"/>
    <col min="8705" max="8705" width="48.28515625" style="188" customWidth="1"/>
    <col min="8706" max="8706" width="13.7109375" style="188" customWidth="1"/>
    <col min="8707" max="8707" width="28.28515625" style="188" customWidth="1"/>
    <col min="8708" max="8708" width="11" style="188" customWidth="1"/>
    <col min="8709" max="8709" width="0" style="188" hidden="1" customWidth="1"/>
    <col min="8710" max="8957" width="9.140625" style="188"/>
    <col min="8958" max="8958" width="5.140625" style="188" customWidth="1"/>
    <col min="8959" max="8959" width="7.140625" style="188" customWidth="1"/>
    <col min="8960" max="8960" width="3.85546875" style="188" customWidth="1"/>
    <col min="8961" max="8961" width="48.28515625" style="188" customWidth="1"/>
    <col min="8962" max="8962" width="13.7109375" style="188" customWidth="1"/>
    <col min="8963" max="8963" width="28.28515625" style="188" customWidth="1"/>
    <col min="8964" max="8964" width="11" style="188" customWidth="1"/>
    <col min="8965" max="8965" width="0" style="188" hidden="1" customWidth="1"/>
    <col min="8966" max="9213" width="9.140625" style="188"/>
    <col min="9214" max="9214" width="5.140625" style="188" customWidth="1"/>
    <col min="9215" max="9215" width="7.140625" style="188" customWidth="1"/>
    <col min="9216" max="9216" width="3.85546875" style="188" customWidth="1"/>
    <col min="9217" max="9217" width="48.28515625" style="188" customWidth="1"/>
    <col min="9218" max="9218" width="13.7109375" style="188" customWidth="1"/>
    <col min="9219" max="9219" width="28.28515625" style="188" customWidth="1"/>
    <col min="9220" max="9220" width="11" style="188" customWidth="1"/>
    <col min="9221" max="9221" width="0" style="188" hidden="1" customWidth="1"/>
    <col min="9222" max="9469" width="9.140625" style="188"/>
    <col min="9470" max="9470" width="5.140625" style="188" customWidth="1"/>
    <col min="9471" max="9471" width="7.140625" style="188" customWidth="1"/>
    <col min="9472" max="9472" width="3.85546875" style="188" customWidth="1"/>
    <col min="9473" max="9473" width="48.28515625" style="188" customWidth="1"/>
    <col min="9474" max="9474" width="13.7109375" style="188" customWidth="1"/>
    <col min="9475" max="9475" width="28.28515625" style="188" customWidth="1"/>
    <col min="9476" max="9476" width="11" style="188" customWidth="1"/>
    <col min="9477" max="9477" width="0" style="188" hidden="1" customWidth="1"/>
    <col min="9478" max="9725" width="9.140625" style="188"/>
    <col min="9726" max="9726" width="5.140625" style="188" customWidth="1"/>
    <col min="9727" max="9727" width="7.140625" style="188" customWidth="1"/>
    <col min="9728" max="9728" width="3.85546875" style="188" customWidth="1"/>
    <col min="9729" max="9729" width="48.28515625" style="188" customWidth="1"/>
    <col min="9730" max="9730" width="13.7109375" style="188" customWidth="1"/>
    <col min="9731" max="9731" width="28.28515625" style="188" customWidth="1"/>
    <col min="9732" max="9732" width="11" style="188" customWidth="1"/>
    <col min="9733" max="9733" width="0" style="188" hidden="1" customWidth="1"/>
    <col min="9734" max="9981" width="9.140625" style="188"/>
    <col min="9982" max="9982" width="5.140625" style="188" customWidth="1"/>
    <col min="9983" max="9983" width="7.140625" style="188" customWidth="1"/>
    <col min="9984" max="9984" width="3.85546875" style="188" customWidth="1"/>
    <col min="9985" max="9985" width="48.28515625" style="188" customWidth="1"/>
    <col min="9986" max="9986" width="13.7109375" style="188" customWidth="1"/>
    <col min="9987" max="9987" width="28.28515625" style="188" customWidth="1"/>
    <col min="9988" max="9988" width="11" style="188" customWidth="1"/>
    <col min="9989" max="9989" width="0" style="188" hidden="1" customWidth="1"/>
    <col min="9990" max="10237" width="9.140625" style="188"/>
    <col min="10238" max="10238" width="5.140625" style="188" customWidth="1"/>
    <col min="10239" max="10239" width="7.140625" style="188" customWidth="1"/>
    <col min="10240" max="10240" width="3.85546875" style="188" customWidth="1"/>
    <col min="10241" max="10241" width="48.28515625" style="188" customWidth="1"/>
    <col min="10242" max="10242" width="13.7109375" style="188" customWidth="1"/>
    <col min="10243" max="10243" width="28.28515625" style="188" customWidth="1"/>
    <col min="10244" max="10244" width="11" style="188" customWidth="1"/>
    <col min="10245" max="10245" width="0" style="188" hidden="1" customWidth="1"/>
    <col min="10246" max="10493" width="9.140625" style="188"/>
    <col min="10494" max="10494" width="5.140625" style="188" customWidth="1"/>
    <col min="10495" max="10495" width="7.140625" style="188" customWidth="1"/>
    <col min="10496" max="10496" width="3.85546875" style="188" customWidth="1"/>
    <col min="10497" max="10497" width="48.28515625" style="188" customWidth="1"/>
    <col min="10498" max="10498" width="13.7109375" style="188" customWidth="1"/>
    <col min="10499" max="10499" width="28.28515625" style="188" customWidth="1"/>
    <col min="10500" max="10500" width="11" style="188" customWidth="1"/>
    <col min="10501" max="10501" width="0" style="188" hidden="1" customWidth="1"/>
    <col min="10502" max="10749" width="9.140625" style="188"/>
    <col min="10750" max="10750" width="5.140625" style="188" customWidth="1"/>
    <col min="10751" max="10751" width="7.140625" style="188" customWidth="1"/>
    <col min="10752" max="10752" width="3.85546875" style="188" customWidth="1"/>
    <col min="10753" max="10753" width="48.28515625" style="188" customWidth="1"/>
    <col min="10754" max="10754" width="13.7109375" style="188" customWidth="1"/>
    <col min="10755" max="10755" width="28.28515625" style="188" customWidth="1"/>
    <col min="10756" max="10756" width="11" style="188" customWidth="1"/>
    <col min="10757" max="10757" width="0" style="188" hidden="1" customWidth="1"/>
    <col min="10758" max="11005" width="9.140625" style="188"/>
    <col min="11006" max="11006" width="5.140625" style="188" customWidth="1"/>
    <col min="11007" max="11007" width="7.140625" style="188" customWidth="1"/>
    <col min="11008" max="11008" width="3.85546875" style="188" customWidth="1"/>
    <col min="11009" max="11009" width="48.28515625" style="188" customWidth="1"/>
    <col min="11010" max="11010" width="13.7109375" style="188" customWidth="1"/>
    <col min="11011" max="11011" width="28.28515625" style="188" customWidth="1"/>
    <col min="11012" max="11012" width="11" style="188" customWidth="1"/>
    <col min="11013" max="11013" width="0" style="188" hidden="1" customWidth="1"/>
    <col min="11014" max="11261" width="9.140625" style="188"/>
    <col min="11262" max="11262" width="5.140625" style="188" customWidth="1"/>
    <col min="11263" max="11263" width="7.140625" style="188" customWidth="1"/>
    <col min="11264" max="11264" width="3.85546875" style="188" customWidth="1"/>
    <col min="11265" max="11265" width="48.28515625" style="188" customWidth="1"/>
    <col min="11266" max="11266" width="13.7109375" style="188" customWidth="1"/>
    <col min="11267" max="11267" width="28.28515625" style="188" customWidth="1"/>
    <col min="11268" max="11268" width="11" style="188" customWidth="1"/>
    <col min="11269" max="11269" width="0" style="188" hidden="1" customWidth="1"/>
    <col min="11270" max="11517" width="9.140625" style="188"/>
    <col min="11518" max="11518" width="5.140625" style="188" customWidth="1"/>
    <col min="11519" max="11519" width="7.140625" style="188" customWidth="1"/>
    <col min="11520" max="11520" width="3.85546875" style="188" customWidth="1"/>
    <col min="11521" max="11521" width="48.28515625" style="188" customWidth="1"/>
    <col min="11522" max="11522" width="13.7109375" style="188" customWidth="1"/>
    <col min="11523" max="11523" width="28.28515625" style="188" customWidth="1"/>
    <col min="11524" max="11524" width="11" style="188" customWidth="1"/>
    <col min="11525" max="11525" width="0" style="188" hidden="1" customWidth="1"/>
    <col min="11526" max="11773" width="9.140625" style="188"/>
    <col min="11774" max="11774" width="5.140625" style="188" customWidth="1"/>
    <col min="11775" max="11775" width="7.140625" style="188" customWidth="1"/>
    <col min="11776" max="11776" width="3.85546875" style="188" customWidth="1"/>
    <col min="11777" max="11777" width="48.28515625" style="188" customWidth="1"/>
    <col min="11778" max="11778" width="13.7109375" style="188" customWidth="1"/>
    <col min="11779" max="11779" width="28.28515625" style="188" customWidth="1"/>
    <col min="11780" max="11780" width="11" style="188" customWidth="1"/>
    <col min="11781" max="11781" width="0" style="188" hidden="1" customWidth="1"/>
    <col min="11782" max="12029" width="9.140625" style="188"/>
    <col min="12030" max="12030" width="5.140625" style="188" customWidth="1"/>
    <col min="12031" max="12031" width="7.140625" style="188" customWidth="1"/>
    <col min="12032" max="12032" width="3.85546875" style="188" customWidth="1"/>
    <col min="12033" max="12033" width="48.28515625" style="188" customWidth="1"/>
    <col min="12034" max="12034" width="13.7109375" style="188" customWidth="1"/>
    <col min="12035" max="12035" width="28.28515625" style="188" customWidth="1"/>
    <col min="12036" max="12036" width="11" style="188" customWidth="1"/>
    <col min="12037" max="12037" width="0" style="188" hidden="1" customWidth="1"/>
    <col min="12038" max="12285" width="9.140625" style="188"/>
    <col min="12286" max="12286" width="5.140625" style="188" customWidth="1"/>
    <col min="12287" max="12287" width="7.140625" style="188" customWidth="1"/>
    <col min="12288" max="12288" width="3.85546875" style="188" customWidth="1"/>
    <col min="12289" max="12289" width="48.28515625" style="188" customWidth="1"/>
    <col min="12290" max="12290" width="13.7109375" style="188" customWidth="1"/>
    <col min="12291" max="12291" width="28.28515625" style="188" customWidth="1"/>
    <col min="12292" max="12292" width="11" style="188" customWidth="1"/>
    <col min="12293" max="12293" width="0" style="188" hidden="1" customWidth="1"/>
    <col min="12294" max="12541" width="9.140625" style="188"/>
    <col min="12542" max="12542" width="5.140625" style="188" customWidth="1"/>
    <col min="12543" max="12543" width="7.140625" style="188" customWidth="1"/>
    <col min="12544" max="12544" width="3.85546875" style="188" customWidth="1"/>
    <col min="12545" max="12545" width="48.28515625" style="188" customWidth="1"/>
    <col min="12546" max="12546" width="13.7109375" style="188" customWidth="1"/>
    <col min="12547" max="12547" width="28.28515625" style="188" customWidth="1"/>
    <col min="12548" max="12548" width="11" style="188" customWidth="1"/>
    <col min="12549" max="12549" width="0" style="188" hidden="1" customWidth="1"/>
    <col min="12550" max="12797" width="9.140625" style="188"/>
    <col min="12798" max="12798" width="5.140625" style="188" customWidth="1"/>
    <col min="12799" max="12799" width="7.140625" style="188" customWidth="1"/>
    <col min="12800" max="12800" width="3.85546875" style="188" customWidth="1"/>
    <col min="12801" max="12801" width="48.28515625" style="188" customWidth="1"/>
    <col min="12802" max="12802" width="13.7109375" style="188" customWidth="1"/>
    <col min="12803" max="12803" width="28.28515625" style="188" customWidth="1"/>
    <col min="12804" max="12804" width="11" style="188" customWidth="1"/>
    <col min="12805" max="12805" width="0" style="188" hidden="1" customWidth="1"/>
    <col min="12806" max="13053" width="9.140625" style="188"/>
    <col min="13054" max="13054" width="5.140625" style="188" customWidth="1"/>
    <col min="13055" max="13055" width="7.140625" style="188" customWidth="1"/>
    <col min="13056" max="13056" width="3.85546875" style="188" customWidth="1"/>
    <col min="13057" max="13057" width="48.28515625" style="188" customWidth="1"/>
    <col min="13058" max="13058" width="13.7109375" style="188" customWidth="1"/>
    <col min="13059" max="13059" width="28.28515625" style="188" customWidth="1"/>
    <col min="13060" max="13060" width="11" style="188" customWidth="1"/>
    <col min="13061" max="13061" width="0" style="188" hidden="1" customWidth="1"/>
    <col min="13062" max="13309" width="9.140625" style="188"/>
    <col min="13310" max="13310" width="5.140625" style="188" customWidth="1"/>
    <col min="13311" max="13311" width="7.140625" style="188" customWidth="1"/>
    <col min="13312" max="13312" width="3.85546875" style="188" customWidth="1"/>
    <col min="13313" max="13313" width="48.28515625" style="188" customWidth="1"/>
    <col min="13314" max="13314" width="13.7109375" style="188" customWidth="1"/>
    <col min="13315" max="13315" width="28.28515625" style="188" customWidth="1"/>
    <col min="13316" max="13316" width="11" style="188" customWidth="1"/>
    <col min="13317" max="13317" width="0" style="188" hidden="1" customWidth="1"/>
    <col min="13318" max="13565" width="9.140625" style="188"/>
    <col min="13566" max="13566" width="5.140625" style="188" customWidth="1"/>
    <col min="13567" max="13567" width="7.140625" style="188" customWidth="1"/>
    <col min="13568" max="13568" width="3.85546875" style="188" customWidth="1"/>
    <col min="13569" max="13569" width="48.28515625" style="188" customWidth="1"/>
    <col min="13570" max="13570" width="13.7109375" style="188" customWidth="1"/>
    <col min="13571" max="13571" width="28.28515625" style="188" customWidth="1"/>
    <col min="13572" max="13572" width="11" style="188" customWidth="1"/>
    <col min="13573" max="13573" width="0" style="188" hidden="1" customWidth="1"/>
    <col min="13574" max="13821" width="9.140625" style="188"/>
    <col min="13822" max="13822" width="5.140625" style="188" customWidth="1"/>
    <col min="13823" max="13823" width="7.140625" style="188" customWidth="1"/>
    <col min="13824" max="13824" width="3.85546875" style="188" customWidth="1"/>
    <col min="13825" max="13825" width="48.28515625" style="188" customWidth="1"/>
    <col min="13826" max="13826" width="13.7109375" style="188" customWidth="1"/>
    <col min="13827" max="13827" width="28.28515625" style="188" customWidth="1"/>
    <col min="13828" max="13828" width="11" style="188" customWidth="1"/>
    <col min="13829" max="13829" width="0" style="188" hidden="1" customWidth="1"/>
    <col min="13830" max="14077" width="9.140625" style="188"/>
    <col min="14078" max="14078" width="5.140625" style="188" customWidth="1"/>
    <col min="14079" max="14079" width="7.140625" style="188" customWidth="1"/>
    <col min="14080" max="14080" width="3.85546875" style="188" customWidth="1"/>
    <col min="14081" max="14081" width="48.28515625" style="188" customWidth="1"/>
    <col min="14082" max="14082" width="13.7109375" style="188" customWidth="1"/>
    <col min="14083" max="14083" width="28.28515625" style="188" customWidth="1"/>
    <col min="14084" max="14084" width="11" style="188" customWidth="1"/>
    <col min="14085" max="14085" width="0" style="188" hidden="1" customWidth="1"/>
    <col min="14086" max="14333" width="9.140625" style="188"/>
    <col min="14334" max="14334" width="5.140625" style="188" customWidth="1"/>
    <col min="14335" max="14335" width="7.140625" style="188" customWidth="1"/>
    <col min="14336" max="14336" width="3.85546875" style="188" customWidth="1"/>
    <col min="14337" max="14337" width="48.28515625" style="188" customWidth="1"/>
    <col min="14338" max="14338" width="13.7109375" style="188" customWidth="1"/>
    <col min="14339" max="14339" width="28.28515625" style="188" customWidth="1"/>
    <col min="14340" max="14340" width="11" style="188" customWidth="1"/>
    <col min="14341" max="14341" width="0" style="188" hidden="1" customWidth="1"/>
    <col min="14342" max="14589" width="9.140625" style="188"/>
    <col min="14590" max="14590" width="5.140625" style="188" customWidth="1"/>
    <col min="14591" max="14591" width="7.140625" style="188" customWidth="1"/>
    <col min="14592" max="14592" width="3.85546875" style="188" customWidth="1"/>
    <col min="14593" max="14593" width="48.28515625" style="188" customWidth="1"/>
    <col min="14594" max="14594" width="13.7109375" style="188" customWidth="1"/>
    <col min="14595" max="14595" width="28.28515625" style="188" customWidth="1"/>
    <col min="14596" max="14596" width="11" style="188" customWidth="1"/>
    <col min="14597" max="14597" width="0" style="188" hidden="1" customWidth="1"/>
    <col min="14598" max="14845" width="9.140625" style="188"/>
    <col min="14846" max="14846" width="5.140625" style="188" customWidth="1"/>
    <col min="14847" max="14847" width="7.140625" style="188" customWidth="1"/>
    <col min="14848" max="14848" width="3.85546875" style="188" customWidth="1"/>
    <col min="14849" max="14849" width="48.28515625" style="188" customWidth="1"/>
    <col min="14850" max="14850" width="13.7109375" style="188" customWidth="1"/>
    <col min="14851" max="14851" width="28.28515625" style="188" customWidth="1"/>
    <col min="14852" max="14852" width="11" style="188" customWidth="1"/>
    <col min="14853" max="14853" width="0" style="188" hidden="1" customWidth="1"/>
    <col min="14854" max="15101" width="9.140625" style="188"/>
    <col min="15102" max="15102" width="5.140625" style="188" customWidth="1"/>
    <col min="15103" max="15103" width="7.140625" style="188" customWidth="1"/>
    <col min="15104" max="15104" width="3.85546875" style="188" customWidth="1"/>
    <col min="15105" max="15105" width="48.28515625" style="188" customWidth="1"/>
    <col min="15106" max="15106" width="13.7109375" style="188" customWidth="1"/>
    <col min="15107" max="15107" width="28.28515625" style="188" customWidth="1"/>
    <col min="15108" max="15108" width="11" style="188" customWidth="1"/>
    <col min="15109" max="15109" width="0" style="188" hidden="1" customWidth="1"/>
    <col min="15110" max="15357" width="9.140625" style="188"/>
    <col min="15358" max="15358" width="5.140625" style="188" customWidth="1"/>
    <col min="15359" max="15359" width="7.140625" style="188" customWidth="1"/>
    <col min="15360" max="15360" width="3.85546875" style="188" customWidth="1"/>
    <col min="15361" max="15361" width="48.28515625" style="188" customWidth="1"/>
    <col min="15362" max="15362" width="13.7109375" style="188" customWidth="1"/>
    <col min="15363" max="15363" width="28.28515625" style="188" customWidth="1"/>
    <col min="15364" max="15364" width="11" style="188" customWidth="1"/>
    <col min="15365" max="15365" width="0" style="188" hidden="1" customWidth="1"/>
    <col min="15366" max="15613" width="9.140625" style="188"/>
    <col min="15614" max="15614" width="5.140625" style="188" customWidth="1"/>
    <col min="15615" max="15615" width="7.140625" style="188" customWidth="1"/>
    <col min="15616" max="15616" width="3.85546875" style="188" customWidth="1"/>
    <col min="15617" max="15617" width="48.28515625" style="188" customWidth="1"/>
    <col min="15618" max="15618" width="13.7109375" style="188" customWidth="1"/>
    <col min="15619" max="15619" width="28.28515625" style="188" customWidth="1"/>
    <col min="15620" max="15620" width="11" style="188" customWidth="1"/>
    <col min="15621" max="15621" width="0" style="188" hidden="1" customWidth="1"/>
    <col min="15622" max="15869" width="9.140625" style="188"/>
    <col min="15870" max="15870" width="5.140625" style="188" customWidth="1"/>
    <col min="15871" max="15871" width="7.140625" style="188" customWidth="1"/>
    <col min="15872" max="15872" width="3.85546875" style="188" customWidth="1"/>
    <col min="15873" max="15873" width="48.28515625" style="188" customWidth="1"/>
    <col min="15874" max="15874" width="13.7109375" style="188" customWidth="1"/>
    <col min="15875" max="15875" width="28.28515625" style="188" customWidth="1"/>
    <col min="15876" max="15876" width="11" style="188" customWidth="1"/>
    <col min="15877" max="15877" width="0" style="188" hidden="1" customWidth="1"/>
    <col min="15878" max="16125" width="9.140625" style="188"/>
    <col min="16126" max="16126" width="5.140625" style="188" customWidth="1"/>
    <col min="16127" max="16127" width="7.140625" style="188" customWidth="1"/>
    <col min="16128" max="16128" width="3.85546875" style="188" customWidth="1"/>
    <col min="16129" max="16129" width="48.28515625" style="188" customWidth="1"/>
    <col min="16130" max="16130" width="13.7109375" style="188" customWidth="1"/>
    <col min="16131" max="16131" width="28.28515625" style="188" customWidth="1"/>
    <col min="16132" max="16132" width="11" style="188" customWidth="1"/>
    <col min="16133" max="16133" width="0" style="188" hidden="1" customWidth="1"/>
    <col min="16134" max="16384" width="9.140625" style="188"/>
  </cols>
  <sheetData>
    <row r="2" spans="1:29" s="64" customFormat="1" ht="18" x14ac:dyDescent="0.25">
      <c r="A2" s="777" t="s">
        <v>443</v>
      </c>
      <c r="B2" s="778"/>
      <c r="C2" s="778"/>
      <c r="D2" s="778"/>
      <c r="E2" s="778"/>
      <c r="F2" s="778"/>
      <c r="G2" s="778"/>
    </row>
    <row r="4" spans="1:29" s="64" customFormat="1" ht="23.25" x14ac:dyDescent="0.35">
      <c r="A4" s="511" t="s">
        <v>444</v>
      </c>
      <c r="B4" s="504"/>
      <c r="C4" s="504"/>
      <c r="D4" s="512"/>
      <c r="E4" s="504"/>
      <c r="F4" s="775" t="s">
        <v>445</v>
      </c>
      <c r="G4" s="776"/>
    </row>
    <row r="5" spans="1:29" s="22" customFormat="1" ht="14.25" x14ac:dyDescent="0.2">
      <c r="A5" s="40" t="s">
        <v>0</v>
      </c>
      <c r="B5" s="44"/>
      <c r="C5" s="40" t="s">
        <v>446</v>
      </c>
      <c r="D5" s="503"/>
      <c r="E5" s="40"/>
      <c r="F5" s="40"/>
      <c r="G5" s="46"/>
    </row>
    <row r="6" spans="1:29" s="22" customFormat="1" ht="14.25" x14ac:dyDescent="0.2">
      <c r="A6" s="44"/>
      <c r="B6" s="44"/>
      <c r="C6" s="40" t="s">
        <v>1</v>
      </c>
      <c r="D6" s="503"/>
      <c r="E6" s="40"/>
      <c r="F6" s="40"/>
      <c r="G6" s="46"/>
    </row>
    <row r="7" spans="1:29" ht="13.5" thickBot="1" x14ac:dyDescent="0.25">
      <c r="A7" s="392"/>
      <c r="B7" s="392"/>
      <c r="C7" s="393"/>
      <c r="D7" s="394"/>
      <c r="E7" s="395"/>
      <c r="F7" s="396"/>
      <c r="G7" s="522" t="s">
        <v>2</v>
      </c>
    </row>
    <row r="8" spans="1:29" s="245" customFormat="1" ht="27" thickTop="1" thickBot="1" x14ac:dyDescent="0.25">
      <c r="A8" s="87" t="s">
        <v>3</v>
      </c>
      <c r="B8" s="88" t="s">
        <v>4</v>
      </c>
      <c r="C8" s="547" t="s">
        <v>5</v>
      </c>
      <c r="D8" s="547"/>
      <c r="E8" s="547" t="s">
        <v>94</v>
      </c>
      <c r="F8" s="89" t="s">
        <v>6</v>
      </c>
      <c r="G8" s="513" t="s">
        <v>418</v>
      </c>
      <c r="H8" s="64"/>
      <c r="I8" s="64"/>
      <c r="J8" s="64"/>
      <c r="K8" s="64"/>
      <c r="L8" s="64"/>
      <c r="M8" s="64"/>
      <c r="N8" s="64"/>
      <c r="O8" s="64"/>
      <c r="P8" s="64"/>
      <c r="Q8" s="64"/>
      <c r="R8" s="64"/>
      <c r="S8" s="64"/>
      <c r="T8" s="64"/>
      <c r="U8" s="64"/>
      <c r="V8" s="64"/>
      <c r="W8" s="64"/>
      <c r="X8" s="64"/>
      <c r="Y8" s="64"/>
      <c r="Z8" s="64"/>
      <c r="AA8" s="64"/>
      <c r="AB8" s="64"/>
      <c r="AC8" s="64"/>
    </row>
    <row r="9" spans="1:29" s="61" customFormat="1" ht="17.25" customHeight="1" thickTop="1" x14ac:dyDescent="0.2">
      <c r="A9" s="523">
        <v>6172</v>
      </c>
      <c r="B9" s="524">
        <v>2122</v>
      </c>
      <c r="C9" s="472">
        <v>302</v>
      </c>
      <c r="D9" s="525" t="s">
        <v>209</v>
      </c>
      <c r="E9" s="526">
        <v>90000001001</v>
      </c>
      <c r="F9" s="97" t="s">
        <v>97</v>
      </c>
      <c r="G9" s="475">
        <v>48</v>
      </c>
    </row>
    <row r="10" spans="1:29" s="61" customFormat="1" ht="17.25" customHeight="1" x14ac:dyDescent="0.2">
      <c r="A10" s="523">
        <v>6172</v>
      </c>
      <c r="B10" s="524">
        <v>2122</v>
      </c>
      <c r="C10" s="472">
        <v>302</v>
      </c>
      <c r="D10" s="525" t="s">
        <v>210</v>
      </c>
      <c r="E10" s="526">
        <v>90000001012</v>
      </c>
      <c r="F10" s="97" t="s">
        <v>97</v>
      </c>
      <c r="G10" s="475">
        <v>765</v>
      </c>
    </row>
    <row r="11" spans="1:29" s="211" customFormat="1" ht="17.25" customHeight="1" x14ac:dyDescent="0.2">
      <c r="A11" s="95">
        <v>6172</v>
      </c>
      <c r="B11" s="96">
        <v>2122</v>
      </c>
      <c r="C11" s="472">
        <v>302</v>
      </c>
      <c r="D11" s="525" t="s">
        <v>217</v>
      </c>
      <c r="E11" s="526">
        <v>90000001015</v>
      </c>
      <c r="F11" s="97" t="s">
        <v>97</v>
      </c>
      <c r="G11" s="475">
        <v>3941</v>
      </c>
    </row>
    <row r="12" spans="1:29" s="211" customFormat="1" ht="17.25" customHeight="1" x14ac:dyDescent="0.2">
      <c r="A12" s="95" t="s">
        <v>95</v>
      </c>
      <c r="B12" s="96" t="s">
        <v>96</v>
      </c>
      <c r="C12" s="472">
        <v>302</v>
      </c>
      <c r="D12" s="525" t="s">
        <v>211</v>
      </c>
      <c r="E12" s="526">
        <v>90000001032</v>
      </c>
      <c r="F12" s="97" t="s">
        <v>97</v>
      </c>
      <c r="G12" s="475">
        <v>193</v>
      </c>
    </row>
    <row r="13" spans="1:29" s="211" customFormat="1" ht="17.25" customHeight="1" x14ac:dyDescent="0.2">
      <c r="A13" s="95" t="s">
        <v>95</v>
      </c>
      <c r="B13" s="96" t="s">
        <v>96</v>
      </c>
      <c r="C13" s="472">
        <v>302</v>
      </c>
      <c r="D13" s="525" t="s">
        <v>212</v>
      </c>
      <c r="E13" s="526">
        <v>90000001033</v>
      </c>
      <c r="F13" s="97" t="s">
        <v>97</v>
      </c>
      <c r="G13" s="475">
        <v>149</v>
      </c>
    </row>
    <row r="14" spans="1:29" s="212" customFormat="1" ht="25.5" x14ac:dyDescent="0.2">
      <c r="A14" s="476" t="s">
        <v>95</v>
      </c>
      <c r="B14" s="477" t="s">
        <v>96</v>
      </c>
      <c r="C14" s="481">
        <v>302</v>
      </c>
      <c r="D14" s="527" t="s">
        <v>213</v>
      </c>
      <c r="E14" s="481">
        <v>90000001034</v>
      </c>
      <c r="F14" s="480" t="s">
        <v>97</v>
      </c>
      <c r="G14" s="482">
        <v>176</v>
      </c>
    </row>
    <row r="15" spans="1:29" s="211" customFormat="1" ht="17.25" customHeight="1" x14ac:dyDescent="0.2">
      <c r="A15" s="95" t="s">
        <v>95</v>
      </c>
      <c r="B15" s="96" t="s">
        <v>96</v>
      </c>
      <c r="C15" s="472">
        <v>302</v>
      </c>
      <c r="D15" s="525" t="s">
        <v>214</v>
      </c>
      <c r="E15" s="526">
        <v>90000001100</v>
      </c>
      <c r="F15" s="97" t="s">
        <v>97</v>
      </c>
      <c r="G15" s="475">
        <v>13</v>
      </c>
    </row>
    <row r="16" spans="1:29" s="211" customFormat="1" ht="17.25" customHeight="1" x14ac:dyDescent="0.2">
      <c r="A16" s="95" t="s">
        <v>95</v>
      </c>
      <c r="B16" s="96" t="s">
        <v>96</v>
      </c>
      <c r="C16" s="472">
        <v>302</v>
      </c>
      <c r="D16" s="525" t="s">
        <v>215</v>
      </c>
      <c r="E16" s="526">
        <v>90000001101</v>
      </c>
      <c r="F16" s="97" t="s">
        <v>97</v>
      </c>
      <c r="G16" s="475">
        <v>1032</v>
      </c>
    </row>
    <row r="17" spans="1:7" s="211" customFormat="1" ht="17.25" customHeight="1" x14ac:dyDescent="0.2">
      <c r="A17" s="95" t="s">
        <v>95</v>
      </c>
      <c r="B17" s="96" t="s">
        <v>96</v>
      </c>
      <c r="C17" s="472">
        <v>302</v>
      </c>
      <c r="D17" s="525" t="s">
        <v>216</v>
      </c>
      <c r="E17" s="526">
        <v>90000001102</v>
      </c>
      <c r="F17" s="97" t="s">
        <v>97</v>
      </c>
      <c r="G17" s="475">
        <v>3107</v>
      </c>
    </row>
    <row r="18" spans="1:7" s="211" customFormat="1" ht="17.25" customHeight="1" x14ac:dyDescent="0.2">
      <c r="A18" s="95" t="s">
        <v>95</v>
      </c>
      <c r="B18" s="96" t="s">
        <v>96</v>
      </c>
      <c r="C18" s="472">
        <v>302</v>
      </c>
      <c r="D18" s="525" t="s">
        <v>218</v>
      </c>
      <c r="E18" s="526">
        <v>90000001103</v>
      </c>
      <c r="F18" s="97" t="s">
        <v>97</v>
      </c>
      <c r="G18" s="475">
        <v>3774</v>
      </c>
    </row>
    <row r="19" spans="1:7" s="211" customFormat="1" ht="17.25" customHeight="1" x14ac:dyDescent="0.2">
      <c r="A19" s="95" t="s">
        <v>95</v>
      </c>
      <c r="B19" s="96" t="s">
        <v>96</v>
      </c>
      <c r="C19" s="472">
        <v>302</v>
      </c>
      <c r="D19" s="525" t="s">
        <v>219</v>
      </c>
      <c r="E19" s="526">
        <v>90000001104</v>
      </c>
      <c r="F19" s="97" t="s">
        <v>97</v>
      </c>
      <c r="G19" s="475">
        <v>961</v>
      </c>
    </row>
    <row r="20" spans="1:7" s="211" customFormat="1" ht="17.25" customHeight="1" x14ac:dyDescent="0.2">
      <c r="A20" s="95" t="s">
        <v>95</v>
      </c>
      <c r="B20" s="96" t="s">
        <v>96</v>
      </c>
      <c r="C20" s="472">
        <v>302</v>
      </c>
      <c r="D20" s="525" t="s">
        <v>220</v>
      </c>
      <c r="E20" s="526">
        <v>90000001105</v>
      </c>
      <c r="F20" s="97" t="s">
        <v>97</v>
      </c>
      <c r="G20" s="475">
        <v>664</v>
      </c>
    </row>
    <row r="21" spans="1:7" s="211" customFormat="1" ht="17.25" customHeight="1" x14ac:dyDescent="0.2">
      <c r="A21" s="95" t="s">
        <v>95</v>
      </c>
      <c r="B21" s="96" t="s">
        <v>96</v>
      </c>
      <c r="C21" s="472">
        <v>302</v>
      </c>
      <c r="D21" s="525" t="s">
        <v>221</v>
      </c>
      <c r="E21" s="526">
        <v>90000001120</v>
      </c>
      <c r="F21" s="97" t="s">
        <v>97</v>
      </c>
      <c r="G21" s="475">
        <v>1381</v>
      </c>
    </row>
    <row r="22" spans="1:7" s="212" customFormat="1" ht="25.5" x14ac:dyDescent="0.2">
      <c r="A22" s="476" t="s">
        <v>95</v>
      </c>
      <c r="B22" s="477" t="s">
        <v>96</v>
      </c>
      <c r="C22" s="481">
        <v>302</v>
      </c>
      <c r="D22" s="527" t="s">
        <v>222</v>
      </c>
      <c r="E22" s="481">
        <v>90000001121</v>
      </c>
      <c r="F22" s="480" t="s">
        <v>97</v>
      </c>
      <c r="G22" s="482">
        <v>3132</v>
      </c>
    </row>
    <row r="23" spans="1:7" s="211" customFormat="1" ht="17.25" customHeight="1" x14ac:dyDescent="0.2">
      <c r="A23" s="95" t="s">
        <v>95</v>
      </c>
      <c r="B23" s="96" t="s">
        <v>96</v>
      </c>
      <c r="C23" s="472">
        <v>302</v>
      </c>
      <c r="D23" s="525" t="s">
        <v>223</v>
      </c>
      <c r="E23" s="526">
        <v>90000001122</v>
      </c>
      <c r="F23" s="97" t="s">
        <v>97</v>
      </c>
      <c r="G23" s="475">
        <v>1685</v>
      </c>
    </row>
    <row r="24" spans="1:7" s="212" customFormat="1" ht="25.5" x14ac:dyDescent="0.2">
      <c r="A24" s="476" t="s">
        <v>95</v>
      </c>
      <c r="B24" s="477" t="s">
        <v>96</v>
      </c>
      <c r="C24" s="481">
        <v>302</v>
      </c>
      <c r="D24" s="527" t="s">
        <v>224</v>
      </c>
      <c r="E24" s="481">
        <v>90000001123</v>
      </c>
      <c r="F24" s="480" t="s">
        <v>97</v>
      </c>
      <c r="G24" s="482">
        <v>982</v>
      </c>
    </row>
    <row r="25" spans="1:7" s="211" customFormat="1" ht="17.25" customHeight="1" x14ac:dyDescent="0.2">
      <c r="A25" s="95" t="s">
        <v>95</v>
      </c>
      <c r="B25" s="96" t="s">
        <v>96</v>
      </c>
      <c r="C25" s="472">
        <v>302</v>
      </c>
      <c r="D25" s="525" t="s">
        <v>225</v>
      </c>
      <c r="E25" s="526">
        <v>90000001150</v>
      </c>
      <c r="F25" s="97" t="s">
        <v>97</v>
      </c>
      <c r="G25" s="475">
        <v>699</v>
      </c>
    </row>
    <row r="26" spans="1:7" s="212" customFormat="1" ht="25.5" x14ac:dyDescent="0.2">
      <c r="A26" s="476" t="s">
        <v>95</v>
      </c>
      <c r="B26" s="477" t="s">
        <v>96</v>
      </c>
      <c r="C26" s="481">
        <v>302</v>
      </c>
      <c r="D26" s="527" t="s">
        <v>226</v>
      </c>
      <c r="E26" s="481">
        <v>90000001160</v>
      </c>
      <c r="F26" s="480" t="s">
        <v>97</v>
      </c>
      <c r="G26" s="482">
        <v>1611</v>
      </c>
    </row>
    <row r="27" spans="1:7" s="211" customFormat="1" ht="17.25" customHeight="1" x14ac:dyDescent="0.2">
      <c r="A27" s="95" t="s">
        <v>95</v>
      </c>
      <c r="B27" s="96" t="s">
        <v>96</v>
      </c>
      <c r="C27" s="472">
        <v>302</v>
      </c>
      <c r="D27" s="525" t="s">
        <v>227</v>
      </c>
      <c r="E27" s="526">
        <v>90000001200</v>
      </c>
      <c r="F27" s="97" t="s">
        <v>97</v>
      </c>
      <c r="G27" s="475">
        <v>1567</v>
      </c>
    </row>
    <row r="28" spans="1:7" s="211" customFormat="1" ht="17.25" customHeight="1" x14ac:dyDescent="0.2">
      <c r="A28" s="95" t="s">
        <v>95</v>
      </c>
      <c r="B28" s="96" t="s">
        <v>96</v>
      </c>
      <c r="C28" s="472">
        <v>302</v>
      </c>
      <c r="D28" s="525" t="s">
        <v>228</v>
      </c>
      <c r="E28" s="526">
        <v>90000001201</v>
      </c>
      <c r="F28" s="97" t="s">
        <v>97</v>
      </c>
      <c r="G28" s="475">
        <v>1971</v>
      </c>
    </row>
    <row r="29" spans="1:7" s="212" customFormat="1" ht="17.25" customHeight="1" x14ac:dyDescent="0.2">
      <c r="A29" s="476" t="s">
        <v>95</v>
      </c>
      <c r="B29" s="477" t="s">
        <v>96</v>
      </c>
      <c r="C29" s="472">
        <v>302</v>
      </c>
      <c r="D29" s="527" t="s">
        <v>229</v>
      </c>
      <c r="E29" s="481">
        <v>90000001202</v>
      </c>
      <c r="F29" s="480" t="s">
        <v>97</v>
      </c>
      <c r="G29" s="475">
        <v>1368</v>
      </c>
    </row>
    <row r="30" spans="1:7" s="211" customFormat="1" ht="17.25" customHeight="1" x14ac:dyDescent="0.2">
      <c r="A30" s="95" t="s">
        <v>95</v>
      </c>
      <c r="B30" s="96" t="s">
        <v>96</v>
      </c>
      <c r="C30" s="472">
        <v>302</v>
      </c>
      <c r="D30" s="525" t="s">
        <v>230</v>
      </c>
      <c r="E30" s="526">
        <v>90000001204</v>
      </c>
      <c r="F30" s="97" t="s">
        <v>97</v>
      </c>
      <c r="G30" s="475">
        <v>2357</v>
      </c>
    </row>
    <row r="31" spans="1:7" s="212" customFormat="1" ht="17.25" customHeight="1" x14ac:dyDescent="0.2">
      <c r="A31" s="476" t="s">
        <v>95</v>
      </c>
      <c r="B31" s="477" t="s">
        <v>96</v>
      </c>
      <c r="C31" s="472">
        <v>302</v>
      </c>
      <c r="D31" s="527" t="s">
        <v>231</v>
      </c>
      <c r="E31" s="481">
        <v>90000001205</v>
      </c>
      <c r="F31" s="480" t="s">
        <v>97</v>
      </c>
      <c r="G31" s="475">
        <v>893</v>
      </c>
    </row>
    <row r="32" spans="1:7" s="212" customFormat="1" ht="25.5" x14ac:dyDescent="0.2">
      <c r="A32" s="476" t="s">
        <v>95</v>
      </c>
      <c r="B32" s="477" t="s">
        <v>96</v>
      </c>
      <c r="C32" s="481">
        <v>302</v>
      </c>
      <c r="D32" s="527" t="s">
        <v>232</v>
      </c>
      <c r="E32" s="481">
        <v>90000001206</v>
      </c>
      <c r="F32" s="480" t="s">
        <v>97</v>
      </c>
      <c r="G32" s="482">
        <v>733</v>
      </c>
    </row>
    <row r="33" spans="1:9" s="212" customFormat="1" ht="17.25" customHeight="1" x14ac:dyDescent="0.2">
      <c r="A33" s="476" t="s">
        <v>95</v>
      </c>
      <c r="B33" s="477" t="s">
        <v>96</v>
      </c>
      <c r="C33" s="481">
        <v>302</v>
      </c>
      <c r="D33" s="527" t="s">
        <v>233</v>
      </c>
      <c r="E33" s="481">
        <v>90000001207</v>
      </c>
      <c r="F33" s="480" t="s">
        <v>97</v>
      </c>
      <c r="G33" s="482">
        <v>706</v>
      </c>
    </row>
    <row r="34" spans="1:9" s="211" customFormat="1" ht="17.25" customHeight="1" x14ac:dyDescent="0.2">
      <c r="A34" s="95" t="s">
        <v>95</v>
      </c>
      <c r="B34" s="96" t="s">
        <v>96</v>
      </c>
      <c r="C34" s="472">
        <v>302</v>
      </c>
      <c r="D34" s="525" t="s">
        <v>234</v>
      </c>
      <c r="E34" s="526">
        <v>90000001208</v>
      </c>
      <c r="F34" s="97" t="s">
        <v>97</v>
      </c>
      <c r="G34" s="475">
        <v>1576</v>
      </c>
    </row>
    <row r="35" spans="1:9" s="211" customFormat="1" ht="17.25" customHeight="1" x14ac:dyDescent="0.2">
      <c r="A35" s="95" t="s">
        <v>95</v>
      </c>
      <c r="B35" s="96" t="s">
        <v>96</v>
      </c>
      <c r="C35" s="472">
        <v>302</v>
      </c>
      <c r="D35" s="525" t="s">
        <v>235</v>
      </c>
      <c r="E35" s="526">
        <v>90000001300</v>
      </c>
      <c r="F35" s="97" t="s">
        <v>97</v>
      </c>
      <c r="G35" s="475">
        <v>329</v>
      </c>
    </row>
    <row r="36" spans="1:9" s="211" customFormat="1" ht="17.25" customHeight="1" x14ac:dyDescent="0.2">
      <c r="A36" s="95" t="s">
        <v>95</v>
      </c>
      <c r="B36" s="96" t="s">
        <v>96</v>
      </c>
      <c r="C36" s="472">
        <v>302</v>
      </c>
      <c r="D36" s="525" t="s">
        <v>236</v>
      </c>
      <c r="E36" s="526">
        <v>90000001301</v>
      </c>
      <c r="F36" s="97" t="s">
        <v>97</v>
      </c>
      <c r="G36" s="475">
        <v>775</v>
      </c>
    </row>
    <row r="37" spans="1:9" s="211" customFormat="1" ht="17.25" customHeight="1" x14ac:dyDescent="0.2">
      <c r="A37" s="95" t="s">
        <v>95</v>
      </c>
      <c r="B37" s="96" t="s">
        <v>96</v>
      </c>
      <c r="C37" s="472">
        <v>302</v>
      </c>
      <c r="D37" s="525" t="s">
        <v>237</v>
      </c>
      <c r="E37" s="526">
        <v>90000001302</v>
      </c>
      <c r="F37" s="97" t="s">
        <v>97</v>
      </c>
      <c r="G37" s="475">
        <v>93</v>
      </c>
    </row>
    <row r="38" spans="1:9" s="211" customFormat="1" ht="17.25" customHeight="1" x14ac:dyDescent="0.2">
      <c r="A38" s="95" t="s">
        <v>95</v>
      </c>
      <c r="B38" s="96" t="s">
        <v>96</v>
      </c>
      <c r="C38" s="472">
        <v>302</v>
      </c>
      <c r="D38" s="528" t="s">
        <v>238</v>
      </c>
      <c r="E38" s="526">
        <v>90000001303</v>
      </c>
      <c r="F38" s="97" t="s">
        <v>97</v>
      </c>
      <c r="G38" s="475">
        <v>255</v>
      </c>
    </row>
    <row r="39" spans="1:9" s="211" customFormat="1" ht="17.25" customHeight="1" x14ac:dyDescent="0.2">
      <c r="A39" s="95" t="s">
        <v>95</v>
      </c>
      <c r="B39" s="96" t="s">
        <v>96</v>
      </c>
      <c r="C39" s="472">
        <v>302</v>
      </c>
      <c r="D39" s="529" t="s">
        <v>239</v>
      </c>
      <c r="E39" s="526">
        <v>90000001304</v>
      </c>
      <c r="F39" s="97" t="s">
        <v>97</v>
      </c>
      <c r="G39" s="475">
        <v>21</v>
      </c>
    </row>
    <row r="40" spans="1:9" s="211" customFormat="1" ht="17.25" customHeight="1" x14ac:dyDescent="0.2">
      <c r="A40" s="95" t="s">
        <v>95</v>
      </c>
      <c r="B40" s="96" t="s">
        <v>96</v>
      </c>
      <c r="C40" s="472">
        <v>302</v>
      </c>
      <c r="D40" s="529" t="s">
        <v>240</v>
      </c>
      <c r="E40" s="526">
        <v>90000001350</v>
      </c>
      <c r="F40" s="97" t="s">
        <v>97</v>
      </c>
      <c r="G40" s="475">
        <v>356</v>
      </c>
    </row>
    <row r="41" spans="1:9" s="211" customFormat="1" ht="17.25" customHeight="1" x14ac:dyDescent="0.2">
      <c r="A41" s="95" t="s">
        <v>95</v>
      </c>
      <c r="B41" s="96" t="s">
        <v>96</v>
      </c>
      <c r="C41" s="472">
        <v>302</v>
      </c>
      <c r="D41" s="529" t="s">
        <v>241</v>
      </c>
      <c r="E41" s="526">
        <v>90000001351</v>
      </c>
      <c r="F41" s="97" t="s">
        <v>97</v>
      </c>
      <c r="G41" s="475">
        <v>36</v>
      </c>
    </row>
    <row r="42" spans="1:9" s="211" customFormat="1" ht="17.25" customHeight="1" x14ac:dyDescent="0.2">
      <c r="A42" s="95" t="s">
        <v>95</v>
      </c>
      <c r="B42" s="96" t="s">
        <v>96</v>
      </c>
      <c r="C42" s="472">
        <v>302</v>
      </c>
      <c r="D42" s="529" t="s">
        <v>242</v>
      </c>
      <c r="E42" s="526">
        <v>90000001352</v>
      </c>
      <c r="F42" s="97" t="s">
        <v>97</v>
      </c>
      <c r="G42" s="475">
        <v>21</v>
      </c>
    </row>
    <row r="43" spans="1:9" s="211" customFormat="1" ht="17.25" customHeight="1" x14ac:dyDescent="0.2">
      <c r="A43" s="95" t="s">
        <v>95</v>
      </c>
      <c r="B43" s="96" t="s">
        <v>96</v>
      </c>
      <c r="C43" s="472">
        <v>302</v>
      </c>
      <c r="D43" s="529" t="s">
        <v>470</v>
      </c>
      <c r="E43" s="526">
        <v>90000001400</v>
      </c>
      <c r="F43" s="97" t="s">
        <v>97</v>
      </c>
      <c r="G43" s="475">
        <v>581</v>
      </c>
    </row>
    <row r="44" spans="1:9" s="212" customFormat="1" ht="28.5" customHeight="1" x14ac:dyDescent="0.2">
      <c r="A44" s="476" t="s">
        <v>95</v>
      </c>
      <c r="B44" s="477" t="s">
        <v>96</v>
      </c>
      <c r="C44" s="481">
        <v>302</v>
      </c>
      <c r="D44" s="527" t="s">
        <v>312</v>
      </c>
      <c r="E44" s="481">
        <v>90000001450</v>
      </c>
      <c r="F44" s="480" t="s">
        <v>97</v>
      </c>
      <c r="G44" s="482">
        <v>113</v>
      </c>
      <c r="H44" s="347"/>
      <c r="I44" s="347"/>
    </row>
    <row r="45" spans="1:9" s="211" customFormat="1" ht="17.25" customHeight="1" x14ac:dyDescent="0.2">
      <c r="A45" s="95" t="s">
        <v>95</v>
      </c>
      <c r="B45" s="96" t="s">
        <v>96</v>
      </c>
      <c r="C45" s="472">
        <v>302</v>
      </c>
      <c r="D45" s="529" t="s">
        <v>313</v>
      </c>
      <c r="E45" s="526">
        <v>90000001024</v>
      </c>
      <c r="F45" s="97" t="s">
        <v>97</v>
      </c>
      <c r="G45" s="475">
        <v>45</v>
      </c>
    </row>
    <row r="46" spans="1:9" s="211" customFormat="1" ht="17.25" customHeight="1" x14ac:dyDescent="0.2">
      <c r="A46" s="95" t="s">
        <v>95</v>
      </c>
      <c r="B46" s="96" t="s">
        <v>96</v>
      </c>
      <c r="C46" s="472">
        <v>302</v>
      </c>
      <c r="D46" s="529" t="s">
        <v>243</v>
      </c>
      <c r="E46" s="526">
        <v>90000001040</v>
      </c>
      <c r="F46" s="97" t="s">
        <v>97</v>
      </c>
      <c r="G46" s="475">
        <v>56</v>
      </c>
    </row>
    <row r="47" spans="1:9" ht="17.25" customHeight="1" x14ac:dyDescent="0.2">
      <c r="A47" s="95" t="s">
        <v>95</v>
      </c>
      <c r="B47" s="96" t="s">
        <v>96</v>
      </c>
      <c r="C47" s="472">
        <v>302</v>
      </c>
      <c r="D47" s="529" t="s">
        <v>244</v>
      </c>
      <c r="E47" s="526">
        <v>90000001041</v>
      </c>
      <c r="F47" s="97" t="s">
        <v>97</v>
      </c>
      <c r="G47" s="475">
        <v>1075</v>
      </c>
    </row>
    <row r="48" spans="1:9" ht="17.25" customHeight="1" x14ac:dyDescent="0.2">
      <c r="A48" s="95" t="s">
        <v>95</v>
      </c>
      <c r="B48" s="96" t="s">
        <v>96</v>
      </c>
      <c r="C48" s="472">
        <v>302</v>
      </c>
      <c r="D48" s="529" t="s">
        <v>245</v>
      </c>
      <c r="E48" s="526">
        <v>90000001111</v>
      </c>
      <c r="F48" s="97" t="s">
        <v>97</v>
      </c>
      <c r="G48" s="475">
        <v>808</v>
      </c>
    </row>
    <row r="49" spans="1:29" ht="17.25" customHeight="1" x14ac:dyDescent="0.2">
      <c r="A49" s="95" t="s">
        <v>95</v>
      </c>
      <c r="B49" s="96" t="s">
        <v>96</v>
      </c>
      <c r="C49" s="472">
        <v>302</v>
      </c>
      <c r="D49" s="529" t="s">
        <v>246</v>
      </c>
      <c r="E49" s="526">
        <v>90000001112</v>
      </c>
      <c r="F49" s="97" t="s">
        <v>97</v>
      </c>
      <c r="G49" s="475">
        <v>287</v>
      </c>
    </row>
    <row r="50" spans="1:29" ht="17.25" customHeight="1" x14ac:dyDescent="0.2">
      <c r="A50" s="95" t="s">
        <v>95</v>
      </c>
      <c r="B50" s="96" t="s">
        <v>96</v>
      </c>
      <c r="C50" s="472">
        <v>302</v>
      </c>
      <c r="D50" s="529" t="s">
        <v>247</v>
      </c>
      <c r="E50" s="526">
        <v>90000001135</v>
      </c>
      <c r="F50" s="97" t="s">
        <v>97</v>
      </c>
      <c r="G50" s="475">
        <v>2433</v>
      </c>
    </row>
    <row r="51" spans="1:29" s="211" customFormat="1" ht="17.25" customHeight="1" x14ac:dyDescent="0.2">
      <c r="A51" s="95" t="s">
        <v>95</v>
      </c>
      <c r="B51" s="96" t="s">
        <v>96</v>
      </c>
      <c r="C51" s="472">
        <v>302</v>
      </c>
      <c r="D51" s="529" t="s">
        <v>248</v>
      </c>
      <c r="E51" s="526">
        <v>90000001136</v>
      </c>
      <c r="F51" s="97" t="s">
        <v>97</v>
      </c>
      <c r="G51" s="475">
        <v>1107</v>
      </c>
    </row>
    <row r="52" spans="1:29" s="212" customFormat="1" ht="26.25" customHeight="1" x14ac:dyDescent="0.2">
      <c r="A52" s="476" t="s">
        <v>95</v>
      </c>
      <c r="B52" s="477" t="s">
        <v>96</v>
      </c>
      <c r="C52" s="481">
        <v>302</v>
      </c>
      <c r="D52" s="530" t="s">
        <v>402</v>
      </c>
      <c r="E52" s="481">
        <v>90000001137</v>
      </c>
      <c r="F52" s="480" t="s">
        <v>97</v>
      </c>
      <c r="G52" s="482">
        <v>3254</v>
      </c>
    </row>
    <row r="53" spans="1:29" s="211" customFormat="1" ht="17.25" customHeight="1" x14ac:dyDescent="0.2">
      <c r="A53" s="95" t="s">
        <v>95</v>
      </c>
      <c r="B53" s="96" t="s">
        <v>96</v>
      </c>
      <c r="C53" s="472">
        <v>302</v>
      </c>
      <c r="D53" s="529" t="s">
        <v>249</v>
      </c>
      <c r="E53" s="526">
        <v>90000001138</v>
      </c>
      <c r="F53" s="97" t="s">
        <v>97</v>
      </c>
      <c r="G53" s="475">
        <v>1085</v>
      </c>
    </row>
    <row r="54" spans="1:29" s="211" customFormat="1" ht="17.25" customHeight="1" x14ac:dyDescent="0.2">
      <c r="A54" s="95" t="s">
        <v>95</v>
      </c>
      <c r="B54" s="96" t="s">
        <v>96</v>
      </c>
      <c r="C54" s="472">
        <v>302</v>
      </c>
      <c r="D54" s="529" t="s">
        <v>472</v>
      </c>
      <c r="E54" s="526">
        <v>90000001140</v>
      </c>
      <c r="F54" s="97" t="s">
        <v>97</v>
      </c>
      <c r="G54" s="532">
        <v>1435</v>
      </c>
    </row>
    <row r="55" spans="1:29" s="212" customFormat="1" ht="30.75" customHeight="1" x14ac:dyDescent="0.2">
      <c r="A55" s="476" t="s">
        <v>95</v>
      </c>
      <c r="B55" s="477" t="s">
        <v>96</v>
      </c>
      <c r="C55" s="481">
        <v>302</v>
      </c>
      <c r="D55" s="530" t="s">
        <v>250</v>
      </c>
      <c r="E55" s="481">
        <v>90000001154</v>
      </c>
      <c r="F55" s="480" t="s">
        <v>97</v>
      </c>
      <c r="G55" s="482">
        <v>374</v>
      </c>
    </row>
    <row r="56" spans="1:29" s="211" customFormat="1" ht="20.25" customHeight="1" x14ac:dyDescent="0.2">
      <c r="A56" s="95" t="s">
        <v>95</v>
      </c>
      <c r="B56" s="96" t="s">
        <v>96</v>
      </c>
      <c r="C56" s="472">
        <v>302</v>
      </c>
      <c r="D56" s="529" t="s">
        <v>251</v>
      </c>
      <c r="E56" s="526">
        <v>90000001163</v>
      </c>
      <c r="F56" s="97" t="s">
        <v>97</v>
      </c>
      <c r="G56" s="475">
        <v>97</v>
      </c>
    </row>
    <row r="57" spans="1:29" s="211" customFormat="1" ht="17.25" customHeight="1" thickBot="1" x14ac:dyDescent="0.25">
      <c r="A57" s="486" t="s">
        <v>95</v>
      </c>
      <c r="B57" s="487" t="s">
        <v>96</v>
      </c>
      <c r="C57" s="488">
        <v>302</v>
      </c>
      <c r="D57" s="531" t="s">
        <v>252</v>
      </c>
      <c r="E57" s="490">
        <v>90000001174</v>
      </c>
      <c r="F57" s="491" t="s">
        <v>97</v>
      </c>
      <c r="G57" s="533">
        <v>1900</v>
      </c>
      <c r="H57" s="213"/>
    </row>
    <row r="58" spans="1:29" s="211" customFormat="1" ht="17.25" customHeight="1" thickTop="1" x14ac:dyDescent="0.2">
      <c r="A58" s="534"/>
      <c r="B58" s="534"/>
      <c r="C58" s="537"/>
      <c r="D58" s="538"/>
      <c r="E58" s="539"/>
      <c r="F58" s="540"/>
      <c r="G58" s="541"/>
      <c r="H58" s="213"/>
    </row>
    <row r="59" spans="1:29" s="211" customFormat="1" ht="17.25" customHeight="1" x14ac:dyDescent="0.2">
      <c r="A59" s="534"/>
      <c r="B59" s="534"/>
      <c r="C59" s="535"/>
      <c r="D59" s="529"/>
      <c r="E59" s="536"/>
      <c r="F59" s="123"/>
      <c r="G59" s="542"/>
      <c r="H59" s="213"/>
    </row>
    <row r="60" spans="1:29" s="211" customFormat="1" ht="17.25" customHeight="1" x14ac:dyDescent="0.2">
      <c r="A60" s="534"/>
      <c r="B60" s="534"/>
      <c r="C60" s="535"/>
      <c r="D60" s="529"/>
      <c r="E60" s="536"/>
      <c r="F60" s="123"/>
      <c r="G60" s="542"/>
      <c r="H60" s="213"/>
    </row>
    <row r="61" spans="1:29" ht="17.25" customHeight="1" thickBot="1" x14ac:dyDescent="0.25">
      <c r="A61" s="86"/>
      <c r="B61" s="86"/>
      <c r="C61" s="543"/>
      <c r="D61" s="544"/>
      <c r="E61" s="545"/>
      <c r="F61" s="84"/>
      <c r="G61" s="546" t="s">
        <v>2</v>
      </c>
    </row>
    <row r="62" spans="1:29" s="195" customFormat="1" ht="36.950000000000003" customHeight="1" thickTop="1" thickBot="1" x14ac:dyDescent="0.25">
      <c r="A62" s="87" t="s">
        <v>3</v>
      </c>
      <c r="B62" s="88" t="s">
        <v>4</v>
      </c>
      <c r="C62" s="547" t="s">
        <v>5</v>
      </c>
      <c r="D62" s="547"/>
      <c r="E62" s="547" t="s">
        <v>94</v>
      </c>
      <c r="F62" s="89" t="s">
        <v>6</v>
      </c>
      <c r="G62" s="513" t="s">
        <v>418</v>
      </c>
      <c r="H62" s="188"/>
      <c r="I62" s="188"/>
      <c r="J62" s="188"/>
      <c r="K62" s="188"/>
      <c r="L62" s="188"/>
      <c r="M62" s="188"/>
      <c r="N62" s="188"/>
      <c r="O62" s="188"/>
      <c r="P62" s="188"/>
      <c r="Q62" s="188"/>
      <c r="R62" s="188"/>
      <c r="S62" s="188"/>
      <c r="T62" s="188"/>
      <c r="U62" s="188"/>
      <c r="V62" s="188"/>
      <c r="W62" s="188"/>
      <c r="X62" s="188"/>
      <c r="Y62" s="188"/>
      <c r="Z62" s="188"/>
      <c r="AA62" s="188"/>
      <c r="AB62" s="188"/>
      <c r="AC62" s="188"/>
    </row>
    <row r="63" spans="1:29" s="211" customFormat="1" ht="17.25" hidden="1" customHeight="1" thickTop="1" x14ac:dyDescent="0.2">
      <c r="A63" s="398" t="s">
        <v>95</v>
      </c>
      <c r="B63" s="399" t="s">
        <v>96</v>
      </c>
      <c r="C63" s="400">
        <v>302</v>
      </c>
      <c r="D63" s="401" t="s">
        <v>437</v>
      </c>
      <c r="E63" s="402">
        <v>90000001153</v>
      </c>
      <c r="F63" s="403" t="s">
        <v>97</v>
      </c>
      <c r="G63" s="404"/>
    </row>
    <row r="64" spans="1:29" s="211" customFormat="1" ht="17.25" customHeight="1" thickTop="1" x14ac:dyDescent="0.2">
      <c r="A64" s="95" t="s">
        <v>95</v>
      </c>
      <c r="B64" s="96" t="s">
        <v>96</v>
      </c>
      <c r="C64" s="472">
        <v>302</v>
      </c>
      <c r="D64" s="529" t="s">
        <v>253</v>
      </c>
      <c r="E64" s="526">
        <v>90000001222</v>
      </c>
      <c r="F64" s="97" t="s">
        <v>97</v>
      </c>
      <c r="G64" s="475">
        <v>26</v>
      </c>
    </row>
    <row r="65" spans="1:9" s="211" customFormat="1" ht="17.25" customHeight="1" x14ac:dyDescent="0.2">
      <c r="A65" s="95" t="s">
        <v>95</v>
      </c>
      <c r="B65" s="96" t="s">
        <v>96</v>
      </c>
      <c r="C65" s="472">
        <v>302</v>
      </c>
      <c r="D65" s="529" t="s">
        <v>254</v>
      </c>
      <c r="E65" s="526">
        <v>90000001223</v>
      </c>
      <c r="F65" s="97" t="s">
        <v>97</v>
      </c>
      <c r="G65" s="475">
        <v>926</v>
      </c>
    </row>
    <row r="66" spans="1:9" s="211" customFormat="1" ht="17.25" customHeight="1" x14ac:dyDescent="0.2">
      <c r="A66" s="95" t="s">
        <v>95</v>
      </c>
      <c r="B66" s="96" t="s">
        <v>96</v>
      </c>
      <c r="C66" s="472">
        <v>302</v>
      </c>
      <c r="D66" s="529" t="s">
        <v>255</v>
      </c>
      <c r="E66" s="526">
        <v>90000001311</v>
      </c>
      <c r="F66" s="97" t="s">
        <v>97</v>
      </c>
      <c r="G66" s="475">
        <v>100</v>
      </c>
    </row>
    <row r="67" spans="1:9" s="211" customFormat="1" ht="17.25" customHeight="1" x14ac:dyDescent="0.2">
      <c r="A67" s="95" t="s">
        <v>95</v>
      </c>
      <c r="B67" s="96" t="s">
        <v>96</v>
      </c>
      <c r="C67" s="472">
        <v>302</v>
      </c>
      <c r="D67" s="529" t="s">
        <v>256</v>
      </c>
      <c r="E67" s="526">
        <v>90000001312</v>
      </c>
      <c r="F67" s="97" t="s">
        <v>97</v>
      </c>
      <c r="G67" s="475">
        <v>39</v>
      </c>
    </row>
    <row r="68" spans="1:9" s="211" customFormat="1" ht="17.25" customHeight="1" x14ac:dyDescent="0.2">
      <c r="A68" s="95" t="s">
        <v>95</v>
      </c>
      <c r="B68" s="96" t="s">
        <v>96</v>
      </c>
      <c r="C68" s="472">
        <v>302</v>
      </c>
      <c r="D68" s="529" t="s">
        <v>257</v>
      </c>
      <c r="E68" s="526">
        <v>90000001313</v>
      </c>
      <c r="F68" s="97" t="s">
        <v>97</v>
      </c>
      <c r="G68" s="475">
        <v>35</v>
      </c>
    </row>
    <row r="69" spans="1:9" s="211" customFormat="1" ht="17.25" customHeight="1" x14ac:dyDescent="0.2">
      <c r="A69" s="95" t="s">
        <v>95</v>
      </c>
      <c r="B69" s="96" t="s">
        <v>96</v>
      </c>
      <c r="C69" s="472">
        <v>302</v>
      </c>
      <c r="D69" s="529" t="s">
        <v>258</v>
      </c>
      <c r="E69" s="526">
        <v>90000001354</v>
      </c>
      <c r="F69" s="97" t="s">
        <v>97</v>
      </c>
      <c r="G69" s="475">
        <v>8</v>
      </c>
      <c r="H69" s="213"/>
      <c r="I69" s="213"/>
    </row>
    <row r="70" spans="1:9" s="211" customFormat="1" ht="17.25" customHeight="1" x14ac:dyDescent="0.2">
      <c r="A70" s="95" t="s">
        <v>95</v>
      </c>
      <c r="B70" s="96" t="s">
        <v>96</v>
      </c>
      <c r="C70" s="472">
        <v>302</v>
      </c>
      <c r="D70" s="529" t="s">
        <v>259</v>
      </c>
      <c r="E70" s="526">
        <v>90000001016</v>
      </c>
      <c r="F70" s="97" t="s">
        <v>97</v>
      </c>
      <c r="G70" s="475">
        <v>875</v>
      </c>
      <c r="H70" s="214">
        <v>353</v>
      </c>
      <c r="I70" s="211">
        <f>0.8*H70</f>
        <v>282.40000000000003</v>
      </c>
    </row>
    <row r="71" spans="1:9" s="211" customFormat="1" ht="17.25" customHeight="1" x14ac:dyDescent="0.2">
      <c r="A71" s="95" t="s">
        <v>95</v>
      </c>
      <c r="B71" s="96" t="s">
        <v>96</v>
      </c>
      <c r="C71" s="472">
        <v>302</v>
      </c>
      <c r="D71" s="529" t="s">
        <v>260</v>
      </c>
      <c r="E71" s="526">
        <v>90000001017</v>
      </c>
      <c r="F71" s="97" t="s">
        <v>97</v>
      </c>
      <c r="G71" s="475">
        <v>910</v>
      </c>
      <c r="H71" s="214">
        <v>824</v>
      </c>
      <c r="I71" s="211">
        <f t="shared" ref="I71:I80" si="0">0.8*H71</f>
        <v>659.2</v>
      </c>
    </row>
    <row r="72" spans="1:9" s="211" customFormat="1" ht="17.25" customHeight="1" x14ac:dyDescent="0.2">
      <c r="A72" s="95" t="s">
        <v>95</v>
      </c>
      <c r="B72" s="96" t="s">
        <v>96</v>
      </c>
      <c r="C72" s="472">
        <v>302</v>
      </c>
      <c r="D72" s="529" t="s">
        <v>261</v>
      </c>
      <c r="E72" s="526">
        <v>90000001106</v>
      </c>
      <c r="F72" s="97" t="s">
        <v>97</v>
      </c>
      <c r="G72" s="475">
        <v>832</v>
      </c>
      <c r="H72" s="214">
        <v>621</v>
      </c>
      <c r="I72" s="211">
        <f t="shared" si="0"/>
        <v>496.8</v>
      </c>
    </row>
    <row r="73" spans="1:9" s="211" customFormat="1" ht="17.25" customHeight="1" x14ac:dyDescent="0.2">
      <c r="A73" s="95" t="s">
        <v>95</v>
      </c>
      <c r="B73" s="96" t="s">
        <v>96</v>
      </c>
      <c r="C73" s="472">
        <v>302</v>
      </c>
      <c r="D73" s="529" t="s">
        <v>262</v>
      </c>
      <c r="E73" s="526">
        <v>90000001125</v>
      </c>
      <c r="F73" s="97" t="s">
        <v>97</v>
      </c>
      <c r="G73" s="475">
        <v>484</v>
      </c>
      <c r="H73" s="214">
        <v>580</v>
      </c>
      <c r="I73" s="211">
        <f t="shared" si="0"/>
        <v>464</v>
      </c>
    </row>
    <row r="74" spans="1:9" s="211" customFormat="1" ht="17.25" customHeight="1" x14ac:dyDescent="0.2">
      <c r="A74" s="95" t="s">
        <v>95</v>
      </c>
      <c r="B74" s="96" t="s">
        <v>96</v>
      </c>
      <c r="C74" s="472">
        <v>302</v>
      </c>
      <c r="D74" s="529" t="s">
        <v>263</v>
      </c>
      <c r="E74" s="526">
        <v>90000001126</v>
      </c>
      <c r="F74" s="97" t="s">
        <v>97</v>
      </c>
      <c r="G74" s="475">
        <v>76</v>
      </c>
      <c r="H74" s="214">
        <v>310</v>
      </c>
      <c r="I74" s="211">
        <f t="shared" si="0"/>
        <v>248</v>
      </c>
    </row>
    <row r="75" spans="1:9" s="212" customFormat="1" ht="27.75" customHeight="1" x14ac:dyDescent="0.2">
      <c r="A75" s="476" t="s">
        <v>95</v>
      </c>
      <c r="B75" s="477" t="s">
        <v>96</v>
      </c>
      <c r="C75" s="481">
        <v>302</v>
      </c>
      <c r="D75" s="530" t="s">
        <v>264</v>
      </c>
      <c r="E75" s="481">
        <v>90000001127</v>
      </c>
      <c r="F75" s="480" t="s">
        <v>97</v>
      </c>
      <c r="G75" s="482">
        <v>3778</v>
      </c>
      <c r="H75" s="346">
        <v>1623</v>
      </c>
      <c r="I75" s="212">
        <f t="shared" si="0"/>
        <v>1298.4000000000001</v>
      </c>
    </row>
    <row r="76" spans="1:9" s="211" customFormat="1" ht="17.25" customHeight="1" x14ac:dyDescent="0.2">
      <c r="A76" s="95" t="s">
        <v>95</v>
      </c>
      <c r="B76" s="96" t="s">
        <v>96</v>
      </c>
      <c r="C76" s="472">
        <v>302</v>
      </c>
      <c r="D76" s="529" t="s">
        <v>265</v>
      </c>
      <c r="E76" s="526">
        <v>90000001151</v>
      </c>
      <c r="F76" s="97" t="s">
        <v>97</v>
      </c>
      <c r="G76" s="475">
        <v>108</v>
      </c>
      <c r="H76" s="214">
        <v>63</v>
      </c>
      <c r="I76" s="211">
        <f t="shared" si="0"/>
        <v>50.400000000000006</v>
      </c>
    </row>
    <row r="77" spans="1:9" s="211" customFormat="1" ht="17.25" customHeight="1" x14ac:dyDescent="0.2">
      <c r="A77" s="95" t="s">
        <v>95</v>
      </c>
      <c r="B77" s="96" t="s">
        <v>96</v>
      </c>
      <c r="C77" s="472">
        <v>302</v>
      </c>
      <c r="D77" s="529" t="s">
        <v>266</v>
      </c>
      <c r="E77" s="526">
        <v>90000001161</v>
      </c>
      <c r="F77" s="97" t="s">
        <v>97</v>
      </c>
      <c r="G77" s="475">
        <v>47</v>
      </c>
      <c r="H77" s="214">
        <v>45</v>
      </c>
      <c r="I77" s="211">
        <f t="shared" si="0"/>
        <v>36</v>
      </c>
    </row>
    <row r="78" spans="1:9" s="211" customFormat="1" ht="27.75" customHeight="1" x14ac:dyDescent="0.2">
      <c r="A78" s="95" t="s">
        <v>95</v>
      </c>
      <c r="B78" s="96" t="s">
        <v>96</v>
      </c>
      <c r="C78" s="472">
        <v>302</v>
      </c>
      <c r="D78" s="529" t="s">
        <v>267</v>
      </c>
      <c r="E78" s="526">
        <v>90000001212</v>
      </c>
      <c r="F78" s="97" t="s">
        <v>97</v>
      </c>
      <c r="G78" s="475">
        <v>160</v>
      </c>
      <c r="H78" s="214">
        <v>235</v>
      </c>
      <c r="I78" s="211">
        <f t="shared" si="0"/>
        <v>188</v>
      </c>
    </row>
    <row r="79" spans="1:9" s="211" customFormat="1" ht="14.25" hidden="1" x14ac:dyDescent="0.2">
      <c r="A79" s="95" t="s">
        <v>95</v>
      </c>
      <c r="B79" s="96" t="s">
        <v>96</v>
      </c>
      <c r="C79" s="472">
        <v>302</v>
      </c>
      <c r="D79" s="529" t="s">
        <v>268</v>
      </c>
      <c r="E79" s="526">
        <v>90000001401</v>
      </c>
      <c r="F79" s="97" t="s">
        <v>97</v>
      </c>
      <c r="G79" s="475"/>
      <c r="H79" s="214">
        <v>211</v>
      </c>
      <c r="I79" s="211">
        <f t="shared" si="0"/>
        <v>168.8</v>
      </c>
    </row>
    <row r="80" spans="1:9" s="211" customFormat="1" ht="17.25" customHeight="1" x14ac:dyDescent="0.2">
      <c r="A80" s="95" t="s">
        <v>95</v>
      </c>
      <c r="B80" s="96" t="s">
        <v>96</v>
      </c>
      <c r="C80" s="472">
        <v>302</v>
      </c>
      <c r="D80" s="548" t="s">
        <v>269</v>
      </c>
      <c r="E80" s="526">
        <v>90000001402</v>
      </c>
      <c r="F80" s="97" t="s">
        <v>97</v>
      </c>
      <c r="G80" s="475">
        <v>457</v>
      </c>
      <c r="H80" s="214">
        <v>29</v>
      </c>
      <c r="I80" s="211">
        <f t="shared" si="0"/>
        <v>23.200000000000003</v>
      </c>
    </row>
    <row r="81" spans="1:10" s="211" customFormat="1" ht="15" customHeight="1" x14ac:dyDescent="0.2">
      <c r="A81" s="95" t="s">
        <v>95</v>
      </c>
      <c r="B81" s="96" t="s">
        <v>96</v>
      </c>
      <c r="C81" s="472">
        <v>302</v>
      </c>
      <c r="D81" s="529" t="s">
        <v>270</v>
      </c>
      <c r="E81" s="526">
        <v>90000001036</v>
      </c>
      <c r="F81" s="97" t="s">
        <v>97</v>
      </c>
      <c r="G81" s="475">
        <v>64</v>
      </c>
    </row>
    <row r="82" spans="1:10" s="211" customFormat="1" ht="16.5" customHeight="1" x14ac:dyDescent="0.2">
      <c r="A82" s="95" t="s">
        <v>95</v>
      </c>
      <c r="B82" s="96" t="s">
        <v>96</v>
      </c>
      <c r="C82" s="472">
        <v>302</v>
      </c>
      <c r="D82" s="529" t="s">
        <v>368</v>
      </c>
      <c r="E82" s="526">
        <v>90000001037</v>
      </c>
      <c r="F82" s="97" t="s">
        <v>97</v>
      </c>
      <c r="G82" s="475">
        <v>6</v>
      </c>
    </row>
    <row r="83" spans="1:10" s="211" customFormat="1" ht="33" customHeight="1" x14ac:dyDescent="0.2">
      <c r="A83" s="95" t="s">
        <v>95</v>
      </c>
      <c r="B83" s="96" t="s">
        <v>96</v>
      </c>
      <c r="C83" s="472">
        <v>302</v>
      </c>
      <c r="D83" s="529" t="s">
        <v>471</v>
      </c>
      <c r="E83" s="526">
        <v>90000001038</v>
      </c>
      <c r="F83" s="97" t="s">
        <v>97</v>
      </c>
      <c r="G83" s="475">
        <v>553</v>
      </c>
    </row>
    <row r="84" spans="1:10" s="211" customFormat="1" ht="17.25" customHeight="1" x14ac:dyDescent="0.2">
      <c r="A84" s="95" t="s">
        <v>95</v>
      </c>
      <c r="B84" s="96" t="s">
        <v>96</v>
      </c>
      <c r="C84" s="472">
        <v>302</v>
      </c>
      <c r="D84" s="529" t="s">
        <v>271</v>
      </c>
      <c r="E84" s="526">
        <v>90000001108</v>
      </c>
      <c r="F84" s="97" t="s">
        <v>97</v>
      </c>
      <c r="G84" s="475">
        <v>591</v>
      </c>
    </row>
    <row r="85" spans="1:10" s="211" customFormat="1" ht="17.25" customHeight="1" x14ac:dyDescent="0.2">
      <c r="A85" s="95" t="s">
        <v>95</v>
      </c>
      <c r="B85" s="96" t="s">
        <v>96</v>
      </c>
      <c r="C85" s="472">
        <v>302</v>
      </c>
      <c r="D85" s="529" t="s">
        <v>272</v>
      </c>
      <c r="E85" s="526">
        <v>90000001109</v>
      </c>
      <c r="F85" s="97" t="s">
        <v>97</v>
      </c>
      <c r="G85" s="475">
        <v>867</v>
      </c>
      <c r="H85" s="61"/>
      <c r="I85" s="61"/>
      <c r="J85" s="61"/>
    </row>
    <row r="86" spans="1:10" s="211" customFormat="1" ht="17.25" customHeight="1" x14ac:dyDescent="0.2">
      <c r="A86" s="95" t="s">
        <v>95</v>
      </c>
      <c r="B86" s="96" t="s">
        <v>96</v>
      </c>
      <c r="C86" s="472">
        <v>302</v>
      </c>
      <c r="D86" s="529" t="s">
        <v>273</v>
      </c>
      <c r="E86" s="526">
        <v>90000001110</v>
      </c>
      <c r="F86" s="97" t="s">
        <v>97</v>
      </c>
      <c r="G86" s="475">
        <v>456</v>
      </c>
      <c r="H86" s="61"/>
      <c r="I86" s="61"/>
      <c r="J86" s="61"/>
    </row>
    <row r="87" spans="1:10" s="211" customFormat="1" ht="17.25" customHeight="1" x14ac:dyDescent="0.2">
      <c r="A87" s="95" t="s">
        <v>95</v>
      </c>
      <c r="B87" s="96" t="s">
        <v>96</v>
      </c>
      <c r="C87" s="472">
        <v>302</v>
      </c>
      <c r="D87" s="529" t="s">
        <v>274</v>
      </c>
      <c r="E87" s="526">
        <v>90000001128</v>
      </c>
      <c r="F87" s="97" t="s">
        <v>97</v>
      </c>
      <c r="G87" s="475">
        <v>1260</v>
      </c>
      <c r="H87" s="61"/>
      <c r="I87" s="61"/>
      <c r="J87" s="61"/>
    </row>
    <row r="88" spans="1:10" s="211" customFormat="1" ht="17.25" customHeight="1" x14ac:dyDescent="0.2">
      <c r="A88" s="95" t="s">
        <v>95</v>
      </c>
      <c r="B88" s="96" t="s">
        <v>96</v>
      </c>
      <c r="C88" s="472">
        <v>302</v>
      </c>
      <c r="D88" s="529" t="s">
        <v>275</v>
      </c>
      <c r="E88" s="526">
        <v>90000001129</v>
      </c>
      <c r="F88" s="97" t="s">
        <v>97</v>
      </c>
      <c r="G88" s="475">
        <v>296</v>
      </c>
      <c r="H88" s="61"/>
      <c r="I88" s="61"/>
      <c r="J88" s="61"/>
    </row>
    <row r="89" spans="1:10" s="211" customFormat="1" ht="17.25" customHeight="1" x14ac:dyDescent="0.2">
      <c r="A89" s="95" t="s">
        <v>95</v>
      </c>
      <c r="B89" s="96" t="s">
        <v>96</v>
      </c>
      <c r="C89" s="472">
        <v>302</v>
      </c>
      <c r="D89" s="529" t="s">
        <v>276</v>
      </c>
      <c r="E89" s="526">
        <v>90000001130</v>
      </c>
      <c r="F89" s="97" t="s">
        <v>97</v>
      </c>
      <c r="G89" s="475">
        <v>1568</v>
      </c>
      <c r="H89" s="61"/>
      <c r="I89" s="61"/>
      <c r="J89" s="61"/>
    </row>
    <row r="90" spans="1:10" s="211" customFormat="1" ht="17.25" customHeight="1" x14ac:dyDescent="0.2">
      <c r="A90" s="95" t="s">
        <v>95</v>
      </c>
      <c r="B90" s="96" t="s">
        <v>96</v>
      </c>
      <c r="C90" s="472">
        <v>302</v>
      </c>
      <c r="D90" s="529" t="s">
        <v>277</v>
      </c>
      <c r="E90" s="526">
        <v>90000001131</v>
      </c>
      <c r="F90" s="97" t="s">
        <v>97</v>
      </c>
      <c r="G90" s="475">
        <v>515</v>
      </c>
      <c r="H90" s="61"/>
      <c r="I90" s="61"/>
      <c r="J90" s="61"/>
    </row>
    <row r="91" spans="1:10" s="211" customFormat="1" ht="17.25" customHeight="1" x14ac:dyDescent="0.2">
      <c r="A91" s="95" t="s">
        <v>95</v>
      </c>
      <c r="B91" s="96" t="s">
        <v>96</v>
      </c>
      <c r="C91" s="472">
        <v>302</v>
      </c>
      <c r="D91" s="529" t="s">
        <v>278</v>
      </c>
      <c r="E91" s="526">
        <v>90000001132</v>
      </c>
      <c r="F91" s="97" t="s">
        <v>97</v>
      </c>
      <c r="G91" s="475">
        <v>835</v>
      </c>
      <c r="H91" s="61"/>
      <c r="I91" s="61"/>
      <c r="J91" s="61"/>
    </row>
    <row r="92" spans="1:10" s="212" customFormat="1" ht="30.75" customHeight="1" x14ac:dyDescent="0.2">
      <c r="A92" s="476" t="s">
        <v>95</v>
      </c>
      <c r="B92" s="477" t="s">
        <v>96</v>
      </c>
      <c r="C92" s="481">
        <v>302</v>
      </c>
      <c r="D92" s="527" t="s">
        <v>279</v>
      </c>
      <c r="E92" s="481">
        <v>90000001133</v>
      </c>
      <c r="F92" s="480" t="s">
        <v>97</v>
      </c>
      <c r="G92" s="475">
        <v>758</v>
      </c>
      <c r="H92" s="549"/>
      <c r="I92" s="549"/>
      <c r="J92" s="549"/>
    </row>
    <row r="93" spans="1:10" s="211" customFormat="1" ht="17.25" customHeight="1" x14ac:dyDescent="0.2">
      <c r="A93" s="95" t="s">
        <v>95</v>
      </c>
      <c r="B93" s="96" t="s">
        <v>96</v>
      </c>
      <c r="C93" s="472">
        <v>302</v>
      </c>
      <c r="D93" s="529" t="s">
        <v>280</v>
      </c>
      <c r="E93" s="526">
        <v>90000001134</v>
      </c>
      <c r="F93" s="97" t="s">
        <v>97</v>
      </c>
      <c r="G93" s="475">
        <v>3015</v>
      </c>
      <c r="H93" s="61"/>
      <c r="I93" s="61"/>
      <c r="J93" s="61"/>
    </row>
    <row r="94" spans="1:10" s="212" customFormat="1" ht="24" customHeight="1" x14ac:dyDescent="0.2">
      <c r="A94" s="476" t="s">
        <v>95</v>
      </c>
      <c r="B94" s="477" t="s">
        <v>96</v>
      </c>
      <c r="C94" s="481">
        <v>302</v>
      </c>
      <c r="D94" s="530" t="s">
        <v>281</v>
      </c>
      <c r="E94" s="481">
        <v>90000001152</v>
      </c>
      <c r="F94" s="480" t="s">
        <v>97</v>
      </c>
      <c r="G94" s="475">
        <v>409</v>
      </c>
      <c r="H94" s="549"/>
      <c r="I94" s="549"/>
      <c r="J94" s="549"/>
    </row>
    <row r="95" spans="1:10" s="211" customFormat="1" ht="17.25" customHeight="1" x14ac:dyDescent="0.2">
      <c r="A95" s="95" t="s">
        <v>95</v>
      </c>
      <c r="B95" s="96" t="s">
        <v>96</v>
      </c>
      <c r="C95" s="472">
        <v>302</v>
      </c>
      <c r="D95" s="529" t="s">
        <v>282</v>
      </c>
      <c r="E95" s="526">
        <v>90000001162</v>
      </c>
      <c r="F95" s="97" t="s">
        <v>97</v>
      </c>
      <c r="G95" s="475">
        <v>2428</v>
      </c>
      <c r="H95" s="61"/>
      <c r="I95" s="61"/>
      <c r="J95" s="61"/>
    </row>
    <row r="96" spans="1:10" s="212" customFormat="1" ht="17.25" customHeight="1" x14ac:dyDescent="0.2">
      <c r="A96" s="476" t="s">
        <v>95</v>
      </c>
      <c r="B96" s="477" t="s">
        <v>96</v>
      </c>
      <c r="C96" s="472">
        <v>302</v>
      </c>
      <c r="D96" s="530" t="s">
        <v>283</v>
      </c>
      <c r="E96" s="481">
        <v>90000001171</v>
      </c>
      <c r="F96" s="480" t="s">
        <v>97</v>
      </c>
      <c r="G96" s="475">
        <v>557</v>
      </c>
      <c r="H96" s="549"/>
      <c r="I96" s="549"/>
      <c r="J96" s="549"/>
    </row>
    <row r="97" spans="1:12" s="211" customFormat="1" ht="17.25" customHeight="1" x14ac:dyDescent="0.2">
      <c r="A97" s="95" t="s">
        <v>95</v>
      </c>
      <c r="B97" s="96" t="s">
        <v>96</v>
      </c>
      <c r="C97" s="472">
        <v>302</v>
      </c>
      <c r="D97" s="529" t="s">
        <v>284</v>
      </c>
      <c r="E97" s="526">
        <v>90000001173</v>
      </c>
      <c r="F97" s="97" t="s">
        <v>97</v>
      </c>
      <c r="G97" s="475">
        <v>2339</v>
      </c>
      <c r="H97" s="61"/>
      <c r="I97" s="61"/>
      <c r="J97" s="61"/>
    </row>
    <row r="98" spans="1:12" ht="17.25" customHeight="1" x14ac:dyDescent="0.2">
      <c r="A98" s="95" t="s">
        <v>95</v>
      </c>
      <c r="B98" s="96" t="s">
        <v>96</v>
      </c>
      <c r="C98" s="472">
        <v>302</v>
      </c>
      <c r="D98" s="529" t="s">
        <v>285</v>
      </c>
      <c r="E98" s="526">
        <v>90000001216</v>
      </c>
      <c r="F98" s="97" t="s">
        <v>97</v>
      </c>
      <c r="G98" s="475">
        <v>228</v>
      </c>
      <c r="H98" s="64"/>
      <c r="I98" s="64"/>
      <c r="J98" s="64"/>
    </row>
    <row r="99" spans="1:12" ht="17.25" customHeight="1" x14ac:dyDescent="0.2">
      <c r="A99" s="95" t="s">
        <v>95</v>
      </c>
      <c r="B99" s="96" t="s">
        <v>96</v>
      </c>
      <c r="C99" s="472">
        <v>302</v>
      </c>
      <c r="D99" s="529" t="s">
        <v>314</v>
      </c>
      <c r="E99" s="526">
        <v>90000001218</v>
      </c>
      <c r="F99" s="97" t="s">
        <v>97</v>
      </c>
      <c r="G99" s="475">
        <v>360</v>
      </c>
      <c r="H99" s="64"/>
      <c r="I99" s="64"/>
      <c r="J99" s="64"/>
    </row>
    <row r="100" spans="1:12" ht="17.25" customHeight="1" x14ac:dyDescent="0.2">
      <c r="A100" s="95">
        <v>6172</v>
      </c>
      <c r="B100" s="96">
        <v>2122</v>
      </c>
      <c r="C100" s="472">
        <v>302</v>
      </c>
      <c r="D100" s="529" t="s">
        <v>447</v>
      </c>
      <c r="E100" s="526">
        <v>90000001307</v>
      </c>
      <c r="F100" s="97" t="s">
        <v>97</v>
      </c>
      <c r="G100" s="475">
        <v>1</v>
      </c>
      <c r="H100" s="64"/>
      <c r="I100" s="64"/>
      <c r="J100" s="64"/>
    </row>
    <row r="101" spans="1:12" s="211" customFormat="1" ht="17.25" customHeight="1" x14ac:dyDescent="0.2">
      <c r="A101" s="95" t="s">
        <v>95</v>
      </c>
      <c r="B101" s="96" t="s">
        <v>96</v>
      </c>
      <c r="C101" s="472">
        <v>302</v>
      </c>
      <c r="D101" s="529" t="s">
        <v>392</v>
      </c>
      <c r="E101" s="526">
        <v>90000001308</v>
      </c>
      <c r="F101" s="97" t="s">
        <v>97</v>
      </c>
      <c r="G101" s="475">
        <v>20</v>
      </c>
      <c r="H101" s="550">
        <v>5</v>
      </c>
      <c r="I101" s="123">
        <f t="shared" ref="I101" si="1">0.8*H101</f>
        <v>4</v>
      </c>
      <c r="J101" s="123"/>
      <c r="K101" s="325"/>
      <c r="L101" s="325"/>
    </row>
    <row r="102" spans="1:12" ht="17.25" customHeight="1" x14ac:dyDescent="0.2">
      <c r="A102" s="95" t="s">
        <v>95</v>
      </c>
      <c r="B102" s="96" t="s">
        <v>96</v>
      </c>
      <c r="C102" s="472">
        <v>302</v>
      </c>
      <c r="D102" s="529" t="s">
        <v>286</v>
      </c>
      <c r="E102" s="526">
        <v>90000001309</v>
      </c>
      <c r="F102" s="97" t="s">
        <v>97</v>
      </c>
      <c r="G102" s="475">
        <v>224</v>
      </c>
      <c r="H102" s="64"/>
      <c r="I102" s="64"/>
      <c r="J102" s="64"/>
    </row>
    <row r="103" spans="1:12" ht="17.25" customHeight="1" x14ac:dyDescent="0.2">
      <c r="A103" s="95" t="s">
        <v>95</v>
      </c>
      <c r="B103" s="96" t="s">
        <v>96</v>
      </c>
      <c r="C103" s="472">
        <v>302</v>
      </c>
      <c r="D103" s="529" t="s">
        <v>287</v>
      </c>
      <c r="E103" s="526">
        <v>90000001310</v>
      </c>
      <c r="F103" s="97" t="s">
        <v>97</v>
      </c>
      <c r="G103" s="475">
        <v>6</v>
      </c>
      <c r="H103" s="64"/>
      <c r="I103" s="64"/>
      <c r="J103" s="64"/>
    </row>
    <row r="104" spans="1:12" s="211" customFormat="1" ht="17.25" customHeight="1" x14ac:dyDescent="0.2">
      <c r="A104" s="95" t="s">
        <v>95</v>
      </c>
      <c r="B104" s="96" t="s">
        <v>96</v>
      </c>
      <c r="C104" s="472">
        <v>302</v>
      </c>
      <c r="D104" s="529" t="s">
        <v>288</v>
      </c>
      <c r="E104" s="526">
        <v>90000001353</v>
      </c>
      <c r="F104" s="97" t="s">
        <v>97</v>
      </c>
      <c r="G104" s="475">
        <v>83</v>
      </c>
      <c r="H104" s="61"/>
      <c r="I104" s="61"/>
      <c r="J104" s="61"/>
    </row>
    <row r="105" spans="1:12" s="211" customFormat="1" ht="17.25" customHeight="1" x14ac:dyDescent="0.2">
      <c r="A105" s="95" t="s">
        <v>95</v>
      </c>
      <c r="B105" s="96" t="s">
        <v>96</v>
      </c>
      <c r="C105" s="472">
        <v>302</v>
      </c>
      <c r="D105" s="529" t="s">
        <v>289</v>
      </c>
      <c r="E105" s="526">
        <v>90000001403</v>
      </c>
      <c r="F105" s="97" t="s">
        <v>97</v>
      </c>
      <c r="G105" s="475">
        <v>194</v>
      </c>
      <c r="H105" s="61"/>
      <c r="I105" s="61"/>
      <c r="J105" s="61"/>
    </row>
    <row r="106" spans="1:12" s="211" customFormat="1" ht="17.25" customHeight="1" x14ac:dyDescent="0.2">
      <c r="A106" s="95" t="s">
        <v>95</v>
      </c>
      <c r="B106" s="96" t="s">
        <v>96</v>
      </c>
      <c r="C106" s="472">
        <v>302</v>
      </c>
      <c r="D106" s="529" t="s">
        <v>290</v>
      </c>
      <c r="E106" s="526">
        <v>90000001404</v>
      </c>
      <c r="F106" s="97" t="s">
        <v>97</v>
      </c>
      <c r="G106" s="475">
        <v>170</v>
      </c>
      <c r="H106" s="61"/>
      <c r="I106" s="61"/>
      <c r="J106" s="61"/>
    </row>
    <row r="107" spans="1:12" s="211" customFormat="1" ht="17.25" customHeight="1" x14ac:dyDescent="0.2">
      <c r="A107" s="95" t="s">
        <v>95</v>
      </c>
      <c r="B107" s="96" t="s">
        <v>96</v>
      </c>
      <c r="C107" s="472">
        <v>302</v>
      </c>
      <c r="D107" s="529" t="s">
        <v>291</v>
      </c>
      <c r="E107" s="526">
        <v>90000001405</v>
      </c>
      <c r="F107" s="97" t="s">
        <v>97</v>
      </c>
      <c r="G107" s="475">
        <v>12</v>
      </c>
      <c r="H107" s="213"/>
    </row>
    <row r="108" spans="1:12" s="211" customFormat="1" ht="17.25" customHeight="1" x14ac:dyDescent="0.2">
      <c r="A108" s="95">
        <v>6172</v>
      </c>
      <c r="B108" s="96">
        <v>2122</v>
      </c>
      <c r="C108" s="472">
        <v>302</v>
      </c>
      <c r="D108" s="529" t="s">
        <v>448</v>
      </c>
      <c r="E108" s="526">
        <v>90000001025</v>
      </c>
      <c r="F108" s="97" t="s">
        <v>97</v>
      </c>
      <c r="G108" s="475">
        <v>1</v>
      </c>
      <c r="H108" s="213"/>
    </row>
    <row r="109" spans="1:12" s="324" customFormat="1" ht="17.25" customHeight="1" x14ac:dyDescent="0.2">
      <c r="A109" s="476" t="s">
        <v>95</v>
      </c>
      <c r="B109" s="477" t="s">
        <v>96</v>
      </c>
      <c r="C109" s="481">
        <v>302</v>
      </c>
      <c r="D109" s="530" t="s">
        <v>403</v>
      </c>
      <c r="E109" s="481">
        <v>90000001026</v>
      </c>
      <c r="F109" s="480" t="s">
        <v>97</v>
      </c>
      <c r="G109" s="482">
        <v>8</v>
      </c>
      <c r="H109" s="323">
        <v>3</v>
      </c>
      <c r="I109" s="324">
        <f>0.8*H109</f>
        <v>2.4000000000000004</v>
      </c>
    </row>
    <row r="110" spans="1:12" s="211" customFormat="1" ht="17.25" customHeight="1" x14ac:dyDescent="0.2">
      <c r="A110" s="95" t="s">
        <v>95</v>
      </c>
      <c r="B110" s="96" t="s">
        <v>96</v>
      </c>
      <c r="C110" s="472">
        <v>302</v>
      </c>
      <c r="D110" s="529" t="s">
        <v>292</v>
      </c>
      <c r="E110" s="526">
        <v>90000001043</v>
      </c>
      <c r="F110" s="97" t="s">
        <v>97</v>
      </c>
      <c r="G110" s="475">
        <v>269</v>
      </c>
      <c r="H110" s="214">
        <v>285</v>
      </c>
      <c r="I110" s="212">
        <f t="shared" ref="I110:I111" si="2">0.8*H110</f>
        <v>228</v>
      </c>
    </row>
    <row r="111" spans="1:12" s="211" customFormat="1" ht="17.25" customHeight="1" x14ac:dyDescent="0.2">
      <c r="A111" s="95" t="s">
        <v>95</v>
      </c>
      <c r="B111" s="96" t="s">
        <v>96</v>
      </c>
      <c r="C111" s="472">
        <v>302</v>
      </c>
      <c r="D111" s="529" t="s">
        <v>293</v>
      </c>
      <c r="E111" s="526">
        <v>90000001113</v>
      </c>
      <c r="F111" s="97" t="s">
        <v>97</v>
      </c>
      <c r="G111" s="532">
        <v>1134</v>
      </c>
      <c r="H111" s="214">
        <v>905</v>
      </c>
      <c r="I111" s="212">
        <f t="shared" si="2"/>
        <v>724</v>
      </c>
    </row>
    <row r="112" spans="1:12" s="211" customFormat="1" ht="21" customHeight="1" x14ac:dyDescent="0.2">
      <c r="A112" s="95" t="s">
        <v>95</v>
      </c>
      <c r="B112" s="96" t="s">
        <v>96</v>
      </c>
      <c r="C112" s="472">
        <v>302</v>
      </c>
      <c r="D112" s="529" t="s">
        <v>404</v>
      </c>
      <c r="E112" s="526">
        <v>90000001142</v>
      </c>
      <c r="F112" s="97" t="s">
        <v>97</v>
      </c>
      <c r="G112" s="475">
        <v>1651</v>
      </c>
      <c r="H112" s="214">
        <v>1857</v>
      </c>
      <c r="I112" s="212">
        <f>0.8*H112</f>
        <v>1485.6000000000001</v>
      </c>
    </row>
    <row r="113" spans="1:29" s="211" customFormat="1" ht="27.75" customHeight="1" x14ac:dyDescent="0.2">
      <c r="A113" s="476" t="s">
        <v>95</v>
      </c>
      <c r="B113" s="477" t="s">
        <v>96</v>
      </c>
      <c r="C113" s="481">
        <v>302</v>
      </c>
      <c r="D113" s="529" t="s">
        <v>294</v>
      </c>
      <c r="E113" s="481">
        <v>90000001175</v>
      </c>
      <c r="F113" s="480" t="s">
        <v>97</v>
      </c>
      <c r="G113" s="482">
        <v>511</v>
      </c>
      <c r="H113" s="214">
        <v>471</v>
      </c>
      <c r="I113" s="212">
        <f>0.8*H113</f>
        <v>376.8</v>
      </c>
    </row>
    <row r="114" spans="1:29" s="211" customFormat="1" ht="17.25" customHeight="1" x14ac:dyDescent="0.2">
      <c r="A114" s="95" t="s">
        <v>95</v>
      </c>
      <c r="B114" s="96" t="s">
        <v>96</v>
      </c>
      <c r="C114" s="472">
        <v>302</v>
      </c>
      <c r="D114" s="529" t="s">
        <v>473</v>
      </c>
      <c r="E114" s="526">
        <v>90000001225</v>
      </c>
      <c r="F114" s="97" t="s">
        <v>97</v>
      </c>
      <c r="G114" s="475">
        <v>897</v>
      </c>
      <c r="H114" s="214">
        <v>625</v>
      </c>
      <c r="I114" s="212">
        <f>0.8*H114</f>
        <v>500</v>
      </c>
    </row>
    <row r="115" spans="1:29" s="211" customFormat="1" ht="17.25" customHeight="1" x14ac:dyDescent="0.2">
      <c r="A115" s="95" t="s">
        <v>95</v>
      </c>
      <c r="B115" s="96" t="s">
        <v>96</v>
      </c>
      <c r="C115" s="472">
        <v>302</v>
      </c>
      <c r="D115" s="529" t="s">
        <v>474</v>
      </c>
      <c r="E115" s="526">
        <v>90000001226</v>
      </c>
      <c r="F115" s="97" t="s">
        <v>97</v>
      </c>
      <c r="G115" s="475">
        <v>4209</v>
      </c>
      <c r="H115" s="214">
        <v>3028</v>
      </c>
      <c r="I115" s="212">
        <f>0.8*H115</f>
        <v>2422.4</v>
      </c>
    </row>
    <row r="116" spans="1:29" s="211" customFormat="1" ht="17.25" customHeight="1" x14ac:dyDescent="0.2">
      <c r="A116" s="95">
        <v>6172</v>
      </c>
      <c r="B116" s="96">
        <v>2122</v>
      </c>
      <c r="C116" s="472">
        <v>302</v>
      </c>
      <c r="D116" s="529" t="s">
        <v>449</v>
      </c>
      <c r="E116" s="526">
        <v>90000001315</v>
      </c>
      <c r="F116" s="97" t="s">
        <v>97</v>
      </c>
      <c r="G116" s="475">
        <v>1</v>
      </c>
      <c r="H116" s="214"/>
      <c r="I116" s="212"/>
    </row>
    <row r="117" spans="1:29" s="211" customFormat="1" ht="17.25" customHeight="1" x14ac:dyDescent="0.2">
      <c r="A117" s="95" t="s">
        <v>95</v>
      </c>
      <c r="B117" s="96" t="s">
        <v>96</v>
      </c>
      <c r="C117" s="472">
        <v>302</v>
      </c>
      <c r="D117" s="529" t="s">
        <v>108</v>
      </c>
      <c r="E117" s="526">
        <v>90000001407</v>
      </c>
      <c r="F117" s="97" t="s">
        <v>97</v>
      </c>
      <c r="G117" s="475">
        <v>141</v>
      </c>
      <c r="H117" s="214">
        <v>60</v>
      </c>
      <c r="I117" s="212">
        <f t="shared" ref="I117" si="3">0.8*H117</f>
        <v>48</v>
      </c>
    </row>
    <row r="118" spans="1:29" s="211" customFormat="1" ht="17.25" customHeight="1" thickBot="1" x14ac:dyDescent="0.25">
      <c r="A118" s="551">
        <v>6172</v>
      </c>
      <c r="B118" s="487">
        <v>2122</v>
      </c>
      <c r="C118" s="488">
        <v>302</v>
      </c>
      <c r="D118" s="552" t="s">
        <v>311</v>
      </c>
      <c r="E118" s="526">
        <v>90000001408</v>
      </c>
      <c r="F118" s="97" t="s">
        <v>97</v>
      </c>
      <c r="G118" s="492">
        <v>42</v>
      </c>
      <c r="H118" s="215"/>
      <c r="I118" s="212"/>
    </row>
    <row r="119" spans="1:29" s="216" customFormat="1" ht="24" customHeight="1" thickTop="1" thickBot="1" x14ac:dyDescent="0.3">
      <c r="A119" s="493" t="s">
        <v>101</v>
      </c>
      <c r="B119" s="553"/>
      <c r="C119" s="495"/>
      <c r="D119" s="496"/>
      <c r="E119" s="554"/>
      <c r="F119" s="498"/>
      <c r="G119" s="499">
        <f>SUM(G64:G118,G9:G57)</f>
        <v>87560</v>
      </c>
      <c r="H119" s="197"/>
      <c r="I119" s="193"/>
      <c r="J119" s="193"/>
      <c r="K119" s="193"/>
      <c r="L119" s="193"/>
      <c r="M119" s="193"/>
      <c r="N119" s="193"/>
      <c r="O119" s="193"/>
      <c r="P119" s="193"/>
      <c r="Q119" s="193"/>
      <c r="R119" s="193"/>
      <c r="S119" s="193"/>
      <c r="T119" s="193"/>
      <c r="U119" s="193"/>
      <c r="V119" s="193"/>
      <c r="W119" s="193"/>
      <c r="X119" s="193"/>
      <c r="Y119" s="193"/>
      <c r="Z119" s="193"/>
      <c r="AA119" s="193"/>
      <c r="AB119" s="193"/>
      <c r="AC119" s="193"/>
    </row>
    <row r="120" spans="1:29" s="516" customFormat="1" ht="17.25" customHeight="1" thickTop="1" x14ac:dyDescent="0.25">
      <c r="A120" s="514"/>
      <c r="B120" s="517"/>
      <c r="C120" s="518"/>
      <c r="D120" s="519"/>
      <c r="E120" s="520"/>
      <c r="F120" s="514"/>
      <c r="G120" s="521"/>
      <c r="H120" s="515"/>
    </row>
    <row r="121" spans="1:29" s="516" customFormat="1" ht="17.25" customHeight="1" x14ac:dyDescent="0.25">
      <c r="A121" s="514"/>
      <c r="B121" s="517"/>
      <c r="C121" s="518"/>
      <c r="D121" s="519"/>
      <c r="E121" s="520"/>
      <c r="F121" s="514"/>
      <c r="G121" s="521"/>
      <c r="H121" s="515"/>
    </row>
    <row r="122" spans="1:29" s="516" customFormat="1" ht="17.25" customHeight="1" x14ac:dyDescent="0.25">
      <c r="A122" s="514"/>
      <c r="B122" s="517"/>
      <c r="C122" s="518"/>
      <c r="D122" s="519"/>
      <c r="E122" s="520"/>
      <c r="F122" s="514"/>
      <c r="G122" s="521"/>
      <c r="H122" s="515"/>
    </row>
    <row r="123" spans="1:29" s="64" customFormat="1" ht="23.25" x14ac:dyDescent="0.35">
      <c r="A123" s="511" t="s">
        <v>450</v>
      </c>
      <c r="B123" s="504"/>
      <c r="C123" s="504"/>
      <c r="D123" s="512"/>
      <c r="E123" s="504"/>
      <c r="F123" s="775" t="s">
        <v>451</v>
      </c>
      <c r="G123" s="776"/>
    </row>
    <row r="124" spans="1:29" s="22" customFormat="1" ht="14.25" x14ac:dyDescent="0.2">
      <c r="A124" s="40" t="s">
        <v>0</v>
      </c>
      <c r="B124" s="44"/>
      <c r="C124" s="555" t="s">
        <v>452</v>
      </c>
      <c r="D124" s="503"/>
      <c r="E124" s="40"/>
      <c r="F124" s="40"/>
      <c r="G124" s="46"/>
    </row>
    <row r="125" spans="1:29" s="22" customFormat="1" ht="14.25" x14ac:dyDescent="0.2">
      <c r="A125" s="44"/>
      <c r="B125" s="44"/>
      <c r="C125" s="40" t="s">
        <v>1</v>
      </c>
      <c r="D125" s="503"/>
      <c r="E125" s="40"/>
      <c r="F125" s="40"/>
      <c r="G125" s="46"/>
    </row>
    <row r="126" spans="1:29" ht="13.5" thickBot="1" x14ac:dyDescent="0.25">
      <c r="A126" s="392"/>
      <c r="B126" s="392"/>
      <c r="C126" s="393"/>
      <c r="D126" s="394"/>
      <c r="E126" s="395"/>
      <c r="F126" s="396"/>
      <c r="G126" s="522" t="s">
        <v>2</v>
      </c>
    </row>
    <row r="127" spans="1:29" s="245" customFormat="1" ht="27" thickTop="1" thickBot="1" x14ac:dyDescent="0.25">
      <c r="A127" s="87" t="s">
        <v>3</v>
      </c>
      <c r="B127" s="88" t="s">
        <v>4</v>
      </c>
      <c r="C127" s="547" t="s">
        <v>5</v>
      </c>
      <c r="D127" s="547"/>
      <c r="E127" s="547" t="s">
        <v>94</v>
      </c>
      <c r="F127" s="89" t="s">
        <v>6</v>
      </c>
      <c r="G127" s="513" t="s">
        <v>418</v>
      </c>
      <c r="H127" s="64"/>
      <c r="I127" s="64"/>
      <c r="J127" s="64"/>
      <c r="K127" s="64"/>
      <c r="L127" s="64"/>
      <c r="M127" s="64"/>
      <c r="N127" s="64"/>
      <c r="O127" s="64"/>
      <c r="P127" s="64"/>
      <c r="Q127" s="64"/>
      <c r="R127" s="64"/>
      <c r="S127" s="64"/>
      <c r="T127" s="64"/>
      <c r="U127" s="64"/>
      <c r="V127" s="64"/>
      <c r="W127" s="64"/>
      <c r="X127" s="64"/>
      <c r="Y127" s="64"/>
      <c r="Z127" s="64"/>
      <c r="AA127" s="64"/>
      <c r="AB127" s="64"/>
      <c r="AC127" s="64"/>
    </row>
    <row r="128" spans="1:29" s="211" customFormat="1" ht="17.25" customHeight="1" thickTop="1" x14ac:dyDescent="0.2">
      <c r="A128" s="95" t="str">
        <f>A177</f>
        <v>6172</v>
      </c>
      <c r="B128" s="96" t="str">
        <f>B177</f>
        <v>2122</v>
      </c>
      <c r="C128" s="472">
        <v>302</v>
      </c>
      <c r="D128" s="473" t="s">
        <v>330</v>
      </c>
      <c r="E128" s="474">
        <v>90000001631</v>
      </c>
      <c r="F128" s="97" t="s">
        <v>97</v>
      </c>
      <c r="G128" s="475">
        <v>1199</v>
      </c>
    </row>
    <row r="129" spans="1:11" s="212" customFormat="1" ht="12.75" hidden="1" customHeight="1" x14ac:dyDescent="0.2">
      <c r="A129" s="476" t="str">
        <f t="shared" ref="A129:B139" si="4">A128</f>
        <v>6172</v>
      </c>
      <c r="B129" s="477" t="str">
        <f t="shared" si="4"/>
        <v>2122</v>
      </c>
      <c r="C129" s="472">
        <v>302</v>
      </c>
      <c r="D129" s="478" t="s">
        <v>295</v>
      </c>
      <c r="E129" s="479">
        <v>90000001632</v>
      </c>
      <c r="F129" s="480" t="s">
        <v>97</v>
      </c>
      <c r="G129" s="475"/>
    </row>
    <row r="130" spans="1:11" s="211" customFormat="1" ht="17.25" customHeight="1" x14ac:dyDescent="0.2">
      <c r="A130" s="95" t="str">
        <f>A129</f>
        <v>6172</v>
      </c>
      <c r="B130" s="96" t="str">
        <f>B129</f>
        <v>2122</v>
      </c>
      <c r="C130" s="472">
        <v>302</v>
      </c>
      <c r="D130" s="473" t="s">
        <v>331</v>
      </c>
      <c r="E130" s="474">
        <v>90000001633</v>
      </c>
      <c r="F130" s="97" t="s">
        <v>97</v>
      </c>
      <c r="G130" s="475">
        <v>1076</v>
      </c>
    </row>
    <row r="131" spans="1:11" s="212" customFormat="1" ht="27.95" hidden="1" customHeight="1" x14ac:dyDescent="0.2">
      <c r="A131" s="476" t="str">
        <f t="shared" si="4"/>
        <v>6172</v>
      </c>
      <c r="B131" s="477" t="str">
        <f t="shared" si="4"/>
        <v>2122</v>
      </c>
      <c r="C131" s="472">
        <v>302</v>
      </c>
      <c r="D131" s="478" t="s">
        <v>296</v>
      </c>
      <c r="E131" s="479">
        <v>90000001634</v>
      </c>
      <c r="F131" s="480" t="s">
        <v>97</v>
      </c>
      <c r="G131" s="475">
        <v>0</v>
      </c>
    </row>
    <row r="132" spans="1:11" s="211" customFormat="1" ht="16.5" customHeight="1" x14ac:dyDescent="0.2">
      <c r="A132" s="95" t="str">
        <f>A131</f>
        <v>6172</v>
      </c>
      <c r="B132" s="96" t="str">
        <f>B131</f>
        <v>2122</v>
      </c>
      <c r="C132" s="472">
        <v>302</v>
      </c>
      <c r="D132" s="473" t="s">
        <v>335</v>
      </c>
      <c r="E132" s="474">
        <v>90000001635</v>
      </c>
      <c r="F132" s="97" t="s">
        <v>97</v>
      </c>
      <c r="G132" s="475">
        <v>1213</v>
      </c>
    </row>
    <row r="133" spans="1:11" s="212" customFormat="1" ht="26.25" customHeight="1" x14ac:dyDescent="0.2">
      <c r="A133" s="476" t="str">
        <f t="shared" si="4"/>
        <v>6172</v>
      </c>
      <c r="B133" s="477" t="str">
        <f t="shared" si="4"/>
        <v>2122</v>
      </c>
      <c r="C133" s="481">
        <v>302</v>
      </c>
      <c r="D133" s="478" t="s">
        <v>332</v>
      </c>
      <c r="E133" s="479">
        <v>90000001636</v>
      </c>
      <c r="F133" s="480" t="s">
        <v>97</v>
      </c>
      <c r="G133" s="482">
        <v>1186</v>
      </c>
    </row>
    <row r="134" spans="1:11" s="211" customFormat="1" ht="17.25" customHeight="1" x14ac:dyDescent="0.2">
      <c r="A134" s="95" t="str">
        <f t="shared" si="4"/>
        <v>6172</v>
      </c>
      <c r="B134" s="96" t="str">
        <f t="shared" si="4"/>
        <v>2122</v>
      </c>
      <c r="C134" s="472">
        <v>302</v>
      </c>
      <c r="D134" s="473" t="s">
        <v>336</v>
      </c>
      <c r="E134" s="474">
        <v>90000001637</v>
      </c>
      <c r="F134" s="97" t="s">
        <v>97</v>
      </c>
      <c r="G134" s="475">
        <v>1298</v>
      </c>
    </row>
    <row r="135" spans="1:11" s="212" customFormat="1" ht="17.25" customHeight="1" x14ac:dyDescent="0.2">
      <c r="A135" s="476" t="str">
        <f t="shared" si="4"/>
        <v>6172</v>
      </c>
      <c r="B135" s="477" t="str">
        <f t="shared" si="4"/>
        <v>2122</v>
      </c>
      <c r="C135" s="481">
        <v>302</v>
      </c>
      <c r="D135" s="478" t="s">
        <v>337</v>
      </c>
      <c r="E135" s="479">
        <v>90000001638</v>
      </c>
      <c r="F135" s="480" t="s">
        <v>97</v>
      </c>
      <c r="G135" s="475">
        <v>8080</v>
      </c>
    </row>
    <row r="136" spans="1:11" s="212" customFormat="1" ht="17.25" customHeight="1" x14ac:dyDescent="0.2">
      <c r="A136" s="476" t="str">
        <f t="shared" si="4"/>
        <v>6172</v>
      </c>
      <c r="B136" s="477" t="str">
        <f t="shared" si="4"/>
        <v>2122</v>
      </c>
      <c r="C136" s="472">
        <v>302</v>
      </c>
      <c r="D136" s="478" t="s">
        <v>333</v>
      </c>
      <c r="E136" s="479">
        <v>90000001639</v>
      </c>
      <c r="F136" s="480" t="s">
        <v>97</v>
      </c>
      <c r="G136" s="475">
        <v>1864</v>
      </c>
    </row>
    <row r="137" spans="1:11" s="212" customFormat="1" ht="27.95" customHeight="1" x14ac:dyDescent="0.2">
      <c r="A137" s="476" t="str">
        <f t="shared" si="4"/>
        <v>6172</v>
      </c>
      <c r="B137" s="477" t="str">
        <f t="shared" si="4"/>
        <v>2122</v>
      </c>
      <c r="C137" s="481">
        <v>302</v>
      </c>
      <c r="D137" s="478" t="s">
        <v>338</v>
      </c>
      <c r="E137" s="479">
        <v>90000001640</v>
      </c>
      <c r="F137" s="480" t="s">
        <v>97</v>
      </c>
      <c r="G137" s="482">
        <v>3673</v>
      </c>
    </row>
    <row r="138" spans="1:11" s="212" customFormat="1" ht="30" customHeight="1" x14ac:dyDescent="0.2">
      <c r="A138" s="476" t="str">
        <f t="shared" si="4"/>
        <v>6172</v>
      </c>
      <c r="B138" s="477" t="str">
        <f t="shared" si="4"/>
        <v>2122</v>
      </c>
      <c r="C138" s="481">
        <v>302</v>
      </c>
      <c r="D138" s="478" t="s">
        <v>339</v>
      </c>
      <c r="E138" s="479">
        <v>90000001641</v>
      </c>
      <c r="F138" s="480" t="s">
        <v>97</v>
      </c>
      <c r="G138" s="482">
        <v>1332</v>
      </c>
    </row>
    <row r="139" spans="1:11" s="211" customFormat="1" ht="26.25" customHeight="1" x14ac:dyDescent="0.2">
      <c r="A139" s="476" t="str">
        <f t="shared" si="4"/>
        <v>6172</v>
      </c>
      <c r="B139" s="477" t="str">
        <f t="shared" si="4"/>
        <v>2122</v>
      </c>
      <c r="C139" s="481">
        <v>302</v>
      </c>
      <c r="D139" s="478" t="s">
        <v>334</v>
      </c>
      <c r="E139" s="479">
        <v>90000001642</v>
      </c>
      <c r="F139" s="480" t="s">
        <v>97</v>
      </c>
      <c r="G139" s="482">
        <v>3729</v>
      </c>
    </row>
    <row r="140" spans="1:11" s="211" customFormat="1" ht="17.25" customHeight="1" x14ac:dyDescent="0.2">
      <c r="A140" s="95">
        <v>6172</v>
      </c>
      <c r="B140" s="96">
        <v>2122</v>
      </c>
      <c r="C140" s="472">
        <v>302</v>
      </c>
      <c r="D140" s="483" t="s">
        <v>340</v>
      </c>
      <c r="E140" s="474">
        <v>90000001644</v>
      </c>
      <c r="F140" s="97" t="s">
        <v>97</v>
      </c>
      <c r="G140" s="475">
        <v>387</v>
      </c>
    </row>
    <row r="141" spans="1:11" s="211" customFormat="1" ht="17.25" customHeight="1" x14ac:dyDescent="0.2">
      <c r="A141" s="95">
        <f t="shared" ref="A141:B154" si="5">A140</f>
        <v>6172</v>
      </c>
      <c r="B141" s="96">
        <f t="shared" si="5"/>
        <v>2122</v>
      </c>
      <c r="C141" s="472">
        <v>302</v>
      </c>
      <c r="D141" s="473" t="s">
        <v>341</v>
      </c>
      <c r="E141" s="474">
        <v>90000001645</v>
      </c>
      <c r="F141" s="97" t="s">
        <v>97</v>
      </c>
      <c r="G141" s="475">
        <v>3523</v>
      </c>
      <c r="H141" s="61"/>
      <c r="I141" s="61"/>
      <c r="J141" s="61"/>
      <c r="K141" s="61"/>
    </row>
    <row r="142" spans="1:11" s="211" customFormat="1" ht="17.25" customHeight="1" x14ac:dyDescent="0.2">
      <c r="A142" s="95">
        <f t="shared" si="5"/>
        <v>6172</v>
      </c>
      <c r="B142" s="96">
        <f t="shared" si="5"/>
        <v>2122</v>
      </c>
      <c r="C142" s="472">
        <v>302</v>
      </c>
      <c r="D142" s="473" t="s">
        <v>342</v>
      </c>
      <c r="E142" s="474">
        <v>90000001646</v>
      </c>
      <c r="F142" s="97" t="s">
        <v>97</v>
      </c>
      <c r="G142" s="475">
        <v>77</v>
      </c>
      <c r="H142" s="61"/>
      <c r="I142" s="61"/>
      <c r="J142" s="61"/>
      <c r="K142" s="61"/>
    </row>
    <row r="143" spans="1:11" s="211" customFormat="1" ht="17.25" customHeight="1" x14ac:dyDescent="0.2">
      <c r="A143" s="95">
        <f t="shared" si="5"/>
        <v>6172</v>
      </c>
      <c r="B143" s="96">
        <f t="shared" si="5"/>
        <v>2122</v>
      </c>
      <c r="C143" s="472">
        <v>302</v>
      </c>
      <c r="D143" s="484" t="s">
        <v>343</v>
      </c>
      <c r="E143" s="474">
        <v>90000001647</v>
      </c>
      <c r="F143" s="97" t="s">
        <v>97</v>
      </c>
      <c r="G143" s="475">
        <v>1297</v>
      </c>
      <c r="H143" s="61"/>
      <c r="I143" s="61"/>
      <c r="J143" s="61"/>
      <c r="K143" s="61"/>
    </row>
    <row r="144" spans="1:11" s="211" customFormat="1" ht="17.25" customHeight="1" x14ac:dyDescent="0.2">
      <c r="A144" s="95">
        <f>A143</f>
        <v>6172</v>
      </c>
      <c r="B144" s="96">
        <f>B143</f>
        <v>2122</v>
      </c>
      <c r="C144" s="472">
        <v>302</v>
      </c>
      <c r="D144" s="484" t="s">
        <v>344</v>
      </c>
      <c r="E144" s="474">
        <v>90000001649</v>
      </c>
      <c r="F144" s="97" t="s">
        <v>97</v>
      </c>
      <c r="G144" s="475">
        <v>762</v>
      </c>
      <c r="H144" s="61"/>
      <c r="I144" s="61"/>
      <c r="J144" s="61"/>
      <c r="K144" s="61"/>
    </row>
    <row r="145" spans="1:29" s="211" customFormat="1" ht="17.25" customHeight="1" x14ac:dyDescent="0.2">
      <c r="A145" s="95">
        <f t="shared" si="5"/>
        <v>6172</v>
      </c>
      <c r="B145" s="96">
        <f t="shared" si="5"/>
        <v>2122</v>
      </c>
      <c r="C145" s="472">
        <v>302</v>
      </c>
      <c r="D145" s="484" t="s">
        <v>345</v>
      </c>
      <c r="E145" s="474">
        <v>90000001650</v>
      </c>
      <c r="F145" s="97" t="s">
        <v>97</v>
      </c>
      <c r="G145" s="475">
        <v>487</v>
      </c>
      <c r="H145" s="61"/>
      <c r="I145" s="61"/>
      <c r="J145" s="61"/>
      <c r="K145" s="61"/>
    </row>
    <row r="146" spans="1:29" s="211" customFormat="1" ht="26.25" hidden="1" customHeight="1" x14ac:dyDescent="0.2">
      <c r="A146" s="95">
        <f t="shared" si="5"/>
        <v>6172</v>
      </c>
      <c r="B146" s="96">
        <f t="shared" si="5"/>
        <v>2122</v>
      </c>
      <c r="C146" s="472">
        <v>302</v>
      </c>
      <c r="D146" s="484" t="s">
        <v>297</v>
      </c>
      <c r="E146" s="474">
        <v>90000001651</v>
      </c>
      <c r="F146" s="97" t="s">
        <v>97</v>
      </c>
      <c r="G146" s="475"/>
      <c r="H146" s="61"/>
      <c r="I146" s="61"/>
      <c r="J146" s="61"/>
      <c r="K146" s="61"/>
    </row>
    <row r="147" spans="1:29" s="211" customFormat="1" ht="17.25" customHeight="1" x14ac:dyDescent="0.2">
      <c r="A147" s="95">
        <f t="shared" si="5"/>
        <v>6172</v>
      </c>
      <c r="B147" s="96">
        <f t="shared" si="5"/>
        <v>2122</v>
      </c>
      <c r="C147" s="472">
        <v>302</v>
      </c>
      <c r="D147" s="484" t="s">
        <v>346</v>
      </c>
      <c r="E147" s="474">
        <v>90000001652</v>
      </c>
      <c r="F147" s="97" t="s">
        <v>97</v>
      </c>
      <c r="G147" s="475">
        <v>1988</v>
      </c>
      <c r="H147" s="61"/>
      <c r="I147" s="61"/>
      <c r="J147" s="61"/>
      <c r="K147" s="61"/>
    </row>
    <row r="148" spans="1:29" s="211" customFormat="1" ht="17.25" customHeight="1" x14ac:dyDescent="0.2">
      <c r="A148" s="95">
        <f t="shared" si="5"/>
        <v>6172</v>
      </c>
      <c r="B148" s="96">
        <f t="shared" si="5"/>
        <v>2122</v>
      </c>
      <c r="C148" s="472">
        <v>302</v>
      </c>
      <c r="D148" s="484" t="s">
        <v>347</v>
      </c>
      <c r="E148" s="474">
        <v>90000001653</v>
      </c>
      <c r="F148" s="97" t="s">
        <v>97</v>
      </c>
      <c r="G148" s="475">
        <v>335</v>
      </c>
      <c r="H148" s="61"/>
      <c r="I148" s="61"/>
      <c r="J148" s="61"/>
      <c r="K148" s="61"/>
    </row>
    <row r="149" spans="1:29" s="211" customFormat="1" ht="17.25" customHeight="1" x14ac:dyDescent="0.2">
      <c r="A149" s="95">
        <f>A148</f>
        <v>6172</v>
      </c>
      <c r="B149" s="96">
        <f>B148</f>
        <v>2122</v>
      </c>
      <c r="C149" s="472">
        <v>302</v>
      </c>
      <c r="D149" s="484" t="s">
        <v>348</v>
      </c>
      <c r="E149" s="474">
        <v>90000001654</v>
      </c>
      <c r="F149" s="97" t="s">
        <v>97</v>
      </c>
      <c r="G149" s="475">
        <v>945</v>
      </c>
      <c r="H149" s="61"/>
      <c r="I149" s="61"/>
      <c r="J149" s="61"/>
      <c r="K149" s="61"/>
    </row>
    <row r="150" spans="1:29" s="211" customFormat="1" ht="17.25" customHeight="1" x14ac:dyDescent="0.2">
      <c r="A150" s="95">
        <f>A149</f>
        <v>6172</v>
      </c>
      <c r="B150" s="96">
        <f>B149</f>
        <v>2122</v>
      </c>
      <c r="C150" s="472">
        <v>302</v>
      </c>
      <c r="D150" s="484" t="s">
        <v>349</v>
      </c>
      <c r="E150" s="474">
        <v>90000001656</v>
      </c>
      <c r="F150" s="97" t="s">
        <v>97</v>
      </c>
      <c r="G150" s="475">
        <v>5141</v>
      </c>
      <c r="H150" s="61"/>
      <c r="I150" s="61"/>
      <c r="J150" s="61"/>
      <c r="K150" s="61"/>
    </row>
    <row r="151" spans="1:29" s="211" customFormat="1" ht="17.25" customHeight="1" x14ac:dyDescent="0.2">
      <c r="A151" s="95">
        <f t="shared" si="5"/>
        <v>6172</v>
      </c>
      <c r="B151" s="96">
        <f t="shared" si="5"/>
        <v>2122</v>
      </c>
      <c r="C151" s="472">
        <v>302</v>
      </c>
      <c r="D151" s="485" t="s">
        <v>350</v>
      </c>
      <c r="E151" s="474">
        <v>90000001657</v>
      </c>
      <c r="F151" s="97" t="s">
        <v>97</v>
      </c>
      <c r="G151" s="475">
        <v>3552</v>
      </c>
      <c r="H151" s="61"/>
      <c r="I151" s="61"/>
      <c r="J151" s="61"/>
      <c r="K151" s="61"/>
    </row>
    <row r="152" spans="1:29" s="211" customFormat="1" ht="25.5" customHeight="1" x14ac:dyDescent="0.2">
      <c r="A152" s="476">
        <f t="shared" si="5"/>
        <v>6172</v>
      </c>
      <c r="B152" s="477">
        <f t="shared" si="5"/>
        <v>2122</v>
      </c>
      <c r="C152" s="481">
        <v>302</v>
      </c>
      <c r="D152" s="484" t="s">
        <v>351</v>
      </c>
      <c r="E152" s="479">
        <v>90000001658</v>
      </c>
      <c r="F152" s="480" t="s">
        <v>97</v>
      </c>
      <c r="G152" s="482">
        <v>1559</v>
      </c>
      <c r="H152" s="61"/>
      <c r="I152" s="61"/>
      <c r="J152" s="61"/>
      <c r="K152" s="61"/>
    </row>
    <row r="153" spans="1:29" s="211" customFormat="1" ht="17.25" customHeight="1" x14ac:dyDescent="0.2">
      <c r="A153" s="95">
        <f t="shared" si="5"/>
        <v>6172</v>
      </c>
      <c r="B153" s="96">
        <f t="shared" si="5"/>
        <v>2122</v>
      </c>
      <c r="C153" s="472">
        <v>302</v>
      </c>
      <c r="D153" s="484" t="s">
        <v>352</v>
      </c>
      <c r="E153" s="474">
        <v>90000001659</v>
      </c>
      <c r="F153" s="97" t="s">
        <v>97</v>
      </c>
      <c r="G153" s="475">
        <v>2080</v>
      </c>
      <c r="H153" s="61"/>
      <c r="I153" s="61"/>
      <c r="J153" s="61"/>
      <c r="K153" s="61"/>
    </row>
    <row r="154" spans="1:29" s="211" customFormat="1" ht="17.25" customHeight="1" x14ac:dyDescent="0.2">
      <c r="A154" s="95">
        <f t="shared" si="5"/>
        <v>6172</v>
      </c>
      <c r="B154" s="96">
        <f t="shared" si="5"/>
        <v>2122</v>
      </c>
      <c r="C154" s="472">
        <v>302</v>
      </c>
      <c r="D154" s="484" t="s">
        <v>353</v>
      </c>
      <c r="E154" s="474">
        <v>90000001660</v>
      </c>
      <c r="F154" s="97" t="s">
        <v>97</v>
      </c>
      <c r="G154" s="475">
        <v>884</v>
      </c>
      <c r="H154" s="61"/>
      <c r="I154" s="61"/>
      <c r="J154" s="61"/>
      <c r="K154" s="61"/>
    </row>
    <row r="155" spans="1:29" s="211" customFormat="1" ht="17.25" customHeight="1" x14ac:dyDescent="0.2">
      <c r="A155" s="95">
        <f>A154</f>
        <v>6172</v>
      </c>
      <c r="B155" s="96">
        <f>B154</f>
        <v>2122</v>
      </c>
      <c r="C155" s="472">
        <v>302</v>
      </c>
      <c r="D155" s="484" t="s">
        <v>354</v>
      </c>
      <c r="E155" s="474">
        <v>90000001661</v>
      </c>
      <c r="F155" s="97" t="s">
        <v>97</v>
      </c>
      <c r="G155" s="475">
        <v>2449</v>
      </c>
      <c r="H155" s="61"/>
      <c r="I155" s="61"/>
      <c r="J155" s="61"/>
      <c r="K155" s="61"/>
    </row>
    <row r="156" spans="1:29" s="211" customFormat="1" ht="17.25" customHeight="1" thickBot="1" x14ac:dyDescent="0.25">
      <c r="A156" s="486">
        <v>6172</v>
      </c>
      <c r="B156" s="487">
        <v>2122</v>
      </c>
      <c r="C156" s="488">
        <v>302</v>
      </c>
      <c r="D156" s="489" t="s">
        <v>355</v>
      </c>
      <c r="E156" s="490">
        <v>90000001663</v>
      </c>
      <c r="F156" s="491" t="s">
        <v>97</v>
      </c>
      <c r="G156" s="492">
        <v>1244</v>
      </c>
      <c r="H156" s="61"/>
      <c r="I156" s="61"/>
      <c r="J156" s="61"/>
      <c r="K156" s="61"/>
    </row>
    <row r="157" spans="1:29" s="218" customFormat="1" ht="17.25" customHeight="1" thickTop="1" thickBot="1" x14ac:dyDescent="0.3">
      <c r="A157" s="493" t="s">
        <v>104</v>
      </c>
      <c r="B157" s="494"/>
      <c r="C157" s="495"/>
      <c r="D157" s="496"/>
      <c r="E157" s="497"/>
      <c r="F157" s="498"/>
      <c r="G157" s="499">
        <f>SUM(G128:G156)</f>
        <v>51360</v>
      </c>
      <c r="H157" s="500"/>
      <c r="I157" s="500"/>
      <c r="J157" s="500"/>
      <c r="K157" s="500"/>
      <c r="L157" s="217"/>
      <c r="M157" s="217"/>
      <c r="N157" s="217"/>
      <c r="O157" s="217"/>
      <c r="P157" s="217"/>
      <c r="Q157" s="217"/>
      <c r="R157" s="217"/>
      <c r="S157" s="217"/>
      <c r="T157" s="217"/>
      <c r="U157" s="217"/>
      <c r="V157" s="217"/>
      <c r="W157" s="217"/>
      <c r="X157" s="217"/>
      <c r="Y157" s="217"/>
      <c r="Z157" s="217"/>
      <c r="AA157" s="217"/>
      <c r="AB157" s="217"/>
      <c r="AC157" s="217"/>
    </row>
    <row r="158" spans="1:29" s="516" customFormat="1" ht="17.25" customHeight="1" thickTop="1" x14ac:dyDescent="0.25">
      <c r="A158" s="514"/>
      <c r="B158" s="517"/>
      <c r="C158" s="518"/>
      <c r="D158" s="519"/>
      <c r="E158" s="520"/>
      <c r="F158" s="514"/>
      <c r="G158" s="521"/>
      <c r="H158" s="515"/>
    </row>
    <row r="159" spans="1:29" s="516" customFormat="1" ht="17.25" customHeight="1" x14ac:dyDescent="0.25">
      <c r="A159" s="514"/>
      <c r="B159" s="517"/>
      <c r="C159" s="518"/>
      <c r="D159" s="519"/>
      <c r="E159" s="520"/>
      <c r="F159" s="514"/>
      <c r="G159" s="521"/>
      <c r="H159" s="515"/>
    </row>
    <row r="160" spans="1:29" s="64" customFormat="1" ht="23.25" x14ac:dyDescent="0.35">
      <c r="A160" s="511" t="s">
        <v>453</v>
      </c>
      <c r="B160" s="504"/>
      <c r="C160" s="504"/>
      <c r="D160" s="512"/>
      <c r="E160" s="504"/>
      <c r="F160" s="775" t="s">
        <v>454</v>
      </c>
      <c r="G160" s="776"/>
    </row>
    <row r="161" spans="1:29" s="22" customFormat="1" ht="14.25" x14ac:dyDescent="0.2">
      <c r="A161" s="40" t="s">
        <v>0</v>
      </c>
      <c r="B161" s="44"/>
      <c r="C161" s="555" t="s">
        <v>455</v>
      </c>
      <c r="D161" s="503"/>
      <c r="E161" s="40"/>
      <c r="F161" s="40"/>
      <c r="G161" s="46"/>
    </row>
    <row r="162" spans="1:29" s="22" customFormat="1" ht="14.25" x14ac:dyDescent="0.2">
      <c r="A162" s="44"/>
      <c r="B162" s="44"/>
      <c r="C162" s="40" t="s">
        <v>1</v>
      </c>
      <c r="D162" s="503"/>
      <c r="E162" s="40"/>
      <c r="F162" s="40"/>
      <c r="G162" s="46"/>
    </row>
    <row r="163" spans="1:29" ht="13.5" thickBot="1" x14ac:dyDescent="0.25">
      <c r="A163" s="392"/>
      <c r="B163" s="392"/>
      <c r="C163" s="393"/>
      <c r="D163" s="394"/>
      <c r="E163" s="395"/>
      <c r="F163" s="396"/>
      <c r="G163" s="522" t="s">
        <v>2</v>
      </c>
    </row>
    <row r="164" spans="1:29" s="245" customFormat="1" ht="27" thickTop="1" thickBot="1" x14ac:dyDescent="0.25">
      <c r="A164" s="87" t="s">
        <v>3</v>
      </c>
      <c r="B164" s="88" t="s">
        <v>4</v>
      </c>
      <c r="C164" s="547" t="s">
        <v>5</v>
      </c>
      <c r="D164" s="547"/>
      <c r="E164" s="547" t="s">
        <v>94</v>
      </c>
      <c r="F164" s="89" t="s">
        <v>6</v>
      </c>
      <c r="G164" s="513" t="s">
        <v>418</v>
      </c>
      <c r="H164" s="64"/>
      <c r="I164" s="64"/>
      <c r="J164" s="64"/>
      <c r="K164" s="64"/>
      <c r="L164" s="64"/>
      <c r="M164" s="64"/>
      <c r="N164" s="64"/>
      <c r="O164" s="64"/>
      <c r="P164" s="64"/>
      <c r="Q164" s="64"/>
      <c r="R164" s="64"/>
      <c r="S164" s="64"/>
      <c r="T164" s="64"/>
      <c r="U164" s="64"/>
      <c r="V164" s="64"/>
      <c r="W164" s="64"/>
      <c r="X164" s="64"/>
      <c r="Y164" s="64"/>
      <c r="Z164" s="64"/>
      <c r="AA164" s="64"/>
      <c r="AB164" s="64"/>
      <c r="AC164" s="64"/>
    </row>
    <row r="165" spans="1:29" ht="32.25" customHeight="1" thickTop="1" x14ac:dyDescent="0.2">
      <c r="A165" s="556">
        <v>6172</v>
      </c>
      <c r="B165" s="477">
        <v>2122</v>
      </c>
      <c r="C165" s="481">
        <v>302</v>
      </c>
      <c r="D165" s="557" t="s">
        <v>322</v>
      </c>
      <c r="E165" s="481">
        <v>90000001599</v>
      </c>
      <c r="F165" s="480" t="s">
        <v>97</v>
      </c>
      <c r="G165" s="482">
        <v>854</v>
      </c>
    </row>
    <row r="166" spans="1:29" ht="17.25" customHeight="1" thickBot="1" x14ac:dyDescent="0.25">
      <c r="A166" s="95" t="s">
        <v>95</v>
      </c>
      <c r="B166" s="96" t="s">
        <v>96</v>
      </c>
      <c r="C166" s="472">
        <v>302</v>
      </c>
      <c r="D166" s="506" t="s">
        <v>109</v>
      </c>
      <c r="E166" s="526">
        <v>90000001600</v>
      </c>
      <c r="F166" s="97" t="s">
        <v>97</v>
      </c>
      <c r="G166" s="532">
        <v>50520</v>
      </c>
    </row>
    <row r="167" spans="1:29" s="216" customFormat="1" ht="17.25" customHeight="1" thickTop="1" thickBot="1" x14ac:dyDescent="0.3">
      <c r="A167" s="493" t="s">
        <v>102</v>
      </c>
      <c r="B167" s="494"/>
      <c r="C167" s="495"/>
      <c r="D167" s="496"/>
      <c r="E167" s="554"/>
      <c r="F167" s="498"/>
      <c r="G167" s="499">
        <f>SUM(G165:G166)</f>
        <v>51374</v>
      </c>
      <c r="H167" s="193"/>
      <c r="I167" s="193"/>
      <c r="J167" s="193"/>
      <c r="K167" s="193"/>
      <c r="L167" s="193"/>
      <c r="M167" s="193"/>
      <c r="N167" s="193"/>
      <c r="O167" s="193"/>
      <c r="P167" s="193"/>
      <c r="Q167" s="193"/>
      <c r="R167" s="193"/>
      <c r="S167" s="193"/>
      <c r="T167" s="193"/>
      <c r="U167" s="193"/>
      <c r="V167" s="193"/>
      <c r="W167" s="193"/>
      <c r="X167" s="193"/>
      <c r="Y167" s="193"/>
      <c r="Z167" s="193"/>
      <c r="AA167" s="193"/>
      <c r="AB167" s="193"/>
      <c r="AC167" s="193"/>
    </row>
    <row r="168" spans="1:29" ht="13.5" thickTop="1" x14ac:dyDescent="0.2"/>
    <row r="170" spans="1:29" s="64" customFormat="1" ht="23.25" x14ac:dyDescent="0.35">
      <c r="A170" s="511" t="s">
        <v>486</v>
      </c>
      <c r="B170" s="504"/>
      <c r="C170" s="504"/>
      <c r="D170" s="512"/>
      <c r="E170" s="504"/>
      <c r="F170" s="775" t="s">
        <v>456</v>
      </c>
      <c r="G170" s="776"/>
    </row>
    <row r="171" spans="1:29" s="22" customFormat="1" ht="14.25" x14ac:dyDescent="0.2">
      <c r="A171" s="40" t="s">
        <v>0</v>
      </c>
      <c r="B171" s="44"/>
      <c r="C171" s="555" t="s">
        <v>482</v>
      </c>
      <c r="D171" s="503"/>
      <c r="E171" s="40"/>
      <c r="F171" s="40"/>
      <c r="G171" s="46"/>
    </row>
    <row r="172" spans="1:29" s="22" customFormat="1" ht="14.25" x14ac:dyDescent="0.2">
      <c r="A172" s="44"/>
      <c r="B172" s="44"/>
      <c r="C172" s="40" t="s">
        <v>1</v>
      </c>
      <c r="D172" s="503"/>
      <c r="E172" s="40"/>
      <c r="F172" s="40"/>
      <c r="G172" s="46"/>
    </row>
    <row r="173" spans="1:29" ht="13.5" thickBot="1" x14ac:dyDescent="0.25">
      <c r="A173" s="392"/>
      <c r="B173" s="392"/>
      <c r="C173" s="393"/>
      <c r="D173" s="394"/>
      <c r="E173" s="395"/>
      <c r="F173" s="396"/>
      <c r="G173" s="522" t="s">
        <v>2</v>
      </c>
    </row>
    <row r="174" spans="1:29" s="245" customFormat="1" ht="27" thickTop="1" thickBot="1" x14ac:dyDescent="0.25">
      <c r="A174" s="87" t="s">
        <v>3</v>
      </c>
      <c r="B174" s="88" t="s">
        <v>4</v>
      </c>
      <c r="C174" s="547" t="s">
        <v>5</v>
      </c>
      <c r="D174" s="547"/>
      <c r="E174" s="547" t="s">
        <v>94</v>
      </c>
      <c r="F174" s="89" t="s">
        <v>6</v>
      </c>
      <c r="G174" s="513" t="s">
        <v>418</v>
      </c>
      <c r="H174" s="64"/>
      <c r="I174" s="64"/>
      <c r="J174" s="64"/>
      <c r="K174" s="64"/>
      <c r="L174" s="64"/>
      <c r="M174" s="64"/>
      <c r="N174" s="64"/>
      <c r="O174" s="64"/>
      <c r="P174" s="64"/>
      <c r="Q174" s="64"/>
      <c r="R174" s="64"/>
      <c r="S174" s="64"/>
      <c r="T174" s="64"/>
      <c r="U174" s="64"/>
      <c r="V174" s="64"/>
      <c r="W174" s="64"/>
      <c r="X174" s="64"/>
      <c r="Y174" s="64"/>
      <c r="Z174" s="64"/>
      <c r="AA174" s="64"/>
      <c r="AB174" s="64"/>
      <c r="AC174" s="64"/>
    </row>
    <row r="175" spans="1:29" s="61" customFormat="1" ht="17.25" customHeight="1" thickTop="1" x14ac:dyDescent="0.2">
      <c r="A175" s="95" t="s">
        <v>95</v>
      </c>
      <c r="B175" s="96" t="s">
        <v>96</v>
      </c>
      <c r="C175" s="472">
        <v>302</v>
      </c>
      <c r="D175" s="505" t="s">
        <v>323</v>
      </c>
      <c r="E175" s="474">
        <v>90000001601</v>
      </c>
      <c r="F175" s="97" t="s">
        <v>97</v>
      </c>
      <c r="G175" s="475">
        <v>2282</v>
      </c>
    </row>
    <row r="176" spans="1:29" s="61" customFormat="1" ht="17.25" customHeight="1" x14ac:dyDescent="0.2">
      <c r="A176" s="95" t="s">
        <v>95</v>
      </c>
      <c r="B176" s="96" t="s">
        <v>96</v>
      </c>
      <c r="C176" s="472">
        <v>302</v>
      </c>
      <c r="D176" s="505" t="s">
        <v>324</v>
      </c>
      <c r="E176" s="474">
        <v>90000001602</v>
      </c>
      <c r="F176" s="97" t="s">
        <v>97</v>
      </c>
      <c r="G176" s="475">
        <v>7170</v>
      </c>
    </row>
    <row r="177" spans="1:29" s="61" customFormat="1" ht="17.25" customHeight="1" x14ac:dyDescent="0.2">
      <c r="A177" s="95" t="str">
        <f>A180</f>
        <v>6172</v>
      </c>
      <c r="B177" s="96" t="str">
        <f>B180</f>
        <v>2122</v>
      </c>
      <c r="C177" s="472">
        <v>302</v>
      </c>
      <c r="D177" s="506" t="s">
        <v>325</v>
      </c>
      <c r="E177" s="474">
        <v>90000001603</v>
      </c>
      <c r="F177" s="97" t="s">
        <v>97</v>
      </c>
      <c r="G177" s="475">
        <v>804</v>
      </c>
    </row>
    <row r="178" spans="1:29" s="61" customFormat="1" ht="17.25" customHeight="1" x14ac:dyDescent="0.2">
      <c r="A178" s="95" t="str">
        <f>A181</f>
        <v>6172</v>
      </c>
      <c r="B178" s="96" t="str">
        <f>B181</f>
        <v>2122</v>
      </c>
      <c r="C178" s="472">
        <v>302</v>
      </c>
      <c r="D178" s="506" t="s">
        <v>326</v>
      </c>
      <c r="E178" s="474">
        <v>90000001604</v>
      </c>
      <c r="F178" s="97" t="s">
        <v>97</v>
      </c>
      <c r="G178" s="475">
        <v>1570</v>
      </c>
    </row>
    <row r="179" spans="1:29" s="61" customFormat="1" ht="17.25" customHeight="1" x14ac:dyDescent="0.2">
      <c r="A179" s="95" t="str">
        <f>A178</f>
        <v>6172</v>
      </c>
      <c r="B179" s="96" t="str">
        <f>B178</f>
        <v>2122</v>
      </c>
      <c r="C179" s="472">
        <v>302</v>
      </c>
      <c r="D179" s="506" t="s">
        <v>327</v>
      </c>
      <c r="E179" s="474">
        <v>90000001606</v>
      </c>
      <c r="F179" s="97" t="s">
        <v>97</v>
      </c>
      <c r="G179" s="475">
        <v>1495</v>
      </c>
    </row>
    <row r="180" spans="1:29" s="61" customFormat="1" ht="17.25" customHeight="1" x14ac:dyDescent="0.2">
      <c r="A180" s="95" t="str">
        <f>A179</f>
        <v>6172</v>
      </c>
      <c r="B180" s="96" t="str">
        <f>B179</f>
        <v>2122</v>
      </c>
      <c r="C180" s="472">
        <v>302</v>
      </c>
      <c r="D180" s="506" t="s">
        <v>328</v>
      </c>
      <c r="E180" s="474">
        <v>90000001607</v>
      </c>
      <c r="F180" s="97" t="s">
        <v>97</v>
      </c>
      <c r="G180" s="475">
        <v>1208</v>
      </c>
    </row>
    <row r="181" spans="1:29" s="61" customFormat="1" ht="17.25" customHeight="1" thickBot="1" x14ac:dyDescent="0.25">
      <c r="A181" s="95" t="s">
        <v>95</v>
      </c>
      <c r="B181" s="96" t="s">
        <v>96</v>
      </c>
      <c r="C181" s="472">
        <v>302</v>
      </c>
      <c r="D181" s="506" t="s">
        <v>329</v>
      </c>
      <c r="E181" s="474">
        <v>90000001608</v>
      </c>
      <c r="F181" s="97" t="s">
        <v>97</v>
      </c>
      <c r="G181" s="475">
        <v>1157</v>
      </c>
    </row>
    <row r="182" spans="1:29" s="509" customFormat="1" ht="18.75" customHeight="1" thickTop="1" thickBot="1" x14ac:dyDescent="0.3">
      <c r="A182" s="507" t="s">
        <v>103</v>
      </c>
      <c r="B182" s="494"/>
      <c r="C182" s="495"/>
      <c r="D182" s="496"/>
      <c r="E182" s="497"/>
      <c r="F182" s="498"/>
      <c r="G182" s="499">
        <f>SUM(G175:G181)</f>
        <v>15686</v>
      </c>
      <c r="H182" s="508"/>
      <c r="I182" s="500"/>
      <c r="J182" s="500"/>
      <c r="K182" s="500"/>
      <c r="L182" s="500"/>
      <c r="M182" s="500"/>
      <c r="N182" s="500"/>
      <c r="O182" s="500"/>
      <c r="P182" s="500"/>
      <c r="Q182" s="500"/>
      <c r="R182" s="500"/>
      <c r="S182" s="500"/>
      <c r="T182" s="500"/>
      <c r="U182" s="500"/>
      <c r="V182" s="500"/>
      <c r="W182" s="500"/>
      <c r="X182" s="500"/>
      <c r="Y182" s="500"/>
      <c r="Z182" s="500"/>
      <c r="AA182" s="500"/>
      <c r="AB182" s="500"/>
      <c r="AC182" s="500"/>
    </row>
    <row r="183" spans="1:29" ht="15.75" hidden="1" thickTop="1" x14ac:dyDescent="0.2">
      <c r="A183" s="409" t="s">
        <v>129</v>
      </c>
      <c r="B183" s="418"/>
      <c r="C183" s="415"/>
      <c r="D183" s="416"/>
      <c r="E183" s="419"/>
      <c r="F183" s="417"/>
      <c r="G183" s="420"/>
    </row>
    <row r="184" spans="1:29" s="211" customFormat="1" ht="17.25" hidden="1" customHeight="1" thickBot="1" x14ac:dyDescent="0.25">
      <c r="A184" s="421" t="s">
        <v>95</v>
      </c>
      <c r="B184" s="399" t="s">
        <v>96</v>
      </c>
      <c r="C184" s="410">
        <v>13</v>
      </c>
      <c r="D184" s="424" t="s">
        <v>324</v>
      </c>
      <c r="E184" s="425">
        <v>90000001602</v>
      </c>
      <c r="F184" s="403" t="s">
        <v>97</v>
      </c>
      <c r="G184" s="426">
        <v>0</v>
      </c>
    </row>
    <row r="185" spans="1:29" s="218" customFormat="1" ht="17.25" hidden="1" customHeight="1" thickTop="1" thickBot="1" x14ac:dyDescent="0.3">
      <c r="A185" s="422" t="s">
        <v>103</v>
      </c>
      <c r="B185" s="411"/>
      <c r="C185" s="412"/>
      <c r="D185" s="413"/>
      <c r="E185" s="423"/>
      <c r="F185" s="408"/>
      <c r="G185" s="414">
        <f>SUM(G184)</f>
        <v>0</v>
      </c>
      <c r="H185" s="217"/>
      <c r="I185" s="217"/>
      <c r="J185" s="217"/>
      <c r="K185" s="217"/>
      <c r="L185" s="217"/>
      <c r="M185" s="217"/>
      <c r="N185" s="217"/>
      <c r="O185" s="217"/>
      <c r="P185" s="217"/>
      <c r="Q185" s="217"/>
      <c r="R185" s="217"/>
      <c r="S185" s="217"/>
      <c r="T185" s="217"/>
      <c r="U185" s="217"/>
      <c r="V185" s="217"/>
      <c r="W185" s="217"/>
      <c r="X185" s="217"/>
      <c r="Y185" s="217"/>
      <c r="Z185" s="217"/>
      <c r="AA185" s="217"/>
      <c r="AB185" s="217"/>
      <c r="AC185" s="217"/>
    </row>
    <row r="186" spans="1:29" ht="13.5" thickTop="1" x14ac:dyDescent="0.2"/>
    <row r="189" spans="1:29" s="64" customFormat="1" ht="23.25" x14ac:dyDescent="0.35">
      <c r="A189" s="511" t="s">
        <v>457</v>
      </c>
      <c r="B189" s="504"/>
      <c r="C189" s="504"/>
      <c r="D189" s="512"/>
      <c r="E189" s="504"/>
      <c r="F189" s="775" t="s">
        <v>477</v>
      </c>
      <c r="G189" s="776"/>
    </row>
    <row r="190" spans="1:29" s="22" customFormat="1" ht="14.25" x14ac:dyDescent="0.2">
      <c r="A190" s="40" t="s">
        <v>0</v>
      </c>
      <c r="B190" s="44"/>
      <c r="C190" s="53" t="s">
        <v>458</v>
      </c>
      <c r="D190" s="503"/>
      <c r="E190" s="40"/>
      <c r="F190" s="40"/>
      <c r="G190" s="46"/>
    </row>
    <row r="191" spans="1:29" s="22" customFormat="1" ht="14.25" x14ac:dyDescent="0.2">
      <c r="A191" s="44"/>
      <c r="B191" s="44"/>
      <c r="C191" s="40" t="s">
        <v>1</v>
      </c>
      <c r="D191" s="503"/>
      <c r="E191" s="40"/>
      <c r="F191" s="40"/>
      <c r="G191" s="46"/>
    </row>
    <row r="192" spans="1:29" ht="21" customHeight="1" thickBot="1" x14ac:dyDescent="0.25">
      <c r="A192" s="405"/>
      <c r="B192" s="405"/>
      <c r="C192" s="406"/>
      <c r="D192" s="397"/>
      <c r="E192" s="407"/>
      <c r="F192" s="427"/>
      <c r="G192" s="546" t="s">
        <v>2</v>
      </c>
      <c r="H192" s="211"/>
      <c r="I192" s="211"/>
    </row>
    <row r="193" spans="1:29" s="441" customFormat="1" ht="26.25" customHeight="1" thickTop="1" thickBot="1" x14ac:dyDescent="0.25">
      <c r="A193" s="434" t="s">
        <v>3</v>
      </c>
      <c r="B193" s="435" t="s">
        <v>4</v>
      </c>
      <c r="C193" s="436" t="s">
        <v>5</v>
      </c>
      <c r="D193" s="436"/>
      <c r="E193" s="436" t="s">
        <v>94</v>
      </c>
      <c r="F193" s="437" t="s">
        <v>6</v>
      </c>
      <c r="G193" s="438" t="s">
        <v>418</v>
      </c>
      <c r="H193" s="439"/>
      <c r="I193" s="439"/>
      <c r="J193" s="440"/>
      <c r="K193" s="440"/>
      <c r="L193" s="440"/>
      <c r="M193" s="440"/>
      <c r="N193" s="440"/>
      <c r="O193" s="440"/>
      <c r="P193" s="440"/>
      <c r="Q193" s="440"/>
      <c r="R193" s="440"/>
      <c r="S193" s="440"/>
      <c r="T193" s="440"/>
      <c r="U193" s="440"/>
      <c r="V193" s="440"/>
      <c r="W193" s="440"/>
      <c r="X193" s="440"/>
      <c r="Y193" s="440"/>
      <c r="Z193" s="440"/>
      <c r="AA193" s="440"/>
      <c r="AB193" s="440"/>
      <c r="AC193" s="440"/>
    </row>
    <row r="194" spans="1:29" s="439" customFormat="1" ht="17.25" customHeight="1" thickTop="1" x14ac:dyDescent="0.2">
      <c r="A194" s="442" t="s">
        <v>130</v>
      </c>
      <c r="B194" s="443"/>
      <c r="C194" s="444"/>
      <c r="D194" s="445"/>
      <c r="E194" s="446"/>
      <c r="F194" s="447"/>
      <c r="G194" s="448"/>
    </row>
    <row r="195" spans="1:29" s="439" customFormat="1" ht="17.25" customHeight="1" x14ac:dyDescent="0.2">
      <c r="A195" s="449">
        <v>6172</v>
      </c>
      <c r="B195" s="450">
        <v>2122</v>
      </c>
      <c r="C195" s="451">
        <v>302</v>
      </c>
      <c r="D195" s="452" t="s">
        <v>356</v>
      </c>
      <c r="E195" s="453">
        <v>90000001700</v>
      </c>
      <c r="F195" s="454" t="s">
        <v>97</v>
      </c>
      <c r="G195" s="612">
        <v>12367</v>
      </c>
    </row>
    <row r="196" spans="1:29" s="439" customFormat="1" ht="17.25" customHeight="1" x14ac:dyDescent="0.2">
      <c r="A196" s="449">
        <v>6172</v>
      </c>
      <c r="B196" s="450">
        <v>2122</v>
      </c>
      <c r="C196" s="451">
        <v>302</v>
      </c>
      <c r="D196" s="452" t="s">
        <v>357</v>
      </c>
      <c r="E196" s="453">
        <v>90000001702</v>
      </c>
      <c r="F196" s="454" t="s">
        <v>97</v>
      </c>
      <c r="G196" s="612">
        <v>2335</v>
      </c>
    </row>
    <row r="197" spans="1:29" s="439" customFormat="1" ht="17.25" hidden="1" customHeight="1" thickTop="1" x14ac:dyDescent="0.2">
      <c r="A197" s="449">
        <v>6172</v>
      </c>
      <c r="B197" s="450">
        <v>2122</v>
      </c>
      <c r="C197" s="455">
        <v>6</v>
      </c>
      <c r="D197" s="456" t="s">
        <v>438</v>
      </c>
      <c r="E197" s="453">
        <v>90000001700</v>
      </c>
      <c r="F197" s="454" t="s">
        <v>97</v>
      </c>
      <c r="G197" s="612"/>
    </row>
    <row r="198" spans="1:29" s="439" customFormat="1" ht="17.25" hidden="1" customHeight="1" x14ac:dyDescent="0.2">
      <c r="A198" s="449">
        <v>6172</v>
      </c>
      <c r="B198" s="450">
        <v>2122</v>
      </c>
      <c r="C198" s="451">
        <v>6</v>
      </c>
      <c r="D198" s="456" t="s">
        <v>439</v>
      </c>
      <c r="E198" s="453">
        <v>90000001702</v>
      </c>
      <c r="F198" s="454" t="s">
        <v>97</v>
      </c>
      <c r="G198" s="612"/>
    </row>
    <row r="199" spans="1:29" s="463" customFormat="1" ht="31.7" customHeight="1" thickBot="1" x14ac:dyDescent="0.25">
      <c r="A199" s="457">
        <v>6172</v>
      </c>
      <c r="B199" s="458">
        <v>2122</v>
      </c>
      <c r="C199" s="459">
        <v>302</v>
      </c>
      <c r="D199" s="460" t="s">
        <v>358</v>
      </c>
      <c r="E199" s="461">
        <v>90000001704</v>
      </c>
      <c r="F199" s="462" t="s">
        <v>97</v>
      </c>
      <c r="G199" s="613">
        <v>28125</v>
      </c>
    </row>
    <row r="200" spans="1:29" s="471" customFormat="1" ht="27" customHeight="1" thickTop="1" thickBot="1" x14ac:dyDescent="0.3">
      <c r="A200" s="464" t="s">
        <v>105</v>
      </c>
      <c r="B200" s="465"/>
      <c r="C200" s="466"/>
      <c r="D200" s="467"/>
      <c r="E200" s="468"/>
      <c r="F200" s="469"/>
      <c r="G200" s="470">
        <f>G195+G196+G199</f>
        <v>42827</v>
      </c>
      <c r="H200" s="439"/>
      <c r="I200" s="439"/>
      <c r="J200" s="439"/>
      <c r="K200" s="439"/>
      <c r="L200" s="439"/>
      <c r="M200" s="439"/>
      <c r="N200" s="439"/>
      <c r="O200" s="439"/>
      <c r="P200" s="439"/>
      <c r="Q200" s="439"/>
      <c r="R200" s="439"/>
      <c r="S200" s="439"/>
      <c r="T200" s="439"/>
      <c r="U200" s="439"/>
      <c r="V200" s="439"/>
      <c r="W200" s="439"/>
      <c r="X200" s="439"/>
      <c r="Y200" s="439"/>
      <c r="Z200" s="439"/>
      <c r="AA200" s="439"/>
      <c r="AB200" s="439"/>
      <c r="AC200" s="439"/>
    </row>
    <row r="201" spans="1:29" s="561" customFormat="1" ht="27" customHeight="1" thickTop="1" thickBot="1" x14ac:dyDescent="0.3">
      <c r="A201" s="779" t="s">
        <v>98</v>
      </c>
      <c r="B201" s="780"/>
      <c r="C201" s="780"/>
      <c r="D201" s="780"/>
      <c r="E201" s="780"/>
      <c r="F201" s="781"/>
      <c r="G201" s="560">
        <f>SUM(G119,G167,G182,G157,G200)</f>
        <v>248807</v>
      </c>
      <c r="H201" s="61"/>
      <c r="I201" s="61"/>
      <c r="J201" s="61"/>
      <c r="K201" s="61"/>
      <c r="L201" s="61"/>
      <c r="M201" s="61"/>
      <c r="N201" s="61"/>
      <c r="O201" s="61"/>
      <c r="P201" s="61"/>
      <c r="Q201" s="61"/>
      <c r="R201" s="61"/>
      <c r="S201" s="61"/>
      <c r="T201" s="61"/>
      <c r="U201" s="61"/>
      <c r="V201" s="61"/>
      <c r="W201" s="61"/>
      <c r="X201" s="61"/>
      <c r="Y201" s="61"/>
      <c r="Z201" s="61"/>
      <c r="AA201" s="61"/>
      <c r="AB201" s="61"/>
      <c r="AC201" s="61"/>
    </row>
    <row r="202" spans="1:29" ht="26.25" customHeight="1" thickTop="1" x14ac:dyDescent="0.2">
      <c r="A202" s="558"/>
      <c r="B202" s="558"/>
      <c r="C202" s="558"/>
      <c r="D202" s="558"/>
      <c r="E202" s="558"/>
      <c r="F202" s="558"/>
      <c r="G202" s="558"/>
    </row>
    <row r="203" spans="1:29" x14ac:dyDescent="0.2">
      <c r="A203" s="782"/>
      <c r="B203" s="783"/>
      <c r="C203" s="783"/>
      <c r="D203" s="783"/>
      <c r="E203" s="783"/>
      <c r="F203" s="783"/>
      <c r="G203" s="783"/>
    </row>
    <row r="204" spans="1:29" x14ac:dyDescent="0.2">
      <c r="A204" s="783"/>
      <c r="B204" s="783"/>
      <c r="C204" s="783"/>
      <c r="D204" s="783"/>
      <c r="E204" s="783"/>
      <c r="F204" s="783"/>
      <c r="G204" s="783"/>
    </row>
    <row r="205" spans="1:29" ht="12.75" customHeight="1" x14ac:dyDescent="0.2">
      <c r="A205" s="188"/>
      <c r="B205" s="188"/>
      <c r="C205" s="428"/>
      <c r="D205" s="429"/>
      <c r="E205" s="188"/>
      <c r="G205" s="188"/>
    </row>
    <row r="206" spans="1:29" x14ac:dyDescent="0.2">
      <c r="A206" s="188"/>
      <c r="B206" s="188"/>
      <c r="C206" s="428"/>
      <c r="D206" s="429"/>
      <c r="E206" s="188"/>
      <c r="G206" s="188"/>
    </row>
    <row r="207" spans="1:29" x14ac:dyDescent="0.2">
      <c r="A207" s="188"/>
      <c r="B207" s="188"/>
      <c r="C207" s="428"/>
      <c r="D207" s="429"/>
      <c r="E207" s="188"/>
      <c r="G207" s="188"/>
    </row>
    <row r="208" spans="1:29" x14ac:dyDescent="0.2">
      <c r="A208" s="188"/>
      <c r="B208" s="188"/>
      <c r="C208" s="428"/>
      <c r="D208" s="429"/>
      <c r="E208" s="188"/>
      <c r="G208" s="188"/>
    </row>
    <row r="221" spans="1:7" x14ac:dyDescent="0.2">
      <c r="A221" s="188"/>
      <c r="B221" s="188"/>
      <c r="C221" s="428"/>
      <c r="D221" s="429"/>
      <c r="E221" s="188"/>
      <c r="G221" s="188"/>
    </row>
    <row r="222" spans="1:7" x14ac:dyDescent="0.2">
      <c r="A222" s="188"/>
      <c r="B222" s="188"/>
      <c r="C222" s="428"/>
      <c r="D222" s="429"/>
      <c r="E222" s="188"/>
      <c r="G222" s="188"/>
    </row>
    <row r="223" spans="1:7" x14ac:dyDescent="0.2">
      <c r="A223" s="188"/>
      <c r="B223" s="188"/>
      <c r="C223" s="428"/>
      <c r="D223" s="429"/>
      <c r="E223" s="188"/>
      <c r="G223" s="188"/>
    </row>
    <row r="224" spans="1:7" x14ac:dyDescent="0.2">
      <c r="A224" s="188"/>
      <c r="B224" s="188"/>
      <c r="C224" s="428"/>
      <c r="D224" s="429"/>
      <c r="E224" s="188"/>
      <c r="G224" s="188"/>
    </row>
    <row r="225" spans="1:7" x14ac:dyDescent="0.2">
      <c r="A225" s="188"/>
      <c r="B225" s="188"/>
      <c r="C225" s="428"/>
      <c r="D225" s="429"/>
      <c r="E225" s="188"/>
      <c r="G225" s="188"/>
    </row>
    <row r="226" spans="1:7" x14ac:dyDescent="0.2">
      <c r="A226" s="188"/>
      <c r="B226" s="188"/>
      <c r="C226" s="428"/>
      <c r="D226" s="429"/>
      <c r="E226" s="188"/>
      <c r="G226" s="188"/>
    </row>
    <row r="227" spans="1:7" x14ac:dyDescent="0.2">
      <c r="A227" s="188"/>
      <c r="B227" s="188"/>
      <c r="C227" s="428"/>
      <c r="D227" s="429"/>
      <c r="E227" s="188"/>
      <c r="G227" s="188"/>
    </row>
    <row r="228" spans="1:7" x14ac:dyDescent="0.2">
      <c r="A228" s="188"/>
      <c r="B228" s="188"/>
      <c r="C228" s="428"/>
      <c r="D228" s="429"/>
      <c r="E228" s="188"/>
      <c r="G228" s="188"/>
    </row>
    <row r="229" spans="1:7" x14ac:dyDescent="0.2">
      <c r="A229" s="188"/>
      <c r="B229" s="188"/>
      <c r="C229" s="428"/>
      <c r="D229" s="429"/>
      <c r="E229" s="188"/>
      <c r="G229" s="188"/>
    </row>
    <row r="230" spans="1:7" x14ac:dyDescent="0.2">
      <c r="A230" s="188"/>
      <c r="B230" s="188"/>
      <c r="C230" s="428"/>
      <c r="D230" s="429"/>
      <c r="E230" s="188"/>
      <c r="G230" s="188"/>
    </row>
    <row r="231" spans="1:7" x14ac:dyDescent="0.2">
      <c r="A231" s="188"/>
      <c r="B231" s="188"/>
      <c r="C231" s="428"/>
      <c r="D231" s="429"/>
      <c r="E231" s="188"/>
      <c r="G231" s="188"/>
    </row>
    <row r="232" spans="1:7" x14ac:dyDescent="0.2">
      <c r="A232" s="188"/>
      <c r="B232" s="188"/>
      <c r="C232" s="428"/>
      <c r="D232" s="429"/>
      <c r="E232" s="188"/>
      <c r="G232" s="188"/>
    </row>
    <row r="233" spans="1:7" x14ac:dyDescent="0.2">
      <c r="A233" s="188"/>
      <c r="B233" s="188"/>
      <c r="C233" s="428"/>
      <c r="D233" s="429"/>
      <c r="E233" s="188"/>
      <c r="G233" s="188"/>
    </row>
    <row r="234" spans="1:7" x14ac:dyDescent="0.2">
      <c r="A234" s="188"/>
      <c r="B234" s="188"/>
      <c r="C234" s="428"/>
      <c r="D234" s="429"/>
      <c r="E234" s="188"/>
      <c r="G234" s="188"/>
    </row>
    <row r="235" spans="1:7" x14ac:dyDescent="0.2">
      <c r="A235" s="188"/>
      <c r="B235" s="188"/>
      <c r="C235" s="428"/>
      <c r="D235" s="429"/>
      <c r="E235" s="188"/>
      <c r="G235" s="188"/>
    </row>
    <row r="236" spans="1:7" x14ac:dyDescent="0.2">
      <c r="A236" s="188"/>
      <c r="B236" s="188"/>
      <c r="C236" s="428"/>
      <c r="D236" s="429"/>
      <c r="E236" s="188"/>
      <c r="G236" s="188"/>
    </row>
    <row r="237" spans="1:7" x14ac:dyDescent="0.2">
      <c r="A237" s="188"/>
      <c r="B237" s="188"/>
      <c r="C237" s="428"/>
      <c r="D237" s="429"/>
      <c r="E237" s="188"/>
      <c r="G237" s="188"/>
    </row>
    <row r="238" spans="1:7" x14ac:dyDescent="0.2">
      <c r="A238" s="188"/>
      <c r="B238" s="188"/>
      <c r="C238" s="428"/>
      <c r="D238" s="429"/>
      <c r="E238" s="188"/>
      <c r="G238" s="188"/>
    </row>
    <row r="239" spans="1:7" x14ac:dyDescent="0.2">
      <c r="A239" s="188"/>
      <c r="B239" s="188"/>
      <c r="C239" s="428"/>
      <c r="D239" s="429"/>
      <c r="E239" s="188"/>
      <c r="G239" s="188"/>
    </row>
    <row r="240" spans="1:7" x14ac:dyDescent="0.2">
      <c r="A240" s="188"/>
      <c r="B240" s="188"/>
      <c r="C240" s="428"/>
      <c r="D240" s="429"/>
      <c r="E240" s="188"/>
      <c r="G240" s="188"/>
    </row>
    <row r="241" spans="1:7" x14ac:dyDescent="0.2">
      <c r="A241" s="188"/>
      <c r="B241" s="188"/>
      <c r="C241" s="428"/>
      <c r="D241" s="429"/>
      <c r="E241" s="188"/>
      <c r="G241" s="188"/>
    </row>
    <row r="242" spans="1:7" x14ac:dyDescent="0.2">
      <c r="A242" s="188"/>
      <c r="B242" s="188"/>
      <c r="C242" s="428"/>
      <c r="D242" s="429"/>
      <c r="E242" s="188"/>
      <c r="G242" s="188"/>
    </row>
    <row r="243" spans="1:7" x14ac:dyDescent="0.2">
      <c r="A243" s="188"/>
      <c r="B243" s="188"/>
      <c r="C243" s="428"/>
      <c r="D243" s="429"/>
      <c r="E243" s="188"/>
      <c r="G243" s="188"/>
    </row>
    <row r="244" spans="1:7" x14ac:dyDescent="0.2">
      <c r="A244" s="188"/>
      <c r="B244" s="188"/>
      <c r="C244" s="428"/>
      <c r="D244" s="429"/>
      <c r="E244" s="188"/>
      <c r="G244" s="188"/>
    </row>
    <row r="245" spans="1:7" x14ac:dyDescent="0.2">
      <c r="A245" s="188"/>
      <c r="B245" s="188"/>
      <c r="C245" s="428"/>
      <c r="D245" s="429"/>
      <c r="E245" s="188"/>
      <c r="G245" s="188"/>
    </row>
    <row r="246" spans="1:7" x14ac:dyDescent="0.2">
      <c r="A246" s="188"/>
      <c r="B246" s="188"/>
      <c r="C246" s="428"/>
      <c r="D246" s="429"/>
      <c r="E246" s="188"/>
      <c r="G246" s="188"/>
    </row>
    <row r="247" spans="1:7" x14ac:dyDescent="0.2">
      <c r="A247" s="188"/>
      <c r="B247" s="188"/>
      <c r="C247" s="428"/>
      <c r="D247" s="429"/>
      <c r="E247" s="188"/>
      <c r="G247" s="188"/>
    </row>
  </sheetData>
  <mergeCells count="8">
    <mergeCell ref="F4:G4"/>
    <mergeCell ref="A2:G2"/>
    <mergeCell ref="A201:F201"/>
    <mergeCell ref="A203:G204"/>
    <mergeCell ref="F123:G123"/>
    <mergeCell ref="F160:G160"/>
    <mergeCell ref="F170:G170"/>
    <mergeCell ref="F189:G189"/>
  </mergeCells>
  <pageMargins left="0.78740157480314965" right="0.78740157480314965" top="0.98425196850393704" bottom="0.98425196850393704" header="0.51181102362204722" footer="0.51181102362204722"/>
  <pageSetup paperSize="9" scale="65" firstPageNumber="28" orientation="portrait" useFirstPageNumber="1" r:id="rId1"/>
  <headerFooter alignWithMargins="0">
    <oddFooter>&amp;L&amp;"Arial,Kurzíva"&amp;11Zastupitelstvo  Olomouckého kraje 13-12-2021
13. - Rozpočet Olomouckého kraje 2022 - návrh rozpočtu
Příloha č. 2: Příjmy Olomouckého kraje&amp;R&amp;"Arial,Kurzíva"&amp;11Strana &amp;P (Celkem 176)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0000"/>
  </sheetPr>
  <dimension ref="A1:H26"/>
  <sheetViews>
    <sheetView showGridLines="0" view="pageBreakPreview" zoomScale="110" zoomScaleNormal="100" zoomScaleSheetLayoutView="110" workbookViewId="0">
      <selection activeCell="A3" sqref="A3"/>
    </sheetView>
  </sheetViews>
  <sheetFormatPr defaultRowHeight="12.75" x14ac:dyDescent="0.2"/>
  <cols>
    <col min="1" max="1" width="5.42578125" customWidth="1"/>
    <col min="2" max="2" width="30.5703125" customWidth="1"/>
    <col min="3" max="8" width="12.28515625" style="3" customWidth="1"/>
  </cols>
  <sheetData>
    <row r="1" spans="1:8" ht="18" x14ac:dyDescent="0.25">
      <c r="A1" s="2" t="s">
        <v>174</v>
      </c>
    </row>
    <row r="3" spans="1:8" ht="15.75" x14ac:dyDescent="0.25">
      <c r="A3" s="1" t="s">
        <v>136</v>
      </c>
    </row>
    <row r="4" spans="1:8" ht="15.75" x14ac:dyDescent="0.25">
      <c r="A4" s="1"/>
    </row>
    <row r="5" spans="1:8" ht="13.5" thickBot="1" x14ac:dyDescent="0.25">
      <c r="H5" s="3" t="s">
        <v>54</v>
      </c>
    </row>
    <row r="6" spans="1:8" s="115" customFormat="1" ht="12" x14ac:dyDescent="0.2">
      <c r="A6" s="784" t="s">
        <v>35</v>
      </c>
      <c r="B6" s="785"/>
      <c r="C6" s="790" t="s">
        <v>137</v>
      </c>
      <c r="D6" s="791"/>
      <c r="E6" s="792"/>
      <c r="F6" s="790" t="s">
        <v>138</v>
      </c>
      <c r="G6" s="791"/>
      <c r="H6" s="792"/>
    </row>
    <row r="7" spans="1:8" s="115" customFormat="1" ht="12" x14ac:dyDescent="0.2">
      <c r="A7" s="786"/>
      <c r="B7" s="787"/>
      <c r="C7" s="795" t="s">
        <v>37</v>
      </c>
      <c r="D7" s="797" t="s">
        <v>50</v>
      </c>
      <c r="E7" s="793" t="s">
        <v>36</v>
      </c>
      <c r="F7" s="795" t="s">
        <v>37</v>
      </c>
      <c r="G7" s="797" t="s">
        <v>50</v>
      </c>
      <c r="H7" s="793" t="s">
        <v>36</v>
      </c>
    </row>
    <row r="8" spans="1:8" s="115" customFormat="1" thickBot="1" x14ac:dyDescent="0.25">
      <c r="A8" s="788"/>
      <c r="B8" s="789"/>
      <c r="C8" s="796"/>
      <c r="D8" s="798"/>
      <c r="E8" s="794"/>
      <c r="F8" s="796"/>
      <c r="G8" s="798"/>
      <c r="H8" s="794"/>
    </row>
    <row r="9" spans="1:8" s="6" customFormat="1" x14ac:dyDescent="0.2">
      <c r="A9" s="4" t="s">
        <v>38</v>
      </c>
      <c r="B9" s="5"/>
      <c r="C9" s="24">
        <v>24.8</v>
      </c>
      <c r="D9" s="25">
        <v>65.7</v>
      </c>
      <c r="E9" s="26">
        <f>SUM(C9:D9)</f>
        <v>90.5</v>
      </c>
      <c r="F9" s="24">
        <v>25.3</v>
      </c>
      <c r="G9" s="25">
        <v>67</v>
      </c>
      <c r="H9" s="26">
        <f>SUM(F9:G9)</f>
        <v>92.3</v>
      </c>
    </row>
    <row r="10" spans="1:8" s="20" customFormat="1" x14ac:dyDescent="0.2">
      <c r="A10" s="7" t="s">
        <v>40</v>
      </c>
      <c r="B10" s="8"/>
      <c r="C10" s="27">
        <f t="shared" ref="C10:H10" si="0">SUM(C11:C12)</f>
        <v>11.6</v>
      </c>
      <c r="D10" s="28">
        <f t="shared" si="0"/>
        <v>35.700000000000003</v>
      </c>
      <c r="E10" s="29">
        <f t="shared" si="0"/>
        <v>47.3</v>
      </c>
      <c r="F10" s="27">
        <f t="shared" si="0"/>
        <v>12.100000000000001</v>
      </c>
      <c r="G10" s="28">
        <f t="shared" si="0"/>
        <v>36.700000000000003</v>
      </c>
      <c r="H10" s="29">
        <f t="shared" si="0"/>
        <v>48.800000000000004</v>
      </c>
    </row>
    <row r="11" spans="1:8" s="11" customFormat="1" x14ac:dyDescent="0.2">
      <c r="A11" s="9" t="s">
        <v>39</v>
      </c>
      <c r="B11" s="10" t="s">
        <v>41</v>
      </c>
      <c r="C11" s="30">
        <v>11.4</v>
      </c>
      <c r="D11" s="31">
        <v>30.1</v>
      </c>
      <c r="E11" s="32">
        <f>SUM(C11:D11)</f>
        <v>41.5</v>
      </c>
      <c r="F11" s="30">
        <v>11.8</v>
      </c>
      <c r="G11" s="31">
        <v>31.1</v>
      </c>
      <c r="H11" s="32">
        <f>SUM(F11:G11)</f>
        <v>42.900000000000006</v>
      </c>
    </row>
    <row r="12" spans="1:8" s="11" customFormat="1" x14ac:dyDescent="0.2">
      <c r="A12" s="9"/>
      <c r="B12" s="10" t="s">
        <v>42</v>
      </c>
      <c r="C12" s="30">
        <v>0.2</v>
      </c>
      <c r="D12" s="31">
        <v>5.6</v>
      </c>
      <c r="E12" s="32">
        <f>SUM(C12:D12)</f>
        <v>5.8</v>
      </c>
      <c r="F12" s="30">
        <v>0.3</v>
      </c>
      <c r="G12" s="31">
        <v>5.6</v>
      </c>
      <c r="H12" s="32">
        <f>SUM(F12:G12)</f>
        <v>5.8999999999999995</v>
      </c>
    </row>
    <row r="13" spans="1:8" s="20" customFormat="1" x14ac:dyDescent="0.2">
      <c r="A13" s="7" t="s">
        <v>43</v>
      </c>
      <c r="B13" s="8"/>
      <c r="C13" s="27">
        <f t="shared" ref="C13:H13" si="1">SUM(C14,C15,C18)</f>
        <v>12.9</v>
      </c>
      <c r="D13" s="28">
        <f t="shared" si="1"/>
        <v>37.5</v>
      </c>
      <c r="E13" s="29">
        <f t="shared" si="1"/>
        <v>50.4</v>
      </c>
      <c r="F13" s="27">
        <f t="shared" si="1"/>
        <v>13.4</v>
      </c>
      <c r="G13" s="28">
        <f t="shared" si="1"/>
        <v>39.6</v>
      </c>
      <c r="H13" s="29">
        <f t="shared" si="1"/>
        <v>53</v>
      </c>
    </row>
    <row r="14" spans="1:8" s="11" customFormat="1" x14ac:dyDescent="0.2">
      <c r="A14" s="9" t="s">
        <v>39</v>
      </c>
      <c r="B14" s="10" t="s">
        <v>44</v>
      </c>
      <c r="C14" s="30">
        <v>1.2</v>
      </c>
      <c r="D14" s="31">
        <v>3.1</v>
      </c>
      <c r="E14" s="32">
        <f>SUM(C14:D14)</f>
        <v>4.3</v>
      </c>
      <c r="F14" s="30">
        <v>1.2</v>
      </c>
      <c r="G14" s="31">
        <v>3.2</v>
      </c>
      <c r="H14" s="32">
        <f>SUM(F14:G14)</f>
        <v>4.4000000000000004</v>
      </c>
    </row>
    <row r="15" spans="1:8" s="11" customFormat="1" x14ac:dyDescent="0.2">
      <c r="A15" s="9"/>
      <c r="B15" s="10" t="s">
        <v>51</v>
      </c>
      <c r="C15" s="30">
        <f t="shared" ref="C15:H15" si="2">SUM(C16:C17)</f>
        <v>0.3</v>
      </c>
      <c r="D15" s="31">
        <f t="shared" si="2"/>
        <v>2.2000000000000002</v>
      </c>
      <c r="E15" s="32">
        <f t="shared" si="2"/>
        <v>2.5</v>
      </c>
      <c r="F15" s="30">
        <f t="shared" si="2"/>
        <v>0.3</v>
      </c>
      <c r="G15" s="31">
        <f t="shared" si="2"/>
        <v>2.8</v>
      </c>
      <c r="H15" s="32">
        <f t="shared" si="2"/>
        <v>3.0999999999999996</v>
      </c>
    </row>
    <row r="16" spans="1:8" s="16" customFormat="1" x14ac:dyDescent="0.2">
      <c r="A16" s="14"/>
      <c r="B16" s="15" t="s">
        <v>146</v>
      </c>
      <c r="C16" s="33">
        <v>0.3</v>
      </c>
      <c r="D16" s="34">
        <v>0.7</v>
      </c>
      <c r="E16" s="35">
        <f t="shared" ref="E16:E22" si="3">SUM(C16:D16)</f>
        <v>1</v>
      </c>
      <c r="F16" s="33">
        <v>0.3</v>
      </c>
      <c r="G16" s="34">
        <v>0.9</v>
      </c>
      <c r="H16" s="35">
        <f>SUM(F16:G16)</f>
        <v>1.2</v>
      </c>
    </row>
    <row r="17" spans="1:8" s="16" customFormat="1" x14ac:dyDescent="0.2">
      <c r="A17" s="14"/>
      <c r="B17" s="15" t="s">
        <v>147</v>
      </c>
      <c r="C17" s="33"/>
      <c r="D17" s="34">
        <v>1.5</v>
      </c>
      <c r="E17" s="35">
        <f t="shared" si="3"/>
        <v>1.5</v>
      </c>
      <c r="F17" s="33"/>
      <c r="G17" s="34">
        <v>1.9</v>
      </c>
      <c r="H17" s="35">
        <f>SUM(F17:G17)</f>
        <v>1.9</v>
      </c>
    </row>
    <row r="18" spans="1:8" s="11" customFormat="1" x14ac:dyDescent="0.2">
      <c r="A18" s="9"/>
      <c r="B18" s="10" t="s">
        <v>45</v>
      </c>
      <c r="C18" s="30">
        <f t="shared" ref="C18:H18" si="4">SUM(C19:C20)</f>
        <v>11.4</v>
      </c>
      <c r="D18" s="31">
        <f t="shared" si="4"/>
        <v>32.200000000000003</v>
      </c>
      <c r="E18" s="32">
        <f t="shared" si="4"/>
        <v>43.6</v>
      </c>
      <c r="F18" s="30">
        <f t="shared" si="4"/>
        <v>11.9</v>
      </c>
      <c r="G18" s="31">
        <f t="shared" si="4"/>
        <v>33.6</v>
      </c>
      <c r="H18" s="32">
        <f t="shared" si="4"/>
        <v>45.5</v>
      </c>
    </row>
    <row r="19" spans="1:8" s="16" customFormat="1" x14ac:dyDescent="0.2">
      <c r="A19" s="14"/>
      <c r="B19" s="15" t="s">
        <v>52</v>
      </c>
      <c r="C19" s="33">
        <v>11.4</v>
      </c>
      <c r="D19" s="34">
        <v>30.2</v>
      </c>
      <c r="E19" s="35">
        <f>SUM(C19:D19)</f>
        <v>41.6</v>
      </c>
      <c r="F19" s="33">
        <v>11.9</v>
      </c>
      <c r="G19" s="34">
        <v>31.5</v>
      </c>
      <c r="H19" s="35">
        <f t="shared" ref="H19:H22" si="5">SUM(F19:G19)</f>
        <v>43.4</v>
      </c>
    </row>
    <row r="20" spans="1:8" s="16" customFormat="1" x14ac:dyDescent="0.2">
      <c r="A20" s="14"/>
      <c r="B20" s="15" t="s">
        <v>53</v>
      </c>
      <c r="C20" s="33"/>
      <c r="D20" s="34">
        <v>2</v>
      </c>
      <c r="E20" s="35">
        <f t="shared" si="3"/>
        <v>2</v>
      </c>
      <c r="F20" s="33"/>
      <c r="G20" s="34">
        <v>2.1</v>
      </c>
      <c r="H20" s="35">
        <f t="shared" si="5"/>
        <v>2.1</v>
      </c>
    </row>
    <row r="21" spans="1:8" s="6" customFormat="1" x14ac:dyDescent="0.2">
      <c r="A21" s="12" t="s">
        <v>46</v>
      </c>
      <c r="B21" s="13"/>
      <c r="C21" s="36"/>
      <c r="D21" s="37">
        <v>10</v>
      </c>
      <c r="E21" s="38">
        <f t="shared" si="3"/>
        <v>10</v>
      </c>
      <c r="F21" s="36"/>
      <c r="G21" s="37">
        <v>10.1</v>
      </c>
      <c r="H21" s="38">
        <f t="shared" si="5"/>
        <v>10.1</v>
      </c>
    </row>
    <row r="22" spans="1:8" s="6" customFormat="1" ht="13.5" thickBot="1" x14ac:dyDescent="0.25">
      <c r="A22" s="12" t="s">
        <v>139</v>
      </c>
      <c r="B22" s="13"/>
      <c r="C22" s="36"/>
      <c r="D22" s="37">
        <v>5.8</v>
      </c>
      <c r="E22" s="80">
        <f t="shared" si="3"/>
        <v>5.8</v>
      </c>
      <c r="F22" s="36"/>
      <c r="G22" s="37">
        <v>5.6</v>
      </c>
      <c r="H22" s="38">
        <f t="shared" si="5"/>
        <v>5.6</v>
      </c>
    </row>
    <row r="23" spans="1:8" s="79" customFormat="1" ht="21.75" customHeight="1" thickBot="1" x14ac:dyDescent="0.3">
      <c r="A23" s="116" t="s">
        <v>47</v>
      </c>
      <c r="B23" s="117"/>
      <c r="C23" s="118">
        <f>SUM(C9:C10,C13)</f>
        <v>49.3</v>
      </c>
      <c r="D23" s="119">
        <f>SUM(D9:D9,D10:D10,D13,D21:D22)</f>
        <v>154.70000000000002</v>
      </c>
      <c r="E23" s="119">
        <f>SUM(E9:E9,E10:E10,E13,E21:E22)</f>
        <v>204.00000000000003</v>
      </c>
      <c r="F23" s="119">
        <f>SUM(F9:F9,F10:F10,F13,F21:F22)</f>
        <v>50.800000000000004</v>
      </c>
      <c r="G23" s="119">
        <f>SUM(G9:G9,G10:G10,G13,G21:G22)</f>
        <v>159</v>
      </c>
      <c r="H23" s="119">
        <f>SUM(H9:H9,H10:H10,H13,H21:H22)</f>
        <v>209.79999999999998</v>
      </c>
    </row>
    <row r="25" spans="1:8" ht="12.75" hidden="1" customHeight="1" x14ac:dyDescent="0.2">
      <c r="A25" s="17" t="s">
        <v>48</v>
      </c>
      <c r="C25" s="18">
        <v>666.5</v>
      </c>
      <c r="D25" s="3">
        <v>4.4000000000000004</v>
      </c>
      <c r="E25" s="19">
        <v>16.100000000000001</v>
      </c>
      <c r="F25" s="18">
        <v>666.5</v>
      </c>
      <c r="G25" s="3">
        <v>4.4000000000000004</v>
      </c>
      <c r="H25" s="19">
        <v>16.100000000000001</v>
      </c>
    </row>
    <row r="26" spans="1:8" ht="12.75" hidden="1" customHeight="1" x14ac:dyDescent="0.2">
      <c r="A26" s="17" t="s">
        <v>49</v>
      </c>
      <c r="C26" s="18">
        <f t="shared" ref="C26:H26" si="6">C23-C25</f>
        <v>-617.20000000000005</v>
      </c>
      <c r="D26" s="3">
        <f t="shared" si="6"/>
        <v>150.30000000000001</v>
      </c>
      <c r="E26" s="19">
        <f t="shared" si="6"/>
        <v>187.90000000000003</v>
      </c>
      <c r="F26" s="18">
        <f t="shared" si="6"/>
        <v>-615.70000000000005</v>
      </c>
      <c r="G26" s="3">
        <f t="shared" si="6"/>
        <v>154.6</v>
      </c>
      <c r="H26" s="19">
        <f t="shared" si="6"/>
        <v>193.7</v>
      </c>
    </row>
  </sheetData>
  <mergeCells count="9">
    <mergeCell ref="A6:B8"/>
    <mergeCell ref="C6:E6"/>
    <mergeCell ref="E7:E8"/>
    <mergeCell ref="F6:H6"/>
    <mergeCell ref="F7:F8"/>
    <mergeCell ref="G7:G8"/>
    <mergeCell ref="H7:H8"/>
    <mergeCell ref="C7:C8"/>
    <mergeCell ref="D7:D8"/>
  </mergeCells>
  <phoneticPr fontId="9" type="noConversion"/>
  <pageMargins left="0.78740157480314965" right="0.78740157480314965" top="0.98425196850393704" bottom="0.98425196850393704" header="0.51181102362204722" footer="0.51181102362204722"/>
  <pageSetup paperSize="9" firstPageNumber="12" orientation="landscape" useFirstPageNumber="1" r:id="rId1"/>
  <headerFooter alignWithMargins="0">
    <oddFooter>&amp;L&amp;"Arial,Kurzíva"&amp;8Zastupitelstvo Olomouckého kraje 12-12-2014
6. - Rozpočet Olomouckého kraje 2015 - návrh rozpočtu
Příloha č. 2: Příjmy Olomouckého kraje &amp;R&amp;"Arial,Kurzíva"&amp;8Strana &amp;P (celkem 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Příjmy</vt:lpstr>
      <vt:lpstr>daně</vt:lpstr>
      <vt:lpstr>odbory</vt:lpstr>
      <vt:lpstr>odbory1</vt:lpstr>
      <vt:lpstr>PO - odvody 100%</vt:lpstr>
      <vt:lpstr>predikce</vt:lpstr>
      <vt:lpstr>daně!Oblast_tisku</vt:lpstr>
      <vt:lpstr>odbory!Oblast_tisku</vt:lpstr>
      <vt:lpstr>odbory1!Oblast_tisku</vt:lpstr>
      <vt:lpstr>'PO - odvody 100%'!Oblast_tisku</vt:lpstr>
      <vt:lpstr>predikce!Oblast_tisku</vt:lpstr>
      <vt:lpstr>Příjmy!Oblast_tisku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Vítková Petra</cp:lastModifiedBy>
  <cp:lastPrinted>2021-11-18T06:02:10Z</cp:lastPrinted>
  <dcterms:created xsi:type="dcterms:W3CDTF">2007-10-04T06:22:41Z</dcterms:created>
  <dcterms:modified xsi:type="dcterms:W3CDTF">2021-11-24T10:07:57Z</dcterms:modified>
</cp:coreProperties>
</file>