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-105" yWindow="-105" windowWidth="23250" windowHeight="12570" activeTab="2"/>
  </bookViews>
  <sheets>
    <sheet name="Souhrn" sheetId="3" r:id="rId1"/>
    <sheet name="Oblast školství - ORJ 17" sheetId="1" r:id="rId2"/>
    <sheet name="Oblast kultury - ORJ 17  " sheetId="2" r:id="rId3"/>
  </sheets>
  <definedNames>
    <definedName name="_xlnm._FilterDatabase" localSheetId="2" hidden="1">'Oblast kultury - ORJ 17  '!$B$1:$B$38</definedName>
    <definedName name="_xlnm._FilterDatabase" localSheetId="1" hidden="1">'Oblast školství - ORJ 17'!$B$1:$B$35</definedName>
    <definedName name="_xlnm.Print_Titles" localSheetId="2">'Oblast kultury - ORJ 17  '!$1:$7</definedName>
    <definedName name="_xlnm.Print_Titles" localSheetId="1">'Oblast školství - ORJ 17'!$1:$7</definedName>
    <definedName name="_xlnm.Print_Area" localSheetId="2">'Oblast kultury - ORJ 17  '!$A$1:$S$16</definedName>
    <definedName name="_xlnm.Print_Area" localSheetId="1">'Oblast školství - ORJ 17'!$A$1:$S$13</definedName>
    <definedName name="_xlnm.Print_Area" localSheetId="0">Souhrn!$A$1:$H$12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2" l="1"/>
  <c r="P8" i="2"/>
  <c r="N8" i="2"/>
  <c r="L8" i="2"/>
  <c r="Q11" i="1"/>
  <c r="Q8" i="1"/>
  <c r="N8" i="1"/>
  <c r="L8" i="1"/>
  <c r="O10" i="2" l="1"/>
  <c r="R10" i="2" s="1"/>
  <c r="L11" i="1" l="1"/>
  <c r="P11" i="1"/>
  <c r="N11" i="1"/>
  <c r="O9" i="1"/>
  <c r="R9" i="1" s="1"/>
  <c r="O10" i="1"/>
  <c r="R10" i="1" s="1"/>
  <c r="R11" i="1" s="1"/>
  <c r="H7" i="3" l="1"/>
  <c r="F12" i="3"/>
  <c r="E12" i="3"/>
  <c r="D12" i="3"/>
  <c r="C12" i="3"/>
  <c r="H11" i="3"/>
  <c r="H10" i="3"/>
  <c r="H9" i="3"/>
  <c r="H6" i="3"/>
  <c r="O9" i="2" l="1"/>
  <c r="O11" i="2"/>
  <c r="R11" i="2" s="1"/>
  <c r="L12" i="2"/>
  <c r="N12" i="2"/>
  <c r="O12" i="2"/>
  <c r="P12" i="2"/>
  <c r="Q12" i="2"/>
  <c r="R12" i="2"/>
  <c r="O15" i="2"/>
  <c r="L15" i="2" s="1"/>
  <c r="O8" i="2" l="1"/>
  <c r="P16" i="2"/>
  <c r="N16" i="2"/>
  <c r="O16" i="2"/>
  <c r="Q16" i="2"/>
  <c r="G8" i="3" s="1"/>
  <c r="H8" i="3" s="1"/>
  <c r="O12" i="1"/>
  <c r="O11" i="1" s="1"/>
  <c r="Q13" i="1"/>
  <c r="P8" i="1"/>
  <c r="P13" i="1" s="1"/>
  <c r="N13" i="1"/>
  <c r="L13" i="1"/>
  <c r="R8" i="1" l="1"/>
  <c r="R13" i="1" s="1"/>
  <c r="O8" i="1"/>
  <c r="O13" i="1" l="1"/>
  <c r="G5" i="3" s="1"/>
  <c r="H5" i="3" s="1"/>
  <c r="H12" i="3" s="1"/>
  <c r="L16" i="2"/>
  <c r="R9" i="2"/>
  <c r="R8" i="2" l="1"/>
  <c r="R16" i="2" s="1"/>
  <c r="G12" i="3"/>
</calcChain>
</file>

<file path=xl/sharedStrings.xml><?xml version="1.0" encoding="utf-8"?>
<sst xmlns="http://schemas.openxmlformats.org/spreadsheetml/2006/main" count="114" uniqueCount="69">
  <si>
    <t xml:space="preserve">Odbor investic                                                                                                                                                             </t>
  </si>
  <si>
    <t>Správce:</t>
  </si>
  <si>
    <t>Ing. Miroslav Kubín</t>
  </si>
  <si>
    <t>ORJ 17</t>
  </si>
  <si>
    <t>vedoucí odboru</t>
  </si>
  <si>
    <t>v tis. Kč</t>
  </si>
  <si>
    <t>ORJ 17 - Oblast školství - rozpracované opravy hrazené z rozpočtu</t>
  </si>
  <si>
    <t>Poř. číslo</t>
  </si>
  <si>
    <t>Oblast</t>
  </si>
  <si>
    <t>§</t>
  </si>
  <si>
    <t>pol.</t>
  </si>
  <si>
    <t>Sesk. pol.</t>
  </si>
  <si>
    <t>UZ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</si>
  <si>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</si>
  <si>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</si>
  <si>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</si>
  <si>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</si>
  <si>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</si>
  <si>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</si>
  <si>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Termín realizace</t>
  </si>
  <si>
    <t>poznámka</t>
  </si>
  <si>
    <t xml:space="preserve">Celkem               v tis. Kč    </t>
  </si>
  <si>
    <t>z toho spolufinan. PO z FI</t>
  </si>
  <si>
    <t>z toho rozpočet OK</t>
  </si>
  <si>
    <t>Realizace opravy</t>
  </si>
  <si>
    <t>Projektová dokumentace</t>
  </si>
  <si>
    <t>prodloužení stavebních povolení, správní poplatky, apod</t>
  </si>
  <si>
    <t>příprava</t>
  </si>
  <si>
    <t>OL</t>
  </si>
  <si>
    <t>Celkem za ORJ 17 - oblast školství - rozpracované opravy</t>
  </si>
  <si>
    <t>Celkem za ORJ 17 - oblast kultury - rozpracované opravy</t>
  </si>
  <si>
    <t>realizace</t>
  </si>
  <si>
    <t>PD</t>
  </si>
  <si>
    <t>ORJ 17 - Oblast kultury - rozpracované opravy hrazené z rozpočtu</t>
  </si>
  <si>
    <t>a) Rozpracované opravy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</si>
  <si>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</si>
  <si>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</si>
  <si>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</si>
  <si>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</si>
  <si>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</si>
  <si>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</si>
  <si>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školství</t>
  </si>
  <si>
    <t>Odbor investic - ORJ 17</t>
  </si>
  <si>
    <t>sociální</t>
  </si>
  <si>
    <t>kultury</t>
  </si>
  <si>
    <t>CELKEM</t>
  </si>
  <si>
    <t>dopravy</t>
  </si>
  <si>
    <t xml:space="preserve">5. Opravy, investice, projekty a nákupy </t>
  </si>
  <si>
    <t xml:space="preserve">Rezerva </t>
  </si>
  <si>
    <t>Střední průmyslová škola a Střední odborné učiliště Uničov -  Oprava historické fasády školy</t>
  </si>
  <si>
    <t>Střední škola sociální péče a služeb, Zábřeh, nám. 8. května 2 - Oprava budovy praktického vyučování</t>
  </si>
  <si>
    <t>SU</t>
  </si>
  <si>
    <t>3127</t>
  </si>
  <si>
    <t>Vlastivědné muzeum Olomouc – odstranění vlhkosti</t>
  </si>
  <si>
    <t>Vlastivědné muzeum Olomouc – sanace klenby kostela</t>
  </si>
  <si>
    <t>2023-2024</t>
  </si>
  <si>
    <t>Vynaloženo k 31. 12. 2023 v tis. Kč</t>
  </si>
  <si>
    <t>Návrh na rok 2024</t>
  </si>
  <si>
    <t>Pokračování v roce 2025 a dalších</t>
  </si>
  <si>
    <t xml:space="preserve">Je nutné zabezpečit bezpečnost chodců, oklepáním fasádních okrasných prvků, které z důvodu vlhkosti padají na chodník před školou.  Oprava VPC štuků omítky vnějších stěn v rozsahu do 30%.. Penetrační nátěr pod silikátové nátěry.
</t>
  </si>
  <si>
    <t>Zamezení zatečení vody při deštích, zajištění plnění hygienických a bezpečnostních předpisů.</t>
  </si>
  <si>
    <t>Předmětem akce je odstranění příčin stavebních poruch v podzemním objektu se sociálním zařízením, které jsou způsobeny zatékáním a odstranění vlhkosti obvodového zdiva budovy. Bude provedena rekonstrukce venkovní kanalizace a odvlhčení obvodového zdiva objektu technologií aktivní drátové elektroosmózy, která eliminuje vliv koncentrace vlhkosti na konstrukce pod úrovní terénu. V rámci akce bude opraven sokl fasády s obnovou vnějších povrchových úprav zdiva hydrofilními omítkami a bude provedena demontáž a zpětná montáž zavěšeného pískovcového obkladu podél schodů z východní strany ul. Hanáckého pluku a náměstí Republiky.</t>
  </si>
  <si>
    <t xml:space="preserve">Předmětem akce je řešení havarijního stavu klenby nad bývalým kostelem sv. Kláry, která je narušena množstvím trhlin a hrozí uzavření výstavních ploch v kostele. Bude provedena sanace trhlin stropních kleneb bývalého kostela, restaurátorský průzkum stávající výmalby kleneb a stěn kostela, sejmutí stávajících vrstev výmalby a provedení nové výmalby kostela. Provádění prací bude probíhat z prostorového lešení ve 3 etapách s vyloučením veřejnosti, a to po dobu 6 měsíců. </t>
  </si>
  <si>
    <t>PD - VMO</t>
  </si>
  <si>
    <t>Vlastivědné muzeum v Olomouci - Úprava nádvoří VMO, včetně kanalizace</t>
  </si>
  <si>
    <t>zpráva ACO</t>
  </si>
  <si>
    <t>2022-2023</t>
  </si>
  <si>
    <t>realizace projektu byla ukončena v roce 2023, finanční prostředky jsou určeny na zprávu o provedeném záchranném archeologickém výzkumu</t>
  </si>
  <si>
    <t>Celkové náklady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</si>
</sst>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9D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</cellStyleXfs>
  <cellXfs count="118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center" vertical="center"/>
    </xf>
    <xf numFmtId="3" fontId="1" fillId="0" borderId="0" xfId="1" applyNumberForma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0" fontId="4" fillId="0" borderId="0" xfId="0" applyFont="1" applyFill="1"/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center"/>
    </xf>
    <xf numFmtId="3" fontId="6" fillId="0" borderId="0" xfId="2" applyNumberFormat="1" applyFont="1" applyFill="1" applyAlignment="1">
      <alignment horizontal="center" vertical="center"/>
    </xf>
    <xf numFmtId="3" fontId="6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 wrapText="1"/>
    </xf>
    <xf numFmtId="3" fontId="4" fillId="0" borderId="0" xfId="2" applyNumberFormat="1" applyFont="1" applyFill="1"/>
    <xf numFmtId="0" fontId="6" fillId="0" borderId="0" xfId="2" applyFont="1" applyFill="1"/>
    <xf numFmtId="3" fontId="6" fillId="0" borderId="0" xfId="2" applyNumberFormat="1" applyFont="1" applyFill="1"/>
    <xf numFmtId="0" fontId="0" fillId="2" borderId="1" xfId="0" applyFill="1" applyBorder="1" applyAlignment="1">
      <alignment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vertical="center"/>
    </xf>
    <xf numFmtId="3" fontId="9" fillId="4" borderId="1" xfId="4" applyNumberFormat="1" applyFont="1" applyFill="1" applyBorder="1" applyAlignment="1">
      <alignment horizontal="right" vertical="center" wrapText="1"/>
    </xf>
    <xf numFmtId="3" fontId="9" fillId="4" borderId="1" xfId="4" applyNumberFormat="1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6" applyNumberFormat="1" applyFont="1" applyFill="1" applyBorder="1" applyAlignment="1">
      <alignment horizontal="right" vertical="center"/>
    </xf>
    <xf numFmtId="3" fontId="5" fillId="0" borderId="1" xfId="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4" borderId="1" xfId="4" applyFont="1" applyFill="1" applyBorder="1" applyAlignment="1">
      <alignment vertical="center"/>
    </xf>
    <xf numFmtId="3" fontId="7" fillId="4" borderId="1" xfId="5" applyNumberFormat="1" applyFont="1" applyFill="1" applyBorder="1" applyAlignment="1">
      <alignment horizontal="right" vertical="center" wrapText="1"/>
    </xf>
    <xf numFmtId="3" fontId="7" fillId="4" borderId="1" xfId="5" applyNumberFormat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3" fontId="14" fillId="0" borderId="0" xfId="0" applyNumberFormat="1" applyFont="1" applyFill="1" applyAlignment="1">
      <alignment horizontal="right" wrapText="1"/>
    </xf>
    <xf numFmtId="3" fontId="14" fillId="0" borderId="0" xfId="0" applyNumberFormat="1" applyFont="1" applyFill="1" applyAlignment="1">
      <alignment horizontal="right" vertical="center" indent="1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3" fontId="0" fillId="0" borderId="0" xfId="0" applyNumberFormat="1" applyFill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5" borderId="10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0" fontId="4" fillId="0" borderId="10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0" fontId="4" fillId="6" borderId="6" xfId="0" applyFont="1" applyFill="1" applyBorder="1"/>
    <xf numFmtId="0" fontId="4" fillId="6" borderId="7" xfId="0" applyFont="1" applyFill="1" applyBorder="1"/>
    <xf numFmtId="3" fontId="4" fillId="6" borderId="7" xfId="0" applyNumberFormat="1" applyFont="1" applyFill="1" applyBorder="1"/>
    <xf numFmtId="3" fontId="4" fillId="6" borderId="8" xfId="0" applyNumberFormat="1" applyFont="1" applyFill="1" applyBorder="1"/>
    <xf numFmtId="3" fontId="4" fillId="6" borderId="9" xfId="0" applyNumberFormat="1" applyFont="1" applyFill="1" applyBorder="1"/>
    <xf numFmtId="0" fontId="4" fillId="0" borderId="10" xfId="0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1" xfId="0" applyNumberFormat="1" applyFont="1" applyFill="1" applyBorder="1"/>
    <xf numFmtId="3" fontId="4" fillId="0" borderId="12" xfId="0" applyNumberFormat="1" applyFont="1" applyFill="1" applyBorder="1"/>
    <xf numFmtId="0" fontId="4" fillId="7" borderId="10" xfId="0" applyFont="1" applyFill="1" applyBorder="1"/>
    <xf numFmtId="0" fontId="4" fillId="7" borderId="1" xfId="0" applyFont="1" applyFill="1" applyBorder="1"/>
    <xf numFmtId="3" fontId="4" fillId="7" borderId="1" xfId="0" applyNumberFormat="1" applyFont="1" applyFill="1" applyBorder="1"/>
    <xf numFmtId="3" fontId="4" fillId="7" borderId="11" xfId="0" applyNumberFormat="1" applyFont="1" applyFill="1" applyBorder="1"/>
    <xf numFmtId="3" fontId="4" fillId="7" borderId="12" xfId="0" applyNumberFormat="1" applyFont="1" applyFill="1" applyBorder="1"/>
    <xf numFmtId="3" fontId="5" fillId="4" borderId="1" xfId="6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3" applyFont="1" applyFill="1" applyBorder="1" applyAlignment="1">
      <alignment horizontal="left" vertical="center"/>
    </xf>
    <xf numFmtId="0" fontId="3" fillId="3" borderId="1" xfId="4" applyFont="1" applyFill="1" applyBorder="1" applyAlignment="1">
      <alignment horizontal="center" vertical="center" textRotation="90" wrapText="1"/>
    </xf>
    <xf numFmtId="0" fontId="3" fillId="3" borderId="1" xfId="4" applyFont="1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3" fontId="3" fillId="3" borderId="1" xfId="4" applyNumberFormat="1" applyFont="1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textRotation="90" wrapText="1"/>
    </xf>
    <xf numFmtId="3" fontId="8" fillId="3" borderId="1" xfId="2" applyNumberFormat="1" applyFont="1" applyFill="1" applyBorder="1" applyAlignment="1">
      <alignment horizontal="center" vertical="center"/>
    </xf>
  </cellXfs>
  <cellStyles count="7">
    <cellStyle name="Normální" xfId="0" builtinId="0"/>
    <cellStyle name="Normální 5" xfId="6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CCFFFF"/>
      <color rgb="FFF8F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15.7109375" customWidth="1"/>
    <col min="2" max="2" width="39.7109375" customWidth="1"/>
    <col min="3" max="3" width="19" customWidth="1"/>
    <col min="4" max="4" width="19.140625" customWidth="1"/>
    <col min="5" max="8" width="18.5703125" customWidth="1"/>
  </cols>
  <sheetData>
    <row r="1" spans="1:10" ht="18" x14ac:dyDescent="0.25">
      <c r="A1" s="60" t="s">
        <v>47</v>
      </c>
    </row>
    <row r="2" spans="1:10" ht="18" x14ac:dyDescent="0.25">
      <c r="A2" s="60" t="s">
        <v>34</v>
      </c>
    </row>
    <row r="3" spans="1:10" ht="13.5" thickBot="1" x14ac:dyDescent="0.25">
      <c r="H3" s="103" t="s">
        <v>5</v>
      </c>
    </row>
    <row r="4" spans="1:10" s="62" customFormat="1" ht="54" customHeight="1" thickBot="1" x14ac:dyDescent="0.25">
      <c r="A4" s="97" t="s">
        <v>8</v>
      </c>
      <c r="B4" s="98" t="s">
        <v>35</v>
      </c>
      <c r="C4" s="99" t="s">
        <v>36</v>
      </c>
      <c r="D4" s="99" t="s">
        <v>37</v>
      </c>
      <c r="E4" s="99" t="s">
        <v>38</v>
      </c>
      <c r="F4" s="99" t="s">
        <v>39</v>
      </c>
      <c r="G4" s="100" t="s">
        <v>40</v>
      </c>
      <c r="H4" s="101" t="s">
        <v>68</v>
      </c>
      <c r="I4" s="61"/>
      <c r="J4" s="61"/>
    </row>
    <row r="5" spans="1:10" ht="15" x14ac:dyDescent="0.2">
      <c r="A5" s="81" t="s">
        <v>41</v>
      </c>
      <c r="B5" s="82" t="s">
        <v>42</v>
      </c>
      <c r="C5" s="83"/>
      <c r="D5" s="83"/>
      <c r="E5" s="83"/>
      <c r="F5" s="83"/>
      <c r="G5" s="84">
        <f>'Oblast školství - ORJ 17'!O13</f>
        <v>13200</v>
      </c>
      <c r="H5" s="85">
        <f>SUM(C5:G5)</f>
        <v>13200</v>
      </c>
    </row>
    <row r="6" spans="1:10" ht="15" hidden="1" x14ac:dyDescent="0.2">
      <c r="A6" s="86" t="s">
        <v>43</v>
      </c>
      <c r="B6" s="87" t="s">
        <v>42</v>
      </c>
      <c r="C6" s="88"/>
      <c r="D6" s="88"/>
      <c r="E6" s="88"/>
      <c r="F6" s="88"/>
      <c r="G6" s="89">
        <v>0</v>
      </c>
      <c r="H6" s="90">
        <f t="shared" ref="H6:H11" si="0">SUM(C6:G6)</f>
        <v>0</v>
      </c>
    </row>
    <row r="7" spans="1:10" ht="15" hidden="1" x14ac:dyDescent="0.2">
      <c r="A7" s="91" t="s">
        <v>46</v>
      </c>
      <c r="B7" s="92" t="s">
        <v>42</v>
      </c>
      <c r="C7" s="93"/>
      <c r="D7" s="93"/>
      <c r="E7" s="93"/>
      <c r="F7" s="93"/>
      <c r="G7" s="94"/>
      <c r="H7" s="95">
        <f>SUM(C7:G7)</f>
        <v>0</v>
      </c>
    </row>
    <row r="8" spans="1:10" ht="15.75" thickBot="1" x14ac:dyDescent="0.25">
      <c r="A8" s="63" t="s">
        <v>44</v>
      </c>
      <c r="B8" s="64" t="s">
        <v>42</v>
      </c>
      <c r="C8" s="65"/>
      <c r="D8" s="65"/>
      <c r="E8" s="65"/>
      <c r="F8" s="65"/>
      <c r="G8" s="66">
        <f>'Oblast kultury - ORJ 17  '!Q16</f>
        <v>6033</v>
      </c>
      <c r="H8" s="67">
        <f t="shared" si="0"/>
        <v>6033</v>
      </c>
    </row>
    <row r="9" spans="1:10" ht="15" hidden="1" x14ac:dyDescent="0.2">
      <c r="A9" s="68"/>
      <c r="B9" s="69"/>
      <c r="C9" s="70"/>
      <c r="D9" s="70"/>
      <c r="E9" s="70"/>
      <c r="F9" s="70"/>
      <c r="G9" s="71"/>
      <c r="H9" s="72">
        <f t="shared" si="0"/>
        <v>0</v>
      </c>
    </row>
    <row r="10" spans="1:10" ht="15" hidden="1" x14ac:dyDescent="0.2">
      <c r="A10" s="68"/>
      <c r="B10" s="69"/>
      <c r="C10" s="70"/>
      <c r="D10" s="70"/>
      <c r="E10" s="70"/>
      <c r="F10" s="70"/>
      <c r="G10" s="71"/>
      <c r="H10" s="72">
        <f t="shared" si="0"/>
        <v>0</v>
      </c>
    </row>
    <row r="11" spans="1:10" ht="15.75" hidden="1" thickBot="1" x14ac:dyDescent="0.25">
      <c r="A11" s="73"/>
      <c r="B11" s="74"/>
      <c r="C11" s="75"/>
      <c r="D11" s="75"/>
      <c r="E11" s="75"/>
      <c r="F11" s="75"/>
      <c r="G11" s="76"/>
      <c r="H11" s="77">
        <f t="shared" si="0"/>
        <v>0</v>
      </c>
    </row>
    <row r="12" spans="1:10" ht="16.5" thickBot="1" x14ac:dyDescent="0.3">
      <c r="A12" s="109" t="s">
        <v>45</v>
      </c>
      <c r="B12" s="110"/>
      <c r="C12" s="78">
        <f>SUM(C5:C11)</f>
        <v>0</v>
      </c>
      <c r="D12" s="78">
        <f t="shared" ref="D12:H12" si="1">SUM(D5:D11)</f>
        <v>0</v>
      </c>
      <c r="E12" s="78">
        <f t="shared" si="1"/>
        <v>0</v>
      </c>
      <c r="F12" s="78">
        <f t="shared" si="1"/>
        <v>0</v>
      </c>
      <c r="G12" s="79">
        <f t="shared" si="1"/>
        <v>19233</v>
      </c>
      <c r="H12" s="80">
        <f t="shared" si="1"/>
        <v>19233</v>
      </c>
    </row>
  </sheetData>
  <mergeCells count="1">
    <mergeCell ref="A12:B12"/>
  </mergeCells>
  <pageMargins left="0.39370078740157483" right="0.39370078740157483" top="0.78740157480314965" bottom="0.78740157480314965" header="0.31496062992125984" footer="0.31496062992125984"/>
  <pageSetup paperSize="9" scale="84" firstPageNumber="111" fitToHeight="0" orientation="landscape" useFirstPageNumber="1" r:id="rId1"/>
  <headerFooter>
    <oddFooter>&amp;L&amp;"Arial,Kurzíva"&amp;11Zastupitelstvo Olomouckého kraje 11.12.2023
2.1. - Rozpočet OK na rok  2024 - návrh rozpočtu  
Příloha č. 5a) - Rozpracované opravy&amp;R&amp;"Arial,Kurzíva"&amp;11Strana &amp;P (celkem 216)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5"/>
  <sheetViews>
    <sheetView showGridLines="0" view="pageBreakPreview" zoomScale="70" zoomScaleNormal="66" zoomScaleSheetLayoutView="70" workbookViewId="0">
      <selection activeCell="I11" sqref="I11"/>
    </sheetView>
  </sheetViews>
  <sheetFormatPr defaultColWidth="9.140625" defaultRowHeight="12.75" outlineLevelCol="1" x14ac:dyDescent="0.2"/>
  <cols>
    <col min="1" max="1" width="5.42578125" style="12" customWidth="1"/>
    <col min="2" max="2" width="5.85546875" style="12" customWidth="1"/>
    <col min="3" max="4" width="5.5703125" style="12" hidden="1" customWidth="1" outlineLevel="1"/>
    <col min="5" max="5" width="6.5703125" style="12" customWidth="1" collapsed="1"/>
    <col min="6" max="6" width="7.42578125" style="12" hidden="1" customWidth="1" outlineLevel="1"/>
    <col min="7" max="7" width="13.28515625" style="12" hidden="1" customWidth="1" outlineLevel="1"/>
    <col min="8" max="8" width="70.7109375" style="12" customWidth="1" collapsed="1"/>
    <col min="9" max="9" width="56.85546875" style="12" customWidth="1"/>
    <col min="10" max="10" width="7.140625" style="12" customWidth="1"/>
    <col min="11" max="11" width="14.7109375" style="5" customWidth="1"/>
    <col min="12" max="12" width="16.85546875" style="6" customWidth="1"/>
    <col min="13" max="13" width="9.7109375" style="58" customWidth="1"/>
    <col min="14" max="14" width="1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4" customWidth="1"/>
    <col min="20" max="20" width="9.140625" style="12" customWidth="1"/>
    <col min="21" max="16384" width="9.140625" style="12"/>
  </cols>
  <sheetData>
    <row r="1" spans="1:20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1</v>
      </c>
      <c r="B2" s="13"/>
      <c r="C2" s="13"/>
      <c r="D2" s="14"/>
      <c r="E2" s="13"/>
      <c r="F2" s="13"/>
      <c r="G2" s="13"/>
      <c r="H2" s="13" t="s">
        <v>2</v>
      </c>
      <c r="I2" s="15" t="s">
        <v>3</v>
      </c>
      <c r="J2" s="16"/>
      <c r="M2" s="17"/>
      <c r="N2" s="18"/>
      <c r="P2" s="18"/>
      <c r="Q2" s="18"/>
      <c r="R2" s="18"/>
      <c r="S2" s="19"/>
      <c r="T2" s="11"/>
    </row>
    <row r="3" spans="1:20" ht="17.25" customHeight="1" x14ac:dyDescent="0.2">
      <c r="A3" s="13"/>
      <c r="B3" s="13"/>
      <c r="C3" s="13"/>
      <c r="D3" s="14"/>
      <c r="E3" s="13"/>
      <c r="F3" s="13"/>
      <c r="G3" s="13"/>
      <c r="H3" s="13" t="s">
        <v>4</v>
      </c>
      <c r="I3" s="20"/>
      <c r="J3" s="21"/>
      <c r="M3" s="17"/>
      <c r="N3" s="18"/>
      <c r="P3" s="18"/>
      <c r="Q3" s="18"/>
      <c r="S3" s="19"/>
      <c r="T3" s="11"/>
    </row>
    <row r="4" spans="1:20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M4" s="17"/>
      <c r="N4" s="18"/>
      <c r="P4" s="18"/>
      <c r="Q4" s="18"/>
      <c r="R4" s="102" t="s">
        <v>5</v>
      </c>
      <c r="S4" s="19"/>
      <c r="T4" s="11"/>
    </row>
    <row r="5" spans="1:20" ht="25.5" customHeight="1" x14ac:dyDescent="0.2">
      <c r="A5" s="111" t="s">
        <v>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3"/>
    </row>
    <row r="6" spans="1:20" ht="25.5" customHeight="1" x14ac:dyDescent="0.2">
      <c r="A6" s="112" t="s">
        <v>7</v>
      </c>
      <c r="B6" s="112" t="s">
        <v>8</v>
      </c>
      <c r="C6" s="113" t="s">
        <v>9</v>
      </c>
      <c r="D6" s="113" t="s">
        <v>10</v>
      </c>
      <c r="E6" s="113" t="s">
        <v>11</v>
      </c>
      <c r="F6" s="113" t="s">
        <v>12</v>
      </c>
      <c r="G6" s="113" t="s">
        <v>13</v>
      </c>
      <c r="H6" s="113" t="s">
        <v>14</v>
      </c>
      <c r="I6" s="114" t="s">
        <v>15</v>
      </c>
      <c r="J6" s="116" t="s">
        <v>16</v>
      </c>
      <c r="K6" s="114" t="s">
        <v>17</v>
      </c>
      <c r="L6" s="114" t="s">
        <v>18</v>
      </c>
      <c r="M6" s="114" t="s">
        <v>19</v>
      </c>
      <c r="N6" s="115" t="s">
        <v>56</v>
      </c>
      <c r="O6" s="117" t="s">
        <v>57</v>
      </c>
      <c r="P6" s="117"/>
      <c r="Q6" s="117"/>
      <c r="R6" s="115" t="s">
        <v>58</v>
      </c>
      <c r="S6" s="115" t="s">
        <v>20</v>
      </c>
    </row>
    <row r="7" spans="1:20" ht="58.7" customHeight="1" x14ac:dyDescent="0.2">
      <c r="A7" s="112"/>
      <c r="B7" s="112"/>
      <c r="C7" s="113"/>
      <c r="D7" s="113"/>
      <c r="E7" s="113"/>
      <c r="F7" s="113"/>
      <c r="G7" s="113"/>
      <c r="H7" s="113"/>
      <c r="I7" s="114"/>
      <c r="J7" s="116"/>
      <c r="K7" s="114"/>
      <c r="L7" s="114"/>
      <c r="M7" s="114"/>
      <c r="N7" s="115"/>
      <c r="O7" s="24" t="s">
        <v>21</v>
      </c>
      <c r="P7" s="24" t="s">
        <v>22</v>
      </c>
      <c r="Q7" s="24" t="s">
        <v>23</v>
      </c>
      <c r="R7" s="115"/>
      <c r="S7" s="115"/>
    </row>
    <row r="8" spans="1:20" s="29" customFormat="1" ht="25.5" customHeight="1" x14ac:dyDescent="0.3">
      <c r="A8" s="25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SUM(L9:L10)</f>
        <v>21525</v>
      </c>
      <c r="M8" s="27"/>
      <c r="N8" s="26">
        <f>SUM(N9:N10)</f>
        <v>8425</v>
      </c>
      <c r="O8" s="26">
        <f>SUM(O9:O10)</f>
        <v>13100</v>
      </c>
      <c r="P8" s="26">
        <f>SUM(P9:P10)</f>
        <v>0</v>
      </c>
      <c r="Q8" s="26">
        <f>SUM(Q9:Q10)</f>
        <v>13100</v>
      </c>
      <c r="R8" s="26">
        <f>SUM(R9:R10)</f>
        <v>0</v>
      </c>
      <c r="S8" s="28"/>
    </row>
    <row r="9" spans="1:20" s="39" customFormat="1" ht="64.5" customHeight="1" x14ac:dyDescent="0.2">
      <c r="A9" s="30">
        <v>1</v>
      </c>
      <c r="B9" s="30" t="s">
        <v>28</v>
      </c>
      <c r="C9" s="30" t="s">
        <v>52</v>
      </c>
      <c r="D9" s="30">
        <v>5171</v>
      </c>
      <c r="E9" s="30">
        <v>51</v>
      </c>
      <c r="F9" s="30">
        <v>10</v>
      </c>
      <c r="G9" s="31">
        <v>60001101522</v>
      </c>
      <c r="H9" s="32" t="s">
        <v>49</v>
      </c>
      <c r="I9" s="59" t="s">
        <v>59</v>
      </c>
      <c r="J9" s="30"/>
      <c r="K9" s="30" t="s">
        <v>31</v>
      </c>
      <c r="L9" s="33">
        <v>11413</v>
      </c>
      <c r="M9" s="104" t="s">
        <v>55</v>
      </c>
      <c r="N9" s="35">
        <v>5313</v>
      </c>
      <c r="O9" s="36">
        <f t="shared" ref="O9:O10" si="0">P9+Q9</f>
        <v>6100</v>
      </c>
      <c r="P9" s="37"/>
      <c r="Q9" s="96">
        <v>6100</v>
      </c>
      <c r="R9" s="37">
        <f>L9-N9-O9</f>
        <v>0</v>
      </c>
      <c r="S9" s="42"/>
    </row>
    <row r="10" spans="1:20" s="39" customFormat="1" ht="64.5" customHeight="1" x14ac:dyDescent="0.2">
      <c r="A10" s="30">
        <v>2</v>
      </c>
      <c r="B10" s="30" t="s">
        <v>51</v>
      </c>
      <c r="C10" s="30" t="s">
        <v>52</v>
      </c>
      <c r="D10" s="30">
        <v>5171</v>
      </c>
      <c r="E10" s="30">
        <v>51</v>
      </c>
      <c r="F10" s="30">
        <v>10</v>
      </c>
      <c r="G10" s="31">
        <v>60001101401</v>
      </c>
      <c r="H10" s="32" t="s">
        <v>50</v>
      </c>
      <c r="I10" s="59" t="s">
        <v>60</v>
      </c>
      <c r="J10" s="30"/>
      <c r="K10" s="30" t="s">
        <v>31</v>
      </c>
      <c r="L10" s="33">
        <v>10112</v>
      </c>
      <c r="M10" s="104" t="s">
        <v>55</v>
      </c>
      <c r="N10" s="35">
        <v>3112</v>
      </c>
      <c r="O10" s="36">
        <f t="shared" si="0"/>
        <v>7000</v>
      </c>
      <c r="P10" s="37"/>
      <c r="Q10" s="96">
        <v>7000</v>
      </c>
      <c r="R10" s="37">
        <f>L10-N10-O10</f>
        <v>0</v>
      </c>
      <c r="S10" s="42"/>
    </row>
    <row r="11" spans="1:20" s="29" customFormat="1" ht="25.5" customHeight="1" x14ac:dyDescent="0.3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>
        <f>SUM(L12:L12)</f>
        <v>0</v>
      </c>
      <c r="M11" s="27"/>
      <c r="N11" s="26">
        <f>SUM(N12:N12)</f>
        <v>0</v>
      </c>
      <c r="O11" s="26">
        <f>SUM(O12:O12)</f>
        <v>100</v>
      </c>
      <c r="P11" s="26">
        <f>SUM(P12:P12)</f>
        <v>0</v>
      </c>
      <c r="Q11" s="26">
        <f>SUM(Q12:Q12)</f>
        <v>100</v>
      </c>
      <c r="R11" s="26">
        <f>SUM(R12:R12)</f>
        <v>0</v>
      </c>
      <c r="S11" s="28"/>
    </row>
    <row r="12" spans="1:20" s="39" customFormat="1" ht="64.5" customHeight="1" x14ac:dyDescent="0.2">
      <c r="A12" s="30">
        <v>1</v>
      </c>
      <c r="B12" s="30"/>
      <c r="C12" s="30">
        <v>3122</v>
      </c>
      <c r="D12" s="30">
        <v>5365</v>
      </c>
      <c r="E12" s="30">
        <v>53</v>
      </c>
      <c r="F12" s="30">
        <v>10</v>
      </c>
      <c r="G12" s="31">
        <v>60001000000</v>
      </c>
      <c r="H12" s="32" t="s">
        <v>48</v>
      </c>
      <c r="I12" s="59" t="s">
        <v>26</v>
      </c>
      <c r="J12" s="30"/>
      <c r="K12" s="30" t="s">
        <v>27</v>
      </c>
      <c r="L12" s="33">
        <v>0</v>
      </c>
      <c r="M12" s="34">
        <v>2023</v>
      </c>
      <c r="N12" s="35"/>
      <c r="O12" s="36">
        <f>P12+Q12</f>
        <v>100</v>
      </c>
      <c r="P12" s="37">
        <v>0</v>
      </c>
      <c r="Q12" s="96">
        <v>100</v>
      </c>
      <c r="R12" s="37">
        <v>0</v>
      </c>
      <c r="S12" s="42"/>
    </row>
    <row r="13" spans="1:20" ht="35.25" customHeight="1" x14ac:dyDescent="0.2">
      <c r="A13" s="44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>
        <f>L11+L8</f>
        <v>21525</v>
      </c>
      <c r="M13" s="46"/>
      <c r="N13" s="45">
        <f>N11+N8</f>
        <v>8425</v>
      </c>
      <c r="O13" s="45">
        <f>O11+O8</f>
        <v>13200</v>
      </c>
      <c r="P13" s="45">
        <f>P11+P8</f>
        <v>0</v>
      </c>
      <c r="Q13" s="45">
        <f>Q11+Q8</f>
        <v>13200</v>
      </c>
      <c r="R13" s="45">
        <f>R11+R8</f>
        <v>0</v>
      </c>
      <c r="S13" s="47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48"/>
      <c r="I14" s="5"/>
      <c r="J14" s="49"/>
      <c r="K14" s="50"/>
      <c r="L14" s="51"/>
      <c r="M14" s="52"/>
      <c r="N14" s="53"/>
      <c r="S14" s="54"/>
      <c r="T14" s="12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55"/>
      <c r="K15" s="56"/>
      <c r="L15" s="57"/>
      <c r="M15" s="58"/>
      <c r="S15" s="54"/>
      <c r="T15" s="12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55"/>
      <c r="K16" s="56"/>
      <c r="L16" s="57"/>
      <c r="M16" s="58"/>
      <c r="S16" s="54"/>
      <c r="T16" s="12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2"/>
      <c r="K17" s="56"/>
      <c r="L17" s="57"/>
      <c r="M17" s="58"/>
      <c r="S17" s="54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2"/>
      <c r="K18" s="56"/>
      <c r="L18" s="57"/>
      <c r="M18" s="58"/>
      <c r="S18" s="54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2"/>
      <c r="K19" s="56"/>
      <c r="L19" s="57"/>
      <c r="M19" s="58"/>
      <c r="S19" s="54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6"/>
      <c r="L20" s="57"/>
      <c r="M20" s="58"/>
      <c r="S20" s="54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6"/>
      <c r="L21" s="57"/>
      <c r="M21" s="58"/>
      <c r="S21" s="54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6"/>
      <c r="L22" s="57"/>
      <c r="M22" s="58"/>
      <c r="S22" s="54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6"/>
      <c r="L23" s="57"/>
      <c r="M23" s="58"/>
      <c r="S23" s="54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6"/>
      <c r="L24" s="57"/>
      <c r="M24" s="58"/>
      <c r="S24" s="54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6"/>
      <c r="L25" s="57"/>
      <c r="M25" s="58"/>
      <c r="S25" s="54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6"/>
      <c r="L26" s="57"/>
      <c r="M26" s="58"/>
      <c r="S26" s="54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6"/>
      <c r="L27" s="57"/>
      <c r="M27" s="58"/>
      <c r="S27" s="54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6"/>
      <c r="L28" s="57"/>
      <c r="M28" s="58"/>
      <c r="S28" s="54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6"/>
      <c r="L29" s="57"/>
      <c r="M29" s="58"/>
      <c r="S29" s="54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6"/>
      <c r="L30" s="57"/>
      <c r="M30" s="58"/>
      <c r="S30" s="54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6"/>
      <c r="L31" s="57"/>
      <c r="M31" s="58"/>
      <c r="S31" s="54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6"/>
      <c r="L32" s="57"/>
      <c r="M32" s="58"/>
      <c r="S32" s="54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6"/>
      <c r="L33" s="57"/>
      <c r="M33" s="58"/>
      <c r="S33" s="54"/>
      <c r="T33" s="12"/>
    </row>
    <row r="34" spans="1:20" s="6" customForma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5"/>
      <c r="L34" s="57"/>
      <c r="M34" s="58"/>
      <c r="S34" s="54"/>
      <c r="T34" s="12"/>
    </row>
    <row r="35" spans="1:20" s="6" customForma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5"/>
      <c r="L35" s="57"/>
      <c r="M35" s="58"/>
      <c r="S35" s="54"/>
      <c r="T35" s="12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39370078740157483" right="0.39370078740157483" top="0.78740157480314965" bottom="0.78740157480314965" header="0.31496062992125984" footer="0.31496062992125984"/>
  <pageSetup paperSize="9" scale="49" firstPageNumber="112" fitToHeight="0" orientation="landscape" useFirstPageNumber="1" r:id="rId1"/>
  <headerFooter>
    <oddFooter>&amp;L&amp;"Arial,Kurzíva"&amp;11Zastupitelstvo Olomouckého kraje 11.12.2023
2.1. - Rozpočet OK na rok  2024 - návrh rozpočtu  
Příloha č. 5a) - Rozpracované opravy&amp;R&amp;"Arial,Kurzíva"&amp;11Strana &amp;P (celkem 216)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8"/>
  <sheetViews>
    <sheetView showGridLines="0" tabSelected="1" view="pageBreakPreview" zoomScale="70" zoomScaleNormal="66" zoomScaleSheetLayoutView="70" workbookViewId="0">
      <selection activeCell="H9" sqref="H9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4" width="5.5703125" style="12" hidden="1" customWidth="1" outlineLevel="1"/>
    <col min="5" max="5" width="6" style="12" customWidth="1" collapsed="1"/>
    <col min="6" max="6" width="3.7109375" style="12" hidden="1" customWidth="1" outlineLevel="1"/>
    <col min="7" max="7" width="13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5" style="6" customWidth="1"/>
    <col min="13" max="13" width="13.7109375" style="58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4" customWidth="1"/>
    <col min="20" max="20" width="9.140625" style="12" customWidth="1"/>
    <col min="21" max="16384" width="9.140625" style="12"/>
  </cols>
  <sheetData>
    <row r="1" spans="1:20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1</v>
      </c>
      <c r="B2" s="13"/>
      <c r="C2" s="13"/>
      <c r="D2" s="14"/>
      <c r="E2" s="13"/>
      <c r="F2" s="13"/>
      <c r="G2" s="13"/>
      <c r="H2" s="13" t="s">
        <v>2</v>
      </c>
      <c r="I2" s="15" t="s">
        <v>3</v>
      </c>
      <c r="J2" s="16"/>
      <c r="M2" s="17"/>
      <c r="N2" s="18"/>
      <c r="P2" s="18"/>
      <c r="Q2" s="18"/>
      <c r="R2" s="18"/>
      <c r="S2" s="19"/>
      <c r="T2" s="11"/>
    </row>
    <row r="3" spans="1:20" ht="17.25" customHeight="1" x14ac:dyDescent="0.2">
      <c r="A3" s="13"/>
      <c r="B3" s="13"/>
      <c r="C3" s="13"/>
      <c r="D3" s="14"/>
      <c r="E3" s="13"/>
      <c r="F3" s="13"/>
      <c r="G3" s="13"/>
      <c r="H3" s="13" t="s">
        <v>4</v>
      </c>
      <c r="I3" s="20"/>
      <c r="J3" s="21"/>
      <c r="M3" s="17"/>
      <c r="N3" s="18"/>
      <c r="P3" s="18"/>
      <c r="Q3" s="18"/>
      <c r="S3" s="19"/>
      <c r="T3" s="11"/>
    </row>
    <row r="4" spans="1:20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M4" s="17"/>
      <c r="N4" s="18"/>
      <c r="P4" s="18"/>
      <c r="Q4" s="18"/>
      <c r="R4" s="102" t="s">
        <v>5</v>
      </c>
      <c r="S4" s="19"/>
      <c r="T4" s="11"/>
    </row>
    <row r="5" spans="1:20" ht="25.5" customHeight="1" x14ac:dyDescent="0.2">
      <c r="A5" s="111" t="s">
        <v>33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3"/>
    </row>
    <row r="6" spans="1:20" ht="25.5" customHeight="1" x14ac:dyDescent="0.2">
      <c r="A6" s="112" t="s">
        <v>7</v>
      </c>
      <c r="B6" s="112" t="s">
        <v>8</v>
      </c>
      <c r="C6" s="113" t="s">
        <v>9</v>
      </c>
      <c r="D6" s="113" t="s">
        <v>10</v>
      </c>
      <c r="E6" s="113" t="s">
        <v>11</v>
      </c>
      <c r="F6" s="113" t="s">
        <v>12</v>
      </c>
      <c r="G6" s="113" t="s">
        <v>13</v>
      </c>
      <c r="H6" s="113" t="s">
        <v>14</v>
      </c>
      <c r="I6" s="114" t="s">
        <v>15</v>
      </c>
      <c r="J6" s="116" t="s">
        <v>16</v>
      </c>
      <c r="K6" s="114" t="s">
        <v>17</v>
      </c>
      <c r="L6" s="114" t="s">
        <v>18</v>
      </c>
      <c r="M6" s="114" t="s">
        <v>19</v>
      </c>
      <c r="N6" s="115" t="s">
        <v>56</v>
      </c>
      <c r="O6" s="117" t="s">
        <v>57</v>
      </c>
      <c r="P6" s="117"/>
      <c r="Q6" s="117"/>
      <c r="R6" s="115" t="s">
        <v>58</v>
      </c>
      <c r="S6" s="115" t="s">
        <v>20</v>
      </c>
    </row>
    <row r="7" spans="1:20" ht="58.7" customHeight="1" x14ac:dyDescent="0.2">
      <c r="A7" s="112"/>
      <c r="B7" s="112"/>
      <c r="C7" s="113"/>
      <c r="D7" s="113"/>
      <c r="E7" s="113"/>
      <c r="F7" s="113"/>
      <c r="G7" s="113"/>
      <c r="H7" s="113"/>
      <c r="I7" s="114"/>
      <c r="J7" s="116"/>
      <c r="K7" s="114"/>
      <c r="L7" s="114"/>
      <c r="M7" s="114"/>
      <c r="N7" s="115"/>
      <c r="O7" s="24" t="s">
        <v>21</v>
      </c>
      <c r="P7" s="24" t="s">
        <v>22</v>
      </c>
      <c r="Q7" s="24" t="s">
        <v>23</v>
      </c>
      <c r="R7" s="115"/>
      <c r="S7" s="115"/>
    </row>
    <row r="8" spans="1:20" s="29" customFormat="1" ht="25.5" customHeight="1" x14ac:dyDescent="0.3">
      <c r="A8" s="25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SUM(L9:L11)</f>
        <v>16360</v>
      </c>
      <c r="M8" s="27"/>
      <c r="N8" s="26">
        <f>SUM(N9:N11)</f>
        <v>10327</v>
      </c>
      <c r="O8" s="26">
        <f>SUM(O9:O11)</f>
        <v>6033</v>
      </c>
      <c r="P8" s="26">
        <f>SUM(P9:P11)</f>
        <v>0</v>
      </c>
      <c r="Q8" s="26">
        <f>SUM(Q9:Q11)</f>
        <v>6033</v>
      </c>
      <c r="R8" s="26">
        <f>SUM(R9:R11)</f>
        <v>0</v>
      </c>
      <c r="S8" s="28"/>
    </row>
    <row r="9" spans="1:20" ht="78.75" customHeight="1" x14ac:dyDescent="0.2">
      <c r="A9" s="30">
        <v>1</v>
      </c>
      <c r="B9" s="30" t="s">
        <v>28</v>
      </c>
      <c r="C9" s="30">
        <v>3315</v>
      </c>
      <c r="D9" s="30">
        <v>5169</v>
      </c>
      <c r="E9" s="30">
        <v>51</v>
      </c>
      <c r="F9" s="30">
        <v>13</v>
      </c>
      <c r="G9" s="40">
        <v>60003101497</v>
      </c>
      <c r="H9" s="32" t="s">
        <v>64</v>
      </c>
      <c r="I9" s="107" t="s">
        <v>67</v>
      </c>
      <c r="J9" s="30" t="s">
        <v>32</v>
      </c>
      <c r="K9" s="30" t="s">
        <v>31</v>
      </c>
      <c r="L9" s="33">
        <v>8467</v>
      </c>
      <c r="M9" s="41" t="s">
        <v>66</v>
      </c>
      <c r="N9" s="35">
        <v>8443</v>
      </c>
      <c r="O9" s="36">
        <f>P9+Q9</f>
        <v>24</v>
      </c>
      <c r="P9" s="35"/>
      <c r="Q9" s="108">
        <v>24</v>
      </c>
      <c r="R9" s="33">
        <f>L9-N9-O9</f>
        <v>0</v>
      </c>
      <c r="S9" s="42" t="s">
        <v>65</v>
      </c>
    </row>
    <row r="10" spans="1:20" ht="126.75" customHeight="1" x14ac:dyDescent="0.2">
      <c r="A10" s="30">
        <v>2</v>
      </c>
      <c r="B10" s="30" t="s">
        <v>28</v>
      </c>
      <c r="C10" s="30">
        <v>3315</v>
      </c>
      <c r="D10" s="30">
        <v>5171</v>
      </c>
      <c r="E10" s="30">
        <v>51</v>
      </c>
      <c r="F10" s="30">
        <v>13</v>
      </c>
      <c r="G10" s="40">
        <v>60003101592</v>
      </c>
      <c r="H10" s="32" t="s">
        <v>53</v>
      </c>
      <c r="I10" s="105" t="s">
        <v>61</v>
      </c>
      <c r="J10" s="30" t="s">
        <v>32</v>
      </c>
      <c r="K10" s="30" t="s">
        <v>31</v>
      </c>
      <c r="L10" s="33">
        <v>2851</v>
      </c>
      <c r="M10" s="41" t="s">
        <v>55</v>
      </c>
      <c r="N10" s="35">
        <v>1000</v>
      </c>
      <c r="O10" s="36">
        <f>P10+Q10</f>
        <v>1851</v>
      </c>
      <c r="P10" s="35"/>
      <c r="Q10" s="108">
        <v>1851</v>
      </c>
      <c r="R10" s="33">
        <f>L10-N10-O10</f>
        <v>0</v>
      </c>
      <c r="S10" s="42"/>
    </row>
    <row r="11" spans="1:20" ht="116.25" customHeight="1" x14ac:dyDescent="0.2">
      <c r="A11" s="30">
        <v>3</v>
      </c>
      <c r="B11" s="30" t="s">
        <v>28</v>
      </c>
      <c r="C11" s="30">
        <v>3315</v>
      </c>
      <c r="D11" s="30">
        <v>5171</v>
      </c>
      <c r="E11" s="30">
        <v>51</v>
      </c>
      <c r="F11" s="30">
        <v>13</v>
      </c>
      <c r="G11" s="40">
        <v>60003101602</v>
      </c>
      <c r="H11" s="32" t="s">
        <v>54</v>
      </c>
      <c r="I11" s="106" t="s">
        <v>62</v>
      </c>
      <c r="J11" s="30" t="s">
        <v>63</v>
      </c>
      <c r="K11" s="30" t="s">
        <v>31</v>
      </c>
      <c r="L11" s="33">
        <v>5042</v>
      </c>
      <c r="M11" s="41" t="s">
        <v>55</v>
      </c>
      <c r="N11" s="35">
        <v>884</v>
      </c>
      <c r="O11" s="36">
        <f>P11+Q11</f>
        <v>4158</v>
      </c>
      <c r="P11" s="35"/>
      <c r="Q11" s="108">
        <v>4158</v>
      </c>
      <c r="R11" s="33">
        <f>L11-N11-O11</f>
        <v>0</v>
      </c>
      <c r="S11" s="42"/>
    </row>
    <row r="12" spans="1:20" s="29" customFormat="1" ht="25.5" hidden="1" customHeight="1" x14ac:dyDescent="0.3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>
        <f>SUM(L13:L14)</f>
        <v>0</v>
      </c>
      <c r="M12" s="27"/>
      <c r="N12" s="26">
        <f>SUM(N13:N14)</f>
        <v>0</v>
      </c>
      <c r="O12" s="26">
        <f>SUM(O13:O14)</f>
        <v>0</v>
      </c>
      <c r="P12" s="26">
        <f>SUM(P13:P14)</f>
        <v>0</v>
      </c>
      <c r="Q12" s="26">
        <f>SUM(Q13:Q14)</f>
        <v>0</v>
      </c>
      <c r="R12" s="26">
        <f>SUM(R13:R14)</f>
        <v>0</v>
      </c>
      <c r="S12" s="28"/>
    </row>
    <row r="13" spans="1:20" s="39" customFormat="1" ht="55.5" hidden="1" customHeight="1" x14ac:dyDescent="0.2">
      <c r="A13" s="30"/>
      <c r="B13" s="30"/>
      <c r="C13" s="30"/>
      <c r="D13" s="30"/>
      <c r="E13" s="30"/>
      <c r="F13" s="30"/>
      <c r="G13" s="31"/>
      <c r="H13" s="32"/>
      <c r="I13" s="59"/>
      <c r="J13" s="30"/>
      <c r="K13" s="30"/>
      <c r="L13" s="33"/>
      <c r="M13" s="34"/>
      <c r="N13" s="35"/>
      <c r="O13" s="36"/>
      <c r="P13" s="37"/>
      <c r="Q13" s="38"/>
      <c r="R13" s="37"/>
      <c r="S13" s="42"/>
    </row>
    <row r="14" spans="1:20" s="39" customFormat="1" ht="51.75" hidden="1" customHeight="1" x14ac:dyDescent="0.2">
      <c r="A14" s="30"/>
      <c r="B14" s="30"/>
      <c r="C14" s="30"/>
      <c r="D14" s="30"/>
      <c r="E14" s="30"/>
      <c r="F14" s="30"/>
      <c r="G14" s="31"/>
      <c r="H14" s="32"/>
      <c r="I14" s="59"/>
      <c r="J14" s="30"/>
      <c r="K14" s="30"/>
      <c r="L14" s="33"/>
      <c r="M14" s="34"/>
      <c r="N14" s="35"/>
      <c r="O14" s="36"/>
      <c r="P14" s="37"/>
      <c r="Q14" s="38"/>
      <c r="R14" s="37"/>
      <c r="S14" s="42"/>
    </row>
    <row r="15" spans="1:20" ht="15.75" hidden="1" x14ac:dyDescent="0.2">
      <c r="A15" s="30">
        <v>3</v>
      </c>
      <c r="B15" s="30"/>
      <c r="C15" s="30"/>
      <c r="D15" s="30"/>
      <c r="E15" s="30"/>
      <c r="F15" s="30"/>
      <c r="G15" s="40"/>
      <c r="H15" s="32"/>
      <c r="I15" s="43"/>
      <c r="J15" s="30"/>
      <c r="K15" s="30"/>
      <c r="L15" s="33">
        <f>N15+O15+R15</f>
        <v>0</v>
      </c>
      <c r="M15" s="41"/>
      <c r="N15" s="35"/>
      <c r="O15" s="36">
        <f>P15+Q15</f>
        <v>0</v>
      </c>
      <c r="P15" s="35"/>
      <c r="Q15" s="36"/>
      <c r="R15" s="33"/>
      <c r="S15" s="42"/>
    </row>
    <row r="16" spans="1:20" ht="35.25" customHeight="1" x14ac:dyDescent="0.2">
      <c r="A16" s="44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>
        <f>+L8+L12</f>
        <v>16360</v>
      </c>
      <c r="M16" s="46"/>
      <c r="N16" s="45">
        <f>+N8+N12</f>
        <v>10327</v>
      </c>
      <c r="O16" s="45">
        <f>+O8+O12</f>
        <v>6033</v>
      </c>
      <c r="P16" s="45">
        <f>+P8+P12</f>
        <v>0</v>
      </c>
      <c r="Q16" s="45">
        <f>+Q8+Q12</f>
        <v>6033</v>
      </c>
      <c r="R16" s="45">
        <f>+R8+R12</f>
        <v>0</v>
      </c>
      <c r="S16" s="47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48"/>
      <c r="I17" s="5"/>
      <c r="J17" s="49"/>
      <c r="K17" s="50"/>
      <c r="L17" s="51"/>
      <c r="M17" s="52"/>
      <c r="N17" s="53"/>
      <c r="S17" s="54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5"/>
      <c r="K18" s="56"/>
      <c r="L18" s="57"/>
      <c r="M18" s="58"/>
      <c r="S18" s="54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5"/>
      <c r="K19" s="56"/>
      <c r="L19" s="57"/>
      <c r="M19" s="58"/>
      <c r="S19" s="54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6"/>
      <c r="L20" s="57"/>
      <c r="M20" s="58"/>
      <c r="S20" s="54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6"/>
      <c r="L21" s="57"/>
      <c r="M21" s="58"/>
      <c r="S21" s="54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6"/>
      <c r="L22" s="57"/>
      <c r="M22" s="58"/>
      <c r="S22" s="54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6"/>
      <c r="L23" s="57"/>
      <c r="M23" s="58"/>
      <c r="S23" s="54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6"/>
      <c r="L24" s="57"/>
      <c r="M24" s="58"/>
      <c r="S24" s="54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6"/>
      <c r="L25" s="57"/>
      <c r="M25" s="58"/>
      <c r="S25" s="54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6"/>
      <c r="L26" s="57"/>
      <c r="M26" s="58"/>
      <c r="S26" s="54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6"/>
      <c r="L27" s="57"/>
      <c r="M27" s="58"/>
      <c r="S27" s="54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6"/>
      <c r="L28" s="57"/>
      <c r="M28" s="58"/>
      <c r="S28" s="54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6"/>
      <c r="L29" s="57"/>
      <c r="M29" s="58"/>
      <c r="S29" s="54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6"/>
      <c r="L30" s="57"/>
      <c r="M30" s="58"/>
      <c r="S30" s="54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6"/>
      <c r="L31" s="57"/>
      <c r="M31" s="58"/>
      <c r="S31" s="54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6"/>
      <c r="L32" s="57"/>
      <c r="M32" s="58"/>
      <c r="S32" s="54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6"/>
      <c r="L33" s="57"/>
      <c r="M33" s="58"/>
      <c r="S33" s="54"/>
      <c r="T33" s="12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56"/>
      <c r="L34" s="57"/>
      <c r="M34" s="58"/>
      <c r="S34" s="54"/>
      <c r="T34" s="12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2"/>
      <c r="K35" s="56"/>
      <c r="L35" s="57"/>
      <c r="M35" s="58"/>
      <c r="S35" s="54"/>
      <c r="T35" s="12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2"/>
      <c r="K36" s="56"/>
      <c r="L36" s="57"/>
      <c r="M36" s="58"/>
      <c r="S36" s="54"/>
      <c r="T36" s="12"/>
    </row>
    <row r="37" spans="1:20" s="6" customForma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"/>
      <c r="L37" s="57"/>
      <c r="M37" s="58"/>
      <c r="S37" s="54"/>
      <c r="T37" s="12"/>
    </row>
    <row r="38" spans="1:20" s="6" customForma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"/>
      <c r="L38" s="57"/>
      <c r="M38" s="58"/>
      <c r="S38" s="54"/>
      <c r="T38" s="12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ageMargins left="0.39370078740157483" right="0.39370078740157483" top="0.78740157480314965" bottom="0.78740157480314965" header="0.31496062992125984" footer="0.31496062992125984"/>
  <pageSetup paperSize="9" scale="46" firstPageNumber="113" fitToHeight="0" orientation="landscape" useFirstPageNumber="1" r:id="rId1"/>
  <headerFooter>
    <oddFooter>&amp;L&amp;"Arial,Kurzíva"&amp;11Zastupitelstvo Olomouckého kraje 11.12.2023
2.1. - Rozpočet OK na rok  2024 - návrh rozpočtu  
Příloha č. 5a) - Rozpracované opravy&amp;R&amp;"Arial,Kurzíva"&amp;11Strana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Souhrn</vt:lpstr>
      <vt:lpstr>Oblast školství - ORJ 17</vt:lpstr>
      <vt:lpstr>Oblast kultury - ORJ 17  </vt:lpstr>
      <vt:lpstr>'Oblast kultury - ORJ 17  '!Názvy_tisku</vt:lpstr>
      <vt:lpstr>'Oblast školství - ORJ 17'!Názvy_tisku</vt:lpstr>
      <vt:lpstr>'Oblast kultury - ORJ 17  '!Oblast_tisku</vt:lpstr>
      <vt:lpstr>'Oblast školství - ORJ 17'!Oblast_tisku</vt:lpstr>
      <vt:lpstr>Souhrn!Oblast_tisku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2023-11-22T14:50:50Z</cp:lastPrinted>
  <dcterms:created xsi:type="dcterms:W3CDTF">2022-07-28T14:57:55Z</dcterms:created>
  <dcterms:modified xsi:type="dcterms:W3CDTF">2023-11-22T14:50:57Z</dcterms:modified>
</cp:coreProperties>
</file>