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V:\PS_KUOK_Grantova_Schemata\Kotlíkové dotace III\Publicita\WEB\Vyhodnocení žádostí\"/>
    </mc:Choice>
  </mc:AlternateContent>
  <xr:revisionPtr revIDLastSave="0" documentId="13_ncr:1_{0B3A1886-6BD0-4353-8F20-79F7AFC4D483}" xr6:coauthVersionLast="47" xr6:coauthVersionMax="47" xr10:uidLastSave="{00000000-0000-0000-0000-000000000000}"/>
  <bookViews>
    <workbookView xWindow="-120" yWindow="-120" windowWidth="29040" windowHeight="15840" tabRatio="850" xr2:uid="{00000000-000D-0000-FFFF-FFFF00000000}"/>
  </bookViews>
  <sheets>
    <sheet name="PID" sheetId="1" r:id="rId1"/>
    <sheet name="PID abecedně" sheetId="2" state="hidden" r:id="rId2"/>
    <sheet name="stavy" sheetId="3" state="hidden" r:id="rId3"/>
  </sheets>
  <definedNames>
    <definedName name="_xlnm._FilterDatabase" localSheetId="1" hidden="1">'PID abecedně'!$A$1:$J$302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M9" i="1" l="1"/>
  <c r="N17" i="1" l="1"/>
  <c r="M5" i="1" l="1"/>
  <c r="G301" i="2" l="1"/>
  <c r="G300" i="2"/>
  <c r="G236" i="2" l="1"/>
  <c r="G105" i="2" l="1"/>
  <c r="G66" i="2"/>
  <c r="G121" i="2"/>
  <c r="G36" i="2"/>
  <c r="G104" i="2"/>
  <c r="G45" i="2"/>
  <c r="G246" i="2"/>
  <c r="G157" i="2"/>
  <c r="G80" i="2"/>
  <c r="G279" i="2"/>
  <c r="G4" i="2"/>
  <c r="G86" i="2"/>
  <c r="G133" i="2"/>
  <c r="G156" i="2"/>
  <c r="G127" i="2"/>
  <c r="G172" i="2"/>
  <c r="G179" i="2"/>
  <c r="G95" i="2"/>
  <c r="G106" i="2"/>
  <c r="G191" i="2"/>
  <c r="G55" i="2"/>
  <c r="G255" i="2"/>
  <c r="G75" i="2"/>
  <c r="G248" i="2"/>
  <c r="G40" i="2"/>
  <c r="G147" i="2"/>
  <c r="G28" i="2"/>
  <c r="G129" i="2"/>
  <c r="G201" i="2"/>
  <c r="G115" i="2"/>
  <c r="G65" i="2"/>
  <c r="G103" i="2"/>
  <c r="G2" i="2"/>
  <c r="G53" i="2"/>
  <c r="G207" i="2"/>
  <c r="G233" i="2"/>
  <c r="G14" i="2"/>
  <c r="G39" i="2"/>
  <c r="G277" i="2"/>
  <c r="G32" i="2"/>
  <c r="G137" i="2"/>
  <c r="G25" i="2"/>
  <c r="G239" i="2"/>
  <c r="G141" i="2"/>
  <c r="G251" i="2"/>
  <c r="G67" i="2"/>
  <c r="G22" i="2"/>
  <c r="G232" i="2"/>
  <c r="G267" i="2"/>
  <c r="G219" i="2"/>
  <c r="G250" i="2"/>
  <c r="G83" i="2"/>
  <c r="G69" i="2"/>
  <c r="G77" i="2"/>
  <c r="G101" i="2"/>
  <c r="G99" i="2"/>
  <c r="G161" i="2"/>
  <c r="G274" i="2"/>
  <c r="G244" i="2"/>
  <c r="G9" i="2"/>
  <c r="G62" i="2"/>
  <c r="G54" i="2"/>
  <c r="G64" i="2"/>
  <c r="G195" i="2"/>
  <c r="G241" i="2"/>
  <c r="G60" i="2"/>
  <c r="G120" i="2"/>
  <c r="G256" i="2"/>
  <c r="G211" i="2"/>
  <c r="G71" i="2"/>
  <c r="G152" i="2"/>
  <c r="G238" i="2"/>
  <c r="G243" i="2"/>
  <c r="G235" i="2"/>
  <c r="G269" i="2"/>
  <c r="G81" i="2"/>
  <c r="G26" i="2"/>
  <c r="G260" i="2"/>
  <c r="G88" i="2"/>
  <c r="G234" i="2"/>
  <c r="G13" i="2"/>
  <c r="G131" i="2"/>
  <c r="G3" i="2"/>
  <c r="G245" i="2"/>
  <c r="G59" i="2"/>
  <c r="G87" i="2"/>
  <c r="G110" i="2"/>
  <c r="G21" i="2"/>
  <c r="G82" i="2"/>
  <c r="G290" i="2"/>
  <c r="G170" i="2"/>
  <c r="G68" i="2"/>
  <c r="G144" i="2"/>
  <c r="G38" i="2"/>
  <c r="G46" i="2"/>
  <c r="G259" i="2"/>
  <c r="G92" i="2"/>
  <c r="G17" i="2"/>
  <c r="G125" i="2"/>
  <c r="G43" i="2"/>
  <c r="G262" i="2"/>
  <c r="G237" i="2"/>
  <c r="G98" i="2"/>
  <c r="G285" i="2"/>
  <c r="G196" i="2"/>
  <c r="G122" i="2"/>
  <c r="G108" i="2"/>
  <c r="G242" i="2"/>
  <c r="G158" i="2"/>
  <c r="G145" i="2"/>
  <c r="G151" i="2"/>
  <c r="G187" i="2"/>
  <c r="G94" i="2"/>
  <c r="G23" i="2"/>
  <c r="G139" i="2"/>
  <c r="G135" i="2"/>
  <c r="G214" i="2"/>
  <c r="G47" i="2"/>
  <c r="G132" i="2"/>
  <c r="G263" i="2"/>
  <c r="G240" i="2"/>
  <c r="G123" i="2"/>
  <c r="G35" i="2"/>
  <c r="G180" i="2"/>
  <c r="G193" i="2"/>
  <c r="G252" i="2"/>
  <c r="G124" i="2"/>
  <c r="G247" i="2"/>
  <c r="G182" i="2"/>
  <c r="G97" i="2"/>
  <c r="G41" i="2"/>
  <c r="G206" i="2"/>
  <c r="G44" i="2"/>
  <c r="G134" i="2"/>
  <c r="G27" i="2"/>
  <c r="G188" i="2"/>
  <c r="G257" i="2"/>
  <c r="G185" i="2"/>
  <c r="G283" i="2"/>
  <c r="G58" i="2"/>
  <c r="G150" i="2"/>
  <c r="G143" i="2"/>
  <c r="G119" i="2"/>
  <c r="G181" i="2"/>
  <c r="G8" i="2"/>
  <c r="G148" i="2"/>
  <c r="G16" i="2"/>
  <c r="G204" i="2"/>
  <c r="G215" i="2"/>
  <c r="G24" i="2"/>
  <c r="G100" i="2"/>
  <c r="G154" i="2"/>
  <c r="G202" i="2"/>
  <c r="G209" i="2"/>
  <c r="G30" i="2"/>
  <c r="G42" i="2"/>
  <c r="G210" i="2"/>
  <c r="G160" i="2"/>
  <c r="G90" i="2"/>
  <c r="G29" i="2"/>
  <c r="G74" i="2"/>
  <c r="G198" i="2"/>
  <c r="G165" i="2"/>
  <c r="G50" i="2"/>
  <c r="G93" i="2"/>
  <c r="G168" i="2"/>
  <c r="G217" i="2"/>
  <c r="G163" i="2"/>
  <c r="G109" i="2"/>
  <c r="G212" i="2"/>
  <c r="G173" i="2"/>
  <c r="G5" i="2"/>
  <c r="G18" i="2"/>
  <c r="G37" i="2"/>
  <c r="G282" i="2"/>
  <c r="G111" i="2"/>
  <c r="G175" i="2"/>
  <c r="G85" i="2"/>
  <c r="G166" i="2"/>
  <c r="G199" i="2"/>
  <c r="G102" i="2"/>
  <c r="G184" i="2"/>
  <c r="G116" i="2"/>
  <c r="G254" i="2"/>
  <c r="G142" i="2"/>
  <c r="G56" i="2"/>
  <c r="G159" i="2"/>
  <c r="G253" i="2"/>
  <c r="G73" i="2"/>
  <c r="G11" i="2"/>
  <c r="G276" i="2"/>
  <c r="G200" i="2"/>
  <c r="G192" i="2"/>
  <c r="G63" i="2"/>
  <c r="G189" i="2"/>
  <c r="G190" i="2"/>
  <c r="G89" i="2"/>
  <c r="G222" i="2"/>
  <c r="G264" i="2"/>
  <c r="G213" i="2"/>
  <c r="G218" i="2"/>
  <c r="G70" i="2"/>
  <c r="G96" i="2"/>
  <c r="G12" i="2"/>
  <c r="G113" i="2"/>
  <c r="G126" i="2"/>
  <c r="G48" i="2"/>
  <c r="G164" i="2"/>
  <c r="G261" i="2"/>
  <c r="G174" i="2"/>
  <c r="G178" i="2"/>
  <c r="G107" i="2"/>
  <c r="G79" i="2"/>
  <c r="G138" i="2"/>
  <c r="G15" i="2"/>
  <c r="G176" i="2"/>
  <c r="G220" i="2"/>
  <c r="G51" i="2"/>
  <c r="G91" i="2"/>
  <c r="G186" i="2"/>
  <c r="G31" i="2"/>
  <c r="G225" i="2"/>
  <c r="G149" i="2"/>
  <c r="G297" i="2"/>
  <c r="G153" i="2"/>
  <c r="G229" i="2"/>
  <c r="G167" i="2"/>
  <c r="G72" i="2"/>
  <c r="G265" i="2"/>
  <c r="G197" i="2"/>
  <c r="G33" i="2"/>
  <c r="G6" i="2"/>
  <c r="G194" i="2"/>
  <c r="G221" i="2"/>
  <c r="G112" i="2"/>
  <c r="G118" i="2"/>
  <c r="G205" i="2"/>
  <c r="G61" i="2"/>
  <c r="G10" i="2"/>
  <c r="G162" i="2"/>
  <c r="G224" i="2"/>
  <c r="G136" i="2"/>
  <c r="G155" i="2"/>
  <c r="G146" i="2"/>
  <c r="G183" i="2"/>
  <c r="G84" i="2"/>
  <c r="G169" i="2"/>
  <c r="G171" i="2"/>
  <c r="G177" i="2"/>
  <c r="G223" i="2"/>
  <c r="G140" i="2"/>
  <c r="G258" i="2"/>
  <c r="G49" i="2"/>
  <c r="G7" i="2"/>
  <c r="G226" i="2"/>
  <c r="G128" i="2"/>
  <c r="G227" i="2"/>
  <c r="G20" i="2"/>
  <c r="G228" i="2"/>
  <c r="G266" i="2"/>
  <c r="G230" i="2"/>
  <c r="G34" i="2"/>
  <c r="G78" i="2"/>
  <c r="G270" i="2"/>
  <c r="G272" i="2"/>
  <c r="G273" i="2"/>
  <c r="G117" i="2"/>
  <c r="G275" i="2"/>
  <c r="G216" i="2"/>
  <c r="G296" i="2"/>
  <c r="G278" i="2"/>
  <c r="G208" i="2"/>
  <c r="G281" i="2"/>
  <c r="G57" i="2"/>
  <c r="G19" i="2"/>
  <c r="G284" i="2"/>
  <c r="G298" i="2"/>
  <c r="G288" i="2"/>
  <c r="G289" i="2"/>
  <c r="G52" i="2"/>
  <c r="G291" i="2"/>
  <c r="G292" i="2"/>
  <c r="G293" i="2"/>
  <c r="G294" i="2"/>
  <c r="G295" i="2"/>
  <c r="G114" i="2"/>
  <c r="G299" i="2"/>
  <c r="G268" i="2"/>
  <c r="G76" i="2"/>
  <c r="M15" i="1" l="1"/>
  <c r="M13" i="1"/>
  <c r="M11" i="1"/>
  <c r="B23" i="1" s="1"/>
  <c r="M7" i="1"/>
  <c r="M23" i="1"/>
  <c r="M17" i="1" l="1"/>
</calcChain>
</file>

<file path=xl/sharedStrings.xml><?xml version="1.0" encoding="utf-8"?>
<sst xmlns="http://schemas.openxmlformats.org/spreadsheetml/2006/main" count="670" uniqueCount="340">
  <si>
    <t>PID:</t>
  </si>
  <si>
    <t>STAV žádosti:</t>
  </si>
  <si>
    <t>PID</t>
  </si>
  <si>
    <t>dotace - schválená</t>
  </si>
  <si>
    <t>dotace - PROPLACENÁ</t>
  </si>
  <si>
    <t>SCHVÁLENO v Kč:</t>
  </si>
  <si>
    <t>PROPLACENO v Kč:</t>
  </si>
  <si>
    <t>PROPLACENO</t>
  </si>
  <si>
    <t>pořadí</t>
  </si>
  <si>
    <t>Vyplňte PID kód žádosti</t>
  </si>
  <si>
    <t>Datum doručení listinné verze žádosti:</t>
  </si>
  <si>
    <t>Datum elektronické evidence žádosti:</t>
  </si>
  <si>
    <t>Pořadové číslo žádosti:</t>
  </si>
  <si>
    <t>Datum podání
(= elektronická evidence)</t>
  </si>
  <si>
    <t>#3
Datum podání listinné verze žádosti</t>
  </si>
  <si>
    <t>Komentář ke stavu žádosti:</t>
  </si>
  <si>
    <t>NEDOLOŽENA LISTINNÁ VERZE</t>
  </si>
  <si>
    <t>VYŘAZENO</t>
  </si>
  <si>
    <t>STAV skutečný</t>
  </si>
  <si>
    <t>STAV k zobrazení</t>
  </si>
  <si>
    <t>PROPLACENO:</t>
  </si>
  <si>
    <r>
      <t>Stav "</t>
    </r>
    <r>
      <rPr>
        <b/>
        <sz val="11"/>
        <color theme="0"/>
        <rFont val="Calibri"/>
        <family val="2"/>
        <charset val="238"/>
        <scheme val="minor"/>
      </rPr>
      <t>EVIDOVÁNO</t>
    </r>
    <r>
      <rPr>
        <sz val="11"/>
        <color theme="0"/>
        <rFont val="Calibri"/>
        <family val="2"/>
        <charset val="238"/>
        <scheme val="minor"/>
      </rPr>
      <t>" znamená, že je žádost elektronicky zaevidována a současně byla ve stanoveném termínu doložena listinná verze žádosti. Žádost čeká na kontrolu formální a věcné správnosti ze strany pracovníků oddělení administrace kotlíkových dotací.</t>
    </r>
  </si>
  <si>
    <r>
      <t>Při stavu "</t>
    </r>
    <r>
      <rPr>
        <b/>
        <sz val="11"/>
        <color theme="0"/>
        <rFont val="Calibri"/>
        <family val="2"/>
        <charset val="238"/>
        <scheme val="minor"/>
      </rPr>
      <t>NEDOLOŽENÁ LISTINNÁ VERZE</t>
    </r>
    <r>
      <rPr>
        <sz val="11"/>
        <color theme="0"/>
        <rFont val="Calibri"/>
        <family val="2"/>
        <charset val="238"/>
        <scheme val="minor"/>
      </rPr>
      <t>" nesplnil žadatel povinnost doložit po elektronické evidenci žádosti i její listinnou podobu, a to do 10 pracovních dnů od elektronické evidence žádosti. O nesplnění povinnosti a o vyřazení žádosti bude každý žadatel neprodleně písemně informován.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</si>
  <si>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VYŘAZENO</t>
    </r>
    <r>
      <rPr>
        <sz val="11"/>
        <color theme="0"/>
        <rFont val="Calibri"/>
        <family val="2"/>
        <charset val="238"/>
        <scheme val="minor"/>
      </rPr>
      <t>" je u žádosti, ve které bylo zjištěno nesplnění nebo porušení podmínek dotačního programu a taková žádost nemůže být schválena k podpoře. O vyřazení žádosti je žadatel neprodleně písemně informován.</t>
    </r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</si>
  <si>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FORMÁLNĚ A VĚCNĚ</t>
    </r>
    <r>
      <rPr>
        <sz val="11"/>
        <color theme="0"/>
        <rFont val="Calibri"/>
        <family val="2"/>
        <charset val="238"/>
        <scheme val="minor"/>
      </rPr>
      <t>" znamená, že žádost prošla procesem kontroly, vyhovuje podmínkám dotačního programu a bude předložena Radě Olomouckého kraje k projednání. O výsledku rozhodnutí Rady bude žadatel písemně vyrozuměn a zároveň bude na webových stránkách ke kotlíkovým dotacím zveřejněn seznam žádostí schválených k podpoře.</t>
    </r>
  </si>
  <si>
    <r>
      <t>"</t>
    </r>
    <r>
      <rPr>
        <b/>
        <sz val="11"/>
        <color theme="0"/>
        <rFont val="Calibri"/>
        <family val="2"/>
        <charset val="238"/>
        <scheme val="minor"/>
      </rPr>
      <t>PROPLACENO</t>
    </r>
    <r>
      <rPr>
        <sz val="11"/>
        <color theme="0"/>
        <rFont val="Calibri"/>
        <family val="2"/>
        <charset val="238"/>
        <scheme val="minor"/>
      </rPr>
      <t>" znamená, že žadatel předložil vyúčtování dotace, které bylo schváleno a finanční prostředky byly zaslány žadateli v uvedené datum na bankovní účet uvedený v žádosti.</t>
    </r>
  </si>
  <si>
    <r>
      <t>"</t>
    </r>
    <r>
      <rPr>
        <b/>
        <sz val="11"/>
        <color theme="0"/>
        <rFont val="Calibri"/>
        <family val="2"/>
        <charset val="238"/>
        <scheme val="minor"/>
      </rPr>
      <t>ZÁSOBNÍK</t>
    </r>
    <r>
      <rPr>
        <sz val="11"/>
        <color theme="0"/>
        <rFont val="Calibri"/>
        <family val="2"/>
        <charset val="238"/>
        <scheme val="minor"/>
      </rPr>
      <t>" znamená, že žádost splnila podmínky dotačního programu, ale z důvodu vyčerpání finančních prostředků ji nebylo možné schválit k podpoře. Pokud bude možné žádost dodatečně podpořit, bude žadatel o této skutečnosti informován.</t>
    </r>
  </si>
  <si>
    <t>ROK (schválení/ revokace)</t>
  </si>
  <si>
    <r>
      <t>Stav "</t>
    </r>
    <r>
      <rPr>
        <b/>
        <sz val="11"/>
        <color theme="0"/>
        <rFont val="Calibri"/>
        <family val="2"/>
        <charset val="238"/>
        <scheme val="minor"/>
      </rPr>
      <t>Schváleno K PODPOŘE</t>
    </r>
    <r>
      <rPr>
        <sz val="11"/>
        <color theme="0"/>
        <rFont val="Calibri"/>
        <family val="2"/>
        <charset val="238"/>
        <scheme val="minor"/>
      </rPr>
      <t>" nebo "</t>
    </r>
    <r>
      <rPr>
        <b/>
        <sz val="11"/>
        <color theme="0"/>
        <rFont val="Calibri"/>
        <family val="2"/>
        <charset val="238"/>
        <scheme val="minor"/>
      </rPr>
      <t>AMO - SCHVÁLENO</t>
    </r>
    <r>
      <rPr>
        <sz val="11"/>
        <color theme="0"/>
        <rFont val="Calibri"/>
        <family val="2"/>
        <charset val="238"/>
        <scheme val="minor"/>
      </rPr>
      <t>" znamená, že žádost byla schválena Radou Olomouckého kraje k podpoře. O schválení žádosti bude žadatel písemně vyrozuměn a zároveň bude na webových stránkách ke kotlíkovým dotacím zveřejněn seznam žádostí schválených k podpoře.</t>
    </r>
  </si>
  <si>
    <t>KUOLX01KJRMF</t>
  </si>
  <si>
    <t>KUOLX01KHHPO</t>
  </si>
  <si>
    <t>KUOLX01KLKXJ</t>
  </si>
  <si>
    <t>KUOLX01KFJUB</t>
  </si>
  <si>
    <t>KUOLX01KJQMM</t>
  </si>
  <si>
    <t>KUOLX01KG1EO</t>
  </si>
  <si>
    <t>KUOLX01KPVRS</t>
  </si>
  <si>
    <t>KUOLX01KNSZZ</t>
  </si>
  <si>
    <t>KUOLX01KII1G</t>
  </si>
  <si>
    <t>KUOLX01KQ8UH</t>
  </si>
  <si>
    <t>KUOLX01KDKOO</t>
  </si>
  <si>
    <t>KUOLX01KIJG6</t>
  </si>
  <si>
    <t>KUOLX01KMIZA</t>
  </si>
  <si>
    <t>KUOLX01KNPPY</t>
  </si>
  <si>
    <t>KUOLX01KM4MT</t>
  </si>
  <si>
    <t>KUOLX01KO564</t>
  </si>
  <si>
    <t>KUOLX01KOFGS</t>
  </si>
  <si>
    <t>KUOLX01KJ0DX</t>
  </si>
  <si>
    <t>KUOLX01KJUAI</t>
  </si>
  <si>
    <t>KUOLX01KOLLX</t>
  </si>
  <si>
    <t>KUOLX01KGWQZ</t>
  </si>
  <si>
    <t>KUOLX01KQ672</t>
  </si>
  <si>
    <t>KUOLX01KI751</t>
  </si>
  <si>
    <t>KUOLX01KPVTI</t>
  </si>
  <si>
    <t>KUOLX01KFLWN</t>
  </si>
  <si>
    <t>KUOLX01KNHAL</t>
  </si>
  <si>
    <t>KUOLX01KQ5WS</t>
  </si>
  <si>
    <t>KUOLX01KM4TU</t>
  </si>
  <si>
    <t>KUOLX01KP3D6</t>
  </si>
  <si>
    <t>KUOLX01KKSVM</t>
  </si>
  <si>
    <t>KUOLX01KHEP9</t>
  </si>
  <si>
    <t>KUOLX01KJNZE</t>
  </si>
  <si>
    <t>KUOLX01KDIQS</t>
  </si>
  <si>
    <t>KUOLX01KGW9C</t>
  </si>
  <si>
    <t>KUOLX01KP4AE</t>
  </si>
  <si>
    <t>KUOLX01KPJ61</t>
  </si>
  <si>
    <t>KUOLX01KDU4I</t>
  </si>
  <si>
    <t>KUOLX01KQ8J0</t>
  </si>
  <si>
    <t>KUOLX01KQ8ML</t>
  </si>
  <si>
    <t>KUOLX01KF2TR</t>
  </si>
  <si>
    <t>KUOLX01KMVGE</t>
  </si>
  <si>
    <t>KUOLX01KEKYX</t>
  </si>
  <si>
    <t>KUOLX01KPN8Z</t>
  </si>
  <si>
    <t>KUOLX01KN3YZ</t>
  </si>
  <si>
    <t>KUOLX01KPYVN</t>
  </si>
  <si>
    <t>KUOLX01KHHQJ</t>
  </si>
  <si>
    <t>KUOLX01KE6CP</t>
  </si>
  <si>
    <t>KUOLX01KPIYC</t>
  </si>
  <si>
    <t>KUOLX01KQ86T</t>
  </si>
  <si>
    <t>KUOLX01KPI1X</t>
  </si>
  <si>
    <t>KUOLX01KPVV8</t>
  </si>
  <si>
    <t>KUOLX01KIJ24</t>
  </si>
  <si>
    <t>KUOLX01KI333</t>
  </si>
  <si>
    <t>KUOLX01KIGE1</t>
  </si>
  <si>
    <t>KUOLX01KJFNM</t>
  </si>
  <si>
    <t>KUOLX01KJFLW</t>
  </si>
  <si>
    <t>KUOLX01KO1C2</t>
  </si>
  <si>
    <t>KUOLX01KQ8GF</t>
  </si>
  <si>
    <t>KUOLX01KPVKR</t>
  </si>
  <si>
    <t>KUOLX01KDQZZ</t>
  </si>
  <si>
    <t>KUOLX01KQ7SY</t>
  </si>
  <si>
    <t>KUOLX01KGWEN</t>
  </si>
  <si>
    <t>KUOLX01KNPRO</t>
  </si>
  <si>
    <t>KUOLX01KOXNB</t>
  </si>
  <si>
    <t>KUOLX01KPQKQ</t>
  </si>
  <si>
    <t>KUOLX01KHCOS</t>
  </si>
  <si>
    <t>KUOLX01KLKWO</t>
  </si>
  <si>
    <t>KUOLX01KQ6D8</t>
  </si>
  <si>
    <t>KUOLX01KPH6F</t>
  </si>
  <si>
    <t>KUOLX01KQ760</t>
  </si>
  <si>
    <t>KUOLX01KNPKN</t>
  </si>
  <si>
    <t>KUOLX01KPMHX</t>
  </si>
  <si>
    <t>KUOLX01KPVI1</t>
  </si>
  <si>
    <t>KUOLX01KPK2E</t>
  </si>
  <si>
    <t>KUOLX01KQ8CZ</t>
  </si>
  <si>
    <t>KUOLX01KII5W</t>
  </si>
  <si>
    <t>KUOLX01KELBX</t>
  </si>
  <si>
    <t>KUOLX01KQ77V</t>
  </si>
  <si>
    <t>KUOLX01KIJH1</t>
  </si>
  <si>
    <t>KUOLX01KPJPE</t>
  </si>
  <si>
    <t>KUOLX01KDTRI</t>
  </si>
  <si>
    <t>KUOLX01KMBZN</t>
  </si>
  <si>
    <t>KUOLX01KDJAT</t>
  </si>
  <si>
    <t>KUOLX01KPVQX</t>
  </si>
  <si>
    <t>KUOLX01KHBWV</t>
  </si>
  <si>
    <t>KUOLX01KDYKI</t>
  </si>
  <si>
    <t>KUOLX01KKIPE</t>
  </si>
  <si>
    <t>KUOLX01KE6BU</t>
  </si>
  <si>
    <t>KUOLX01KIIUF</t>
  </si>
  <si>
    <t>KUOLX01KQAF6</t>
  </si>
  <si>
    <t>KUOLX01KO2MH</t>
  </si>
  <si>
    <t>KUOLX01KHHS9</t>
  </si>
  <si>
    <t>KUOLX01KND47</t>
  </si>
  <si>
    <t>KUOLX01KFJW1</t>
  </si>
  <si>
    <t>KUOLX01KG6X2</t>
  </si>
  <si>
    <t>KUOLX01KQ70U</t>
  </si>
  <si>
    <t>KUOLX01KIY7I</t>
  </si>
  <si>
    <t>KUOLX01KE535</t>
  </si>
  <si>
    <t>KUOLX01KLWLV</t>
  </si>
  <si>
    <t>KUOLX01KG17N</t>
  </si>
  <si>
    <t>KUOLX01KQ7K2</t>
  </si>
  <si>
    <t>KUOLX01KPLW1</t>
  </si>
  <si>
    <t>KUOLX01KJBP4</t>
  </si>
  <si>
    <t>KUOLX01KQ997</t>
  </si>
  <si>
    <t>KUOLX01KOZ04</t>
  </si>
  <si>
    <t>KUOLX01KLM9H</t>
  </si>
  <si>
    <t>KUOLX01KELPZ</t>
  </si>
  <si>
    <t>KUOLX01KPVFG</t>
  </si>
  <si>
    <t>KUOLX01KNVSD</t>
  </si>
  <si>
    <t>KUOLX01KNEEM</t>
  </si>
  <si>
    <t>KUOLX01KNP30</t>
  </si>
  <si>
    <t>KUOLX01KOLHH</t>
  </si>
  <si>
    <t>KUOLX01KJ0B7</t>
  </si>
  <si>
    <t>KUOLX01KEHYI</t>
  </si>
  <si>
    <t>KUOLX01KMYL4</t>
  </si>
  <si>
    <t>KUOLX01KMNYG</t>
  </si>
  <si>
    <t>KUOLX01KPHU3</t>
  </si>
  <si>
    <t>KUOLX01KG968</t>
  </si>
  <si>
    <t>KUOLX01KMGDQ</t>
  </si>
  <si>
    <t>KUOLX01KQ7TT</t>
  </si>
  <si>
    <t>KUOLX01KPOXB</t>
  </si>
  <si>
    <t>KUOLX01KG1GE</t>
  </si>
  <si>
    <t>KUOLX01KFJ98</t>
  </si>
  <si>
    <t>KUOLX01KOGD0</t>
  </si>
  <si>
    <t>KUOLX01KOTAW</t>
  </si>
  <si>
    <t>KUOLX01KQ31H</t>
  </si>
  <si>
    <t>KUOLX01KLQ0Y</t>
  </si>
  <si>
    <t>KUOLX01KPVSN</t>
  </si>
  <si>
    <t>KUOLX01KQ8LQ</t>
  </si>
  <si>
    <t>KUOLX01KOHGE</t>
  </si>
  <si>
    <t>KUOLX01KJ0FN</t>
  </si>
  <si>
    <t>KUOLX01KG0SX</t>
  </si>
  <si>
    <t>KUOLX01KP3HM</t>
  </si>
  <si>
    <t>KUOLX01KG1A8</t>
  </si>
  <si>
    <t>KUOLX01KMNXL</t>
  </si>
  <si>
    <t>KUOLX01KERZF</t>
  </si>
  <si>
    <t>KUOLX01KOLIC</t>
  </si>
  <si>
    <t>KUOLX01KQ6K9</t>
  </si>
  <si>
    <t>KUOLX01KOIFC</t>
  </si>
  <si>
    <t>KUOLX01KQ91B</t>
  </si>
  <si>
    <t>KUOLX01KH6EC</t>
  </si>
  <si>
    <t>KUOLX01KNO2C</t>
  </si>
  <si>
    <t>KUOLX01KNBF2</t>
  </si>
  <si>
    <t>KUOLX01KLKUY</t>
  </si>
  <si>
    <t>KUOLX01KOH5X</t>
  </si>
  <si>
    <t>KUOLX01KDQWE</t>
  </si>
  <si>
    <t>KUOLX01KNM3L</t>
  </si>
  <si>
    <t>KUOLX01KE3E0</t>
  </si>
  <si>
    <t>KUOLX01KP3FW</t>
  </si>
  <si>
    <t>KUOLX01KPHXO</t>
  </si>
  <si>
    <t>KUOLX01KEJGM</t>
  </si>
  <si>
    <t>KUOLX01KJFMR</t>
  </si>
  <si>
    <t>KUOLX01KQ7BB</t>
  </si>
  <si>
    <t>KUOLX01KP3E1</t>
  </si>
  <si>
    <t>KUOLX01KPB8B</t>
  </si>
  <si>
    <t>KUOLX01KES3O</t>
  </si>
  <si>
    <t>KUOLX01KG137</t>
  </si>
  <si>
    <t>KUOLX01KPFYX</t>
  </si>
  <si>
    <t>KUOLX01KO13B</t>
  </si>
  <si>
    <t>KUOLX01KIQ4H</t>
  </si>
  <si>
    <t>KUOLX01KES2T</t>
  </si>
  <si>
    <t>KUOLX01KI46H</t>
  </si>
  <si>
    <t>KUOLX01KP1LG</t>
  </si>
  <si>
    <t>KUOLX01KO1X5</t>
  </si>
  <si>
    <t>KUOLX01KGW0L</t>
  </si>
  <si>
    <t>KUOLX01KIYIZ</t>
  </si>
  <si>
    <t>KUOLX01KQ7C6</t>
  </si>
  <si>
    <t>KUOLX01KPHZE</t>
  </si>
  <si>
    <t>KUOLX01KO1OE</t>
  </si>
  <si>
    <t>KUOLX01KKA1A</t>
  </si>
  <si>
    <t>KUOLX01KPHBQ</t>
  </si>
  <si>
    <t>KUOLX01KG0FQ</t>
  </si>
  <si>
    <t>KUOLX01KDMEO</t>
  </si>
  <si>
    <t>KUOLX01KE5LN</t>
  </si>
  <si>
    <t>KUOLX01KFJV6</t>
  </si>
  <si>
    <t>KUOLX01KQ8ZS</t>
  </si>
  <si>
    <t>KUOLX01KKKFE</t>
  </si>
  <si>
    <t>KUOLX01KOB53</t>
  </si>
  <si>
    <t>KUOLX01KIJEG</t>
  </si>
  <si>
    <t>KUOLX01KO1RZ</t>
  </si>
  <si>
    <t>KUOLX01KP370</t>
  </si>
  <si>
    <t>KUOLX01KJJS5</t>
  </si>
  <si>
    <t>KUOLX01KO894</t>
  </si>
  <si>
    <t>KUOLX01KL572</t>
  </si>
  <si>
    <t>KUOLX01KQ4V4</t>
  </si>
  <si>
    <t>KUOLX01KN6GW</t>
  </si>
  <si>
    <t>KUOLX01KGZJD</t>
  </si>
  <si>
    <t>KUOLX01KO0Z2</t>
  </si>
  <si>
    <t>KUOLX01KQ4LI</t>
  </si>
  <si>
    <t>KUOLX01KI44R</t>
  </si>
  <si>
    <t>KUOLX01KDR7O</t>
  </si>
  <si>
    <t>KUOLX01KQ8I5</t>
  </si>
  <si>
    <t>KUOLX01KP3CB</t>
  </si>
  <si>
    <t>KUOLX01KONUA</t>
  </si>
  <si>
    <t>KUOLX01KHEKY</t>
  </si>
  <si>
    <t>KUOLX01KOLJ7</t>
  </si>
  <si>
    <t>KUOLX01KOLK2</t>
  </si>
  <si>
    <t>KUOLX01KIJIW</t>
  </si>
  <si>
    <t>KUOLX01KPIAO</t>
  </si>
  <si>
    <t>KUOLX01KQ7Y4</t>
  </si>
  <si>
    <t>KUOLX01KPHSD</t>
  </si>
  <si>
    <t>KUOLX01KI3ZN</t>
  </si>
  <si>
    <t>KUOLX01KPI02</t>
  </si>
  <si>
    <t>KUOLX01KI3BZ</t>
  </si>
  <si>
    <t>KUOLX01KJ0ES</t>
  </si>
  <si>
    <t>KUOLX01KDRJ0</t>
  </si>
  <si>
    <t>KUOLX01KKO8L</t>
  </si>
  <si>
    <t>KUOLX01KLXTK</t>
  </si>
  <si>
    <t>KUOLX01KG9CE</t>
  </si>
  <si>
    <t>KUOLX01KO1Q4</t>
  </si>
  <si>
    <t>KUOLX01KQ7D1</t>
  </si>
  <si>
    <t>KUOLX01KO9SA</t>
  </si>
  <si>
    <t>KUOLX01KOEE9</t>
  </si>
  <si>
    <t>KUOLX01KJULZ</t>
  </si>
  <si>
    <t>KUOLX01KIHY2</t>
  </si>
  <si>
    <t>KUOLX01KMXSC</t>
  </si>
  <si>
    <t>KUOLX01KDV2L</t>
  </si>
  <si>
    <t>KUOLX01KOBEU</t>
  </si>
  <si>
    <t>KUOLX01KN6YE</t>
  </si>
  <si>
    <t>KUOLX01KGW36</t>
  </si>
  <si>
    <t>KUOLX01KIROI</t>
  </si>
  <si>
    <t>KUOLX01KOIV4</t>
  </si>
  <si>
    <t>KUOLX01KEV6O</t>
  </si>
  <si>
    <t>KUOLX01KLWTR</t>
  </si>
  <si>
    <t>KUOLX01KNMYA</t>
  </si>
  <si>
    <t>KUOLX01KQBM0</t>
  </si>
  <si>
    <t>KUOLX01KNPMD</t>
  </si>
  <si>
    <t>KUOLX01KDK5B</t>
  </si>
  <si>
    <t>KUOLX01KO1UK</t>
  </si>
  <si>
    <t>KUOLX01KQ69S</t>
  </si>
  <si>
    <t>KUOLX01KI3YS</t>
  </si>
  <si>
    <t>KUOLX01KQ843</t>
  </si>
  <si>
    <t>KUOLX01KP0UE</t>
  </si>
  <si>
    <t>KUOLX01KFDHA</t>
  </si>
  <si>
    <t>KUOLX01KGFJ9</t>
  </si>
  <si>
    <t>KUOLX01KDO08</t>
  </si>
  <si>
    <t>KUOLX01KOVLZ</t>
  </si>
  <si>
    <t>KUOLX01KPI9T</t>
  </si>
  <si>
    <t>KUOLX01KKNVL</t>
  </si>
  <si>
    <t>KUOLX01KLKS8</t>
  </si>
  <si>
    <t>KUOLX01KP3GR</t>
  </si>
  <si>
    <t>KUOLX01KHE2G</t>
  </si>
  <si>
    <t>KUOLX01KDR38</t>
  </si>
  <si>
    <t>KUOLX01KO1DX</t>
  </si>
  <si>
    <t>KUOLX01KPID9</t>
  </si>
  <si>
    <t>KUOLX01KMTQE</t>
  </si>
  <si>
    <t>KUOLX01KNPO3</t>
  </si>
  <si>
    <t>KUOLX01KJ5TQ</t>
  </si>
  <si>
    <t>KUOLX01KNGGY</t>
  </si>
  <si>
    <t>KUOLX01KOHSQ</t>
  </si>
  <si>
    <t>KUOLX01KIJA0</t>
  </si>
  <si>
    <t>KUOLX01KO1VF</t>
  </si>
  <si>
    <t>KUOLX01KO2TI</t>
  </si>
  <si>
    <t>KUOLX01KOBR1</t>
  </si>
  <si>
    <t>KUOLX01KPICE</t>
  </si>
  <si>
    <t>KUOLX01KMZTT</t>
  </si>
  <si>
    <t>KUOLX01KPIE4</t>
  </si>
  <si>
    <t>KUOLX01KGVY2</t>
  </si>
  <si>
    <t>KUOLX01KDP72</t>
  </si>
  <si>
    <t>KUOLX01KPIHP</t>
  </si>
  <si>
    <t>KUOLX01KM4NO</t>
  </si>
  <si>
    <t>KUOLX01KPIIK</t>
  </si>
  <si>
    <t>KUOLX01KE66J</t>
  </si>
  <si>
    <t>KUOLX01KPIJF</t>
  </si>
  <si>
    <t>KUOLX01KJ046</t>
  </si>
  <si>
    <t>KUOLX01KPIKA</t>
  </si>
  <si>
    <t>KUOLX01KFDLQ</t>
  </si>
  <si>
    <t>KUOLX01KIH8O</t>
  </si>
  <si>
    <t>KUOLX01JWUOC</t>
  </si>
  <si>
    <t>KUOLX01KFWXD</t>
  </si>
  <si>
    <t>KUOLX01KQ7OI</t>
  </si>
  <si>
    <t>KUOLX01KDIN7</t>
  </si>
  <si>
    <t>KUOLX01KLIUC</t>
  </si>
  <si>
    <t>KUOLX01KEBJR</t>
  </si>
  <si>
    <t>KUOLX01KPHYJ</t>
  </si>
  <si>
    <t>KUOLX01KQBKA</t>
  </si>
  <si>
    <t>KUOLX01KG1B3</t>
  </si>
  <si>
    <t>KUOLX01KP9OH</t>
  </si>
  <si>
    <t>KUOLX01KHSR9</t>
  </si>
  <si>
    <t>KUOLX01KQB4I</t>
  </si>
  <si>
    <t>KUOLX01KH55S</t>
  </si>
  <si>
    <t>KUOLX01KE65O</t>
  </si>
  <si>
    <t>KUOLX01KQ0GZ</t>
  </si>
  <si>
    <t>KUOLX01KQE4X</t>
  </si>
  <si>
    <t>KUOLX01KQFCM</t>
  </si>
  <si>
    <t>KUOLX01KO10Q</t>
  </si>
  <si>
    <t>KUOLX01KQ7UO</t>
  </si>
  <si>
    <t>KUOLX01KQOLM</t>
  </si>
  <si>
    <t>KUOLX01KGW5W</t>
  </si>
  <si>
    <t>KUOLX01KGW1G</t>
  </si>
  <si>
    <t>KUOLX01KQR4E</t>
  </si>
  <si>
    <t>KUOLX01KO1SU</t>
  </si>
  <si>
    <t>KUOLX01KQR8U</t>
  </si>
  <si>
    <t>KUOLX01KJ08M</t>
  </si>
  <si>
    <t>KUOLX01KKP5T</t>
  </si>
  <si>
    <t>KUOLX01KQTND</t>
  </si>
  <si>
    <t>KUOLX01KQ8A9</t>
  </si>
  <si>
    <t>KUOLX01KI9AY</t>
  </si>
  <si>
    <t>KUOLX01KRSFB</t>
  </si>
  <si>
    <t>KUOLX01KS13V</t>
  </si>
  <si>
    <t>SCHVÁLENO k podpoře</t>
  </si>
  <si>
    <t>Schváleno/REVOKACE</t>
  </si>
  <si>
    <t>AMO - SCHVÁLENO</t>
  </si>
  <si>
    <t>Zásobník/ODSTOUPENÍ</t>
  </si>
  <si>
    <t>Schváleno/NENAPLNĚNÍ ÚČELU</t>
  </si>
  <si>
    <t>AMO - NENAPLNĚNÍ ÚČELU</t>
  </si>
  <si>
    <t>Schváleno/ODSTOUPENÍ</t>
  </si>
  <si>
    <t xml:space="preserve"> </t>
  </si>
  <si>
    <t>Aktualizováno k 5. 4. 2023</t>
  </si>
  <si>
    <t>NENAPLNĚNÍ ÚČELU</t>
  </si>
  <si>
    <t>ODSTOUPENÍ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</si>
</sst>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7"/>
      <color theme="0"/>
      <name val="Arial"/>
      <family val="2"/>
      <charset val="238"/>
    </font>
    <font>
      <b/>
      <sz val="7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4" xfId="0" applyFont="1" applyBorder="1" applyAlignment="1" applyProtection="1">
      <alignment horizontal="center"/>
      <protection locked="0"/>
    </xf>
    <xf numFmtId="14" fontId="4" fillId="0" borderId="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/>
    <xf numFmtId="14" fontId="4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/>
    <xf numFmtId="0" fontId="6" fillId="0" borderId="0" xfId="0" applyFont="1" applyProtection="1">
      <protection hidden="1"/>
    </xf>
    <xf numFmtId="0" fontId="6" fillId="0" borderId="0" xfId="0" applyFont="1"/>
    <xf numFmtId="0" fontId="7" fillId="0" borderId="2" xfId="0" applyFont="1" applyBorder="1" applyAlignment="1" applyProtection="1">
      <alignment horizontal="center"/>
      <protection hidden="1"/>
    </xf>
    <xf numFmtId="10" fontId="6" fillId="0" borderId="0" xfId="1" applyNumberFormat="1" applyFont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5" fillId="0" borderId="1" xfId="0" applyFont="1" applyBorder="1" applyProtection="1">
      <protection hidden="1"/>
    </xf>
    <xf numFmtId="0" fontId="6" fillId="0" borderId="1" xfId="0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wrapText="1"/>
      <protection hidden="1"/>
    </xf>
    <xf numFmtId="14" fontId="6" fillId="0" borderId="1" xfId="0" applyNumberFormat="1" applyFont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/>
      <protection hidden="1"/>
    </xf>
    <xf numFmtId="4" fontId="6" fillId="0" borderId="1" xfId="0" applyNumberFormat="1" applyFont="1" applyBorder="1" applyAlignment="1" applyProtection="1">
      <alignment horizontal="center"/>
      <protection hidden="1"/>
    </xf>
    <xf numFmtId="14" fontId="6" fillId="0" borderId="1" xfId="0" applyNumberFormat="1" applyFont="1" applyBorder="1" applyAlignment="1" applyProtection="1">
      <alignment horizontal="center"/>
      <protection hidden="1"/>
    </xf>
    <xf numFmtId="0" fontId="6" fillId="0" borderId="0" xfId="0" applyFont="1" applyAlignment="1" applyProtection="1">
      <protection hidden="1"/>
    </xf>
    <xf numFmtId="0" fontId="5" fillId="0" borderId="0" xfId="0" applyFont="1" applyProtection="1">
      <protection hidden="1"/>
    </xf>
    <xf numFmtId="14" fontId="6" fillId="0" borderId="0" xfId="0" applyNumberFormat="1" applyFont="1"/>
    <xf numFmtId="0" fontId="6" fillId="0" borderId="0" xfId="0" applyFont="1" applyAlignment="1" applyProtection="1">
      <alignment wrapText="1"/>
      <protection hidden="1"/>
    </xf>
    <xf numFmtId="14" fontId="6" fillId="0" borderId="0" xfId="0" applyNumberFormat="1" applyFont="1" applyProtection="1">
      <protection hidden="1"/>
    </xf>
    <xf numFmtId="0" fontId="3" fillId="2" borderId="0" xfId="0" applyFont="1" applyFill="1" applyBorder="1" applyAlignment="1" applyProtection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2" fontId="8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 applyProtection="1">
      <alignment vertical="center"/>
    </xf>
    <xf numFmtId="14" fontId="8" fillId="2" borderId="0" xfId="0" applyNumberFormat="1" applyFont="1" applyFill="1" applyBorder="1" applyAlignment="1" applyProtection="1">
      <alignment horizontal="center" vertical="center" wrapText="1"/>
    </xf>
    <xf numFmtId="14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/>
    </xf>
    <xf numFmtId="14" fontId="8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/>
    <xf numFmtId="49" fontId="8" fillId="2" borderId="0" xfId="0" applyNumberFormat="1" applyFont="1" applyFill="1" applyBorder="1" applyAlignment="1" applyProtection="1">
      <alignment horizontal="center" vertical="center" wrapText="1"/>
    </xf>
    <xf numFmtId="2" fontId="8" fillId="2" borderId="0" xfId="0" applyNumberFormat="1" applyFont="1" applyFill="1" applyBorder="1" applyAlignment="1" applyProtection="1">
      <alignment horizontal="center" vertical="center" wrapText="1"/>
    </xf>
    <xf numFmtId="10" fontId="4" fillId="0" borderId="0" xfId="1" applyNumberFormat="1" applyFont="1"/>
    <xf numFmtId="0" fontId="4" fillId="0" borderId="0" xfId="0" applyFont="1" applyProtection="1">
      <protection hidden="1"/>
    </xf>
    <xf numFmtId="0" fontId="6" fillId="0" borderId="0" xfId="0" applyFont="1" applyAlignment="1">
      <alignment horizontal="center"/>
    </xf>
    <xf numFmtId="0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4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4" fontId="4" fillId="2" borderId="8" xfId="0" applyNumberFormat="1" applyFont="1" applyFill="1" applyBorder="1" applyAlignment="1" applyProtection="1">
      <alignment horizontal="center" vertical="center" wrapText="1"/>
      <protection hidden="1"/>
    </xf>
    <xf numFmtId="14" fontId="4" fillId="2" borderId="9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Normální" xfId="0" builtinId="0"/>
    <cellStyle name="Procenta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32729</xdr:colOff>
      <xdr:row>2</xdr:row>
      <xdr:rowOff>11206</xdr:rowOff>
    </xdr:from>
    <xdr:to>
      <xdr:col>10</xdr:col>
      <xdr:colOff>353574</xdr:colOff>
      <xdr:row>13</xdr:row>
      <xdr:rowOff>156881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702" t="35843" r="20646" b="16547"/>
        <a:stretch/>
      </xdr:blipFill>
      <xdr:spPr>
        <a:xfrm>
          <a:off x="32729" y="403412"/>
          <a:ext cx="7302110" cy="276785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5</xdr:col>
      <xdr:colOff>313764</xdr:colOff>
      <xdr:row>9</xdr:row>
      <xdr:rowOff>145676</xdr:rowOff>
    </xdr:from>
    <xdr:to>
      <xdr:col>10</xdr:col>
      <xdr:colOff>212910</xdr:colOff>
      <xdr:row>13</xdr:row>
      <xdr:rowOff>89647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269440" y="2353235"/>
          <a:ext cx="2924735" cy="750794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O25"/>
  <sheetViews>
    <sheetView showGridLines="0" tabSelected="1" zoomScale="85" zoomScaleNormal="85" workbookViewId="0">
      <selection activeCell="M3" sqref="M3"/>
    </sheetView>
  </sheetViews>
  <sheetFormatPr defaultColWidth="9.140625" defaultRowHeight="15" x14ac:dyDescent="0.25"/>
  <cols>
    <col min="1" max="1" width="9.140625" style="8"/>
    <col min="2" max="2" width="13.42578125" style="8" bestFit="1" customWidth="1"/>
    <col min="3" max="3" width="9.140625" style="8"/>
    <col min="4" max="4" width="18.5703125" style="8" bestFit="1" customWidth="1"/>
    <col min="5" max="5" width="9.140625" style="8"/>
    <col min="6" max="6" width="9.140625" style="8" customWidth="1"/>
    <col min="7" max="10" width="9.140625" style="8"/>
    <col min="11" max="11" width="6.42578125" style="8" customWidth="1"/>
    <col min="12" max="12" width="22.140625" style="8" customWidth="1"/>
    <col min="13" max="13" width="32.5703125" style="8" customWidth="1"/>
    <col min="14" max="14" width="18.5703125" style="3" bestFit="1" customWidth="1"/>
    <col min="15" max="15" width="10.140625" style="8" bestFit="1" customWidth="1"/>
    <col min="16" max="16384" width="9.140625" style="8"/>
  </cols>
  <sheetData>
    <row r="1" spans="1:15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5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9"/>
    </row>
    <row r="3" spans="1:15" ht="15.75" thickBot="1" x14ac:dyDescent="0.3">
      <c r="A3" s="7"/>
      <c r="B3" s="10"/>
      <c r="C3" s="10"/>
      <c r="D3" s="10"/>
      <c r="E3" s="7"/>
      <c r="F3" s="7"/>
      <c r="G3" s="7"/>
      <c r="H3" s="7"/>
      <c r="I3" s="7"/>
      <c r="J3" s="7"/>
      <c r="K3" s="7"/>
      <c r="L3" s="11" t="s">
        <v>0</v>
      </c>
      <c r="M3" s="1" t="s">
        <v>9</v>
      </c>
      <c r="N3" s="39"/>
    </row>
    <row r="4" spans="1:15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5" ht="15.75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12" t="s">
        <v>12</v>
      </c>
      <c r="M5" s="13" t="str">
        <f>IF($M$3="vyplňte PID kód žádosti"," ",(VLOOKUP($M$3,'PID abecedně'!$A$2:$J$302,8)))</f>
        <v xml:space="preserve"> </v>
      </c>
      <c r="N5" s="8"/>
    </row>
    <row r="6" spans="1:15" ht="15.75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5" ht="33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14" t="s">
        <v>11</v>
      </c>
      <c r="M7" s="15" t="str">
        <f>IF($M$3="vyplňte PID kód žádosti"," ",(VLOOKUP($M$3,'PID abecedně'!$A$2:$J$302,2)))</f>
        <v xml:space="preserve"> </v>
      </c>
    </row>
    <row r="8" spans="1:15" ht="15.75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5" ht="30.7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4" t="s">
        <v>10</v>
      </c>
      <c r="M9" s="15" t="str">
        <f>IF(N9=0," ",N9)</f>
        <v xml:space="preserve"> </v>
      </c>
      <c r="N9" s="2" t="str">
        <f>IF($M$3="vyplňte PID kód žádosti"," ",(VLOOKUP($M$3,'PID abecedně'!A1:J301,3)))</f>
        <v xml:space="preserve"> </v>
      </c>
      <c r="O9" s="3"/>
    </row>
    <row r="10" spans="1:15" ht="15.75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O10" s="3"/>
    </row>
    <row r="11" spans="1:15" ht="15.75" thickBo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12" t="s">
        <v>1</v>
      </c>
      <c r="M11" s="16" t="str">
        <f>IF($M$3="vyplňte PID kód žádosti"," ",(VLOOKUP($M$3,'PID abecedně'!$A$2:$J$302,7)))</f>
        <v xml:space="preserve"> </v>
      </c>
      <c r="O11" s="3"/>
    </row>
    <row r="12" spans="1:15" ht="15.75" thickBo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O12" s="3"/>
    </row>
    <row r="13" spans="1:15" ht="15.75" thickBo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12" t="s">
        <v>5</v>
      </c>
      <c r="M13" s="17" t="str">
        <f>IF($M$3="vyplňte PID kód žádosti"," ",(VLOOKUP($M$3,'PID abecedně'!$A$2:$J$302,4)))</f>
        <v xml:space="preserve"> </v>
      </c>
      <c r="O13" s="3"/>
    </row>
    <row r="14" spans="1:15" ht="15.75" thickBo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O14" s="3"/>
    </row>
    <row r="15" spans="1:15" ht="15.75" thickBo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12" t="s">
        <v>6</v>
      </c>
      <c r="M15" s="17" t="str">
        <f>IF($M$3="vyplňte PID kód žádosti"," ",(VLOOKUP($M$3,'PID abecedně'!$A$2:$J$302,5)))</f>
        <v xml:space="preserve"> </v>
      </c>
      <c r="O15" s="3"/>
    </row>
    <row r="16" spans="1:15" ht="15.75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O16" s="3"/>
    </row>
    <row r="17" spans="1:15" ht="15.75" thickBo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12" t="s">
        <v>20</v>
      </c>
      <c r="M17" s="18" t="str">
        <f>IF(N17=0," ",N17)</f>
        <v xml:space="preserve"> </v>
      </c>
      <c r="N17" s="3" t="str">
        <f>IF($M$3="vyplňte PID kód žádosti"," ",(VLOOKUP($M$3,'PID abecedně'!$A$1:$J$301,9)))</f>
        <v xml:space="preserve"> </v>
      </c>
      <c r="O17" s="3"/>
    </row>
    <row r="18" spans="1:1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O18" s="3"/>
    </row>
    <row r="19" spans="1:1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19" t="s">
        <v>337</v>
      </c>
      <c r="M19" s="19"/>
    </row>
    <row r="20" spans="1:15" ht="15.75" thickBo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19"/>
      <c r="M20" s="19"/>
    </row>
    <row r="21" spans="1:15" x14ac:dyDescent="0.25">
      <c r="A21" s="7"/>
      <c r="B21" s="20" t="s">
        <v>15</v>
      </c>
      <c r="C21" s="7"/>
      <c r="D21" s="7"/>
      <c r="E21" s="7"/>
      <c r="F21" s="7"/>
      <c r="G21" s="47"/>
      <c r="H21" s="47"/>
      <c r="I21" s="47"/>
      <c r="J21" s="47"/>
      <c r="K21" s="47"/>
      <c r="L21" s="47"/>
      <c r="M21" s="48"/>
      <c r="N21" s="40"/>
      <c r="O21" s="21"/>
    </row>
    <row r="22" spans="1:15" ht="15.75" thickBot="1" x14ac:dyDescent="0.3">
      <c r="A22" s="7"/>
      <c r="B22" s="7"/>
      <c r="C22" s="7"/>
      <c r="D22" s="7"/>
      <c r="E22" s="7"/>
      <c r="F22" s="7"/>
      <c r="G22" s="47"/>
      <c r="H22" s="47"/>
      <c r="I22" s="47"/>
      <c r="J22" s="47"/>
      <c r="K22" s="47"/>
      <c r="L22" s="47"/>
      <c r="M22" s="49"/>
      <c r="N22" s="40"/>
      <c r="O22" s="21"/>
    </row>
    <row r="23" spans="1:15" ht="138" customHeight="1" thickBot="1" x14ac:dyDescent="0.3">
      <c r="A23" s="7"/>
      <c r="B23" s="42" t="str">
        <f>IF(M11="EVIDOVÁNO",stavy!B3,IF(M11="NEDOLOŽENA LISTINNÁ VERZE",stavy!B5,IF(M11="VYŘAZENO",stavy!B7,IF(M11="schváleno FORMÁLNĚ A VĚCNĚ",stavy!B9,IF(OR(M11="Schváleno k podpoře", M11="AMO-SCHVÁLENO"),stavy!B11,IF(M11="PROPLACENO",stavy!B13,IF(M11="ZÁSOBNÍK",stavy!B15," ")))))))</f>
        <v xml:space="preserve"> </v>
      </c>
      <c r="C23" s="43"/>
      <c r="D23" s="43"/>
      <c r="E23" s="44"/>
      <c r="F23" s="22"/>
      <c r="G23" s="45"/>
      <c r="H23" s="46"/>
      <c r="I23" s="46"/>
      <c r="J23" s="46"/>
      <c r="K23" s="7"/>
      <c r="L23" s="7"/>
      <c r="M23" s="4">
        <f ca="1">TODAY()</f>
        <v>45357</v>
      </c>
      <c r="O23" s="21"/>
    </row>
    <row r="24" spans="1:1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23"/>
      <c r="O24" s="21"/>
    </row>
    <row r="25" spans="1:15" ht="36.75" customHeight="1" x14ac:dyDescent="0.25">
      <c r="C25" s="41"/>
      <c r="D25" s="41"/>
      <c r="E25" s="41"/>
    </row>
  </sheetData>
  <sheetProtection algorithmName="SHA-512" hashValue="qlIo7RtHq6DD571sm4FZrJPpktkR2XMkHCktbOVQusJbR4rnuTiyxSYbx6Wn9+y/ilHb5tBDA+XzsklH2sXYgA==" saltValue="y9s9iEblbJEdo9sNPYG8ZA==" spinCount="100000" sheet="1" selectLockedCells="1"/>
  <mergeCells count="5">
    <mergeCell ref="C25:E25"/>
    <mergeCell ref="B23:E23"/>
    <mergeCell ref="G23:J23"/>
    <mergeCell ref="G21:L22"/>
    <mergeCell ref="M21:M22"/>
  </mergeCell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 error="Vložen neplatný PID kód" xr:uid="{00000000-0002-0000-0000-000000000000}">
          <x14:formula1>
            <xm:f>'PID abecedně'!$A$1:$A$302</xm:f>
          </x14:formula1>
          <xm:sqref>M3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tabColor theme="6" tint="0.59999389629810485"/>
  </sheetPr>
  <dimension ref="A1:J302"/>
  <sheetViews>
    <sheetView workbookViewId="0">
      <pane ySplit="2" topLeftCell="A3" activePane="bottomLeft" state="frozen"/>
      <selection sqref="A1:XFD1048576"/>
      <selection pane="bottomLeft" sqref="A1:XFD1048576"/>
    </sheetView>
  </sheetViews>
  <sheetFormatPr defaultColWidth="9.140625" defaultRowHeight="15" x14ac:dyDescent="0.25"/>
  <cols>
    <col min="1" max="1" width="16.85546875" style="34" bestFit="1" customWidth="1"/>
    <col min="2" max="3" width="16.85546875" style="34" customWidth="1"/>
    <col min="4" max="4" width="17.5703125" style="34" bestFit="1" customWidth="1"/>
    <col min="5" max="5" width="20.7109375" style="34" bestFit="1" customWidth="1"/>
    <col min="6" max="6" width="29" style="34" bestFit="1" customWidth="1"/>
    <col min="7" max="7" width="29" style="34" customWidth="1"/>
    <col min="8" max="8" width="6.5703125" style="34" bestFit="1" customWidth="1"/>
    <col min="9" max="9" width="13.140625" style="34" bestFit="1" customWidth="1"/>
    <col min="10" max="10" width="9.5703125" style="6" customWidth="1"/>
    <col min="11" max="16384" width="9.140625" style="36"/>
  </cols>
  <sheetData>
    <row r="1" spans="1:10" s="29" customFormat="1" ht="36" x14ac:dyDescent="0.25">
      <c r="A1" s="24" t="s">
        <v>2</v>
      </c>
      <c r="B1" s="25" t="s">
        <v>13</v>
      </c>
      <c r="C1" s="26" t="s">
        <v>14</v>
      </c>
      <c r="D1" s="24" t="s">
        <v>3</v>
      </c>
      <c r="E1" s="24" t="s">
        <v>4</v>
      </c>
      <c r="F1" s="24" t="s">
        <v>18</v>
      </c>
      <c r="G1" s="24" t="s">
        <v>19</v>
      </c>
      <c r="H1" s="27" t="s">
        <v>8</v>
      </c>
      <c r="I1" s="24" t="s">
        <v>7</v>
      </c>
      <c r="J1" s="28" t="s">
        <v>27</v>
      </c>
    </row>
    <row r="2" spans="1:10" x14ac:dyDescent="0.25">
      <c r="A2" s="37" t="s">
        <v>61</v>
      </c>
      <c r="B2" s="30">
        <v>44438</v>
      </c>
      <c r="C2" s="31">
        <v>44445</v>
      </c>
      <c r="D2" s="32">
        <v>127500</v>
      </c>
      <c r="E2" s="32">
        <v>127500</v>
      </c>
      <c r="F2" s="33" t="s">
        <v>329</v>
      </c>
      <c r="G2" s="33" t="str">
        <f>IF(I2&gt;0,"PROPLACENO",F2)</f>
        <v>PROPLACENO</v>
      </c>
      <c r="H2" s="34">
        <v>33</v>
      </c>
      <c r="I2" s="30">
        <v>44599</v>
      </c>
      <c r="J2" s="35">
        <v>44508</v>
      </c>
    </row>
    <row r="3" spans="1:10" x14ac:dyDescent="0.25">
      <c r="A3" s="37" t="s">
        <v>111</v>
      </c>
      <c r="B3" s="30">
        <v>44438</v>
      </c>
      <c r="C3" s="31">
        <v>44439</v>
      </c>
      <c r="D3" s="32">
        <v>67382.25</v>
      </c>
      <c r="E3" s="32">
        <v>67382.25</v>
      </c>
      <c r="F3" s="33" t="s">
        <v>329</v>
      </c>
      <c r="G3" s="33" t="str">
        <f>IF(I3&gt;0,"PROPLACENO",F3)</f>
        <v>PROPLACENO</v>
      </c>
      <c r="H3" s="34">
        <v>83</v>
      </c>
      <c r="I3" s="30">
        <v>44630</v>
      </c>
      <c r="J3" s="35">
        <v>44508</v>
      </c>
    </row>
    <row r="4" spans="1:10" x14ac:dyDescent="0.25">
      <c r="A4" s="37" t="s">
        <v>39</v>
      </c>
      <c r="B4" s="30">
        <v>44438</v>
      </c>
      <c r="C4" s="31">
        <v>44439</v>
      </c>
      <c r="D4" s="32">
        <v>101231.33</v>
      </c>
      <c r="E4" s="32">
        <v>101231.33</v>
      </c>
      <c r="F4" s="33" t="s">
        <v>329</v>
      </c>
      <c r="G4" s="33" t="str">
        <f>IF(I4&gt;0,"PROPLACENO",F4)</f>
        <v>PROPLACENO</v>
      </c>
      <c r="H4" s="34">
        <v>11</v>
      </c>
      <c r="I4" s="30">
        <v>44599</v>
      </c>
      <c r="J4" s="35">
        <v>44508</v>
      </c>
    </row>
    <row r="5" spans="1:10" x14ac:dyDescent="0.25">
      <c r="A5" s="37" t="s">
        <v>201</v>
      </c>
      <c r="B5" s="30">
        <v>44438</v>
      </c>
      <c r="C5" s="31">
        <v>44439</v>
      </c>
      <c r="D5" s="32">
        <v>71205.98000000001</v>
      </c>
      <c r="E5" s="32">
        <v>71205.98</v>
      </c>
      <c r="F5" s="33" t="s">
        <v>329</v>
      </c>
      <c r="G5" s="33" t="str">
        <f>IF(I5&gt;0,"PROPLACENO",F5)</f>
        <v>PROPLACENO</v>
      </c>
      <c r="H5" s="34">
        <v>173</v>
      </c>
      <c r="I5" s="30">
        <v>44629</v>
      </c>
      <c r="J5" s="35">
        <v>44536</v>
      </c>
    </row>
    <row r="6" spans="1:10" x14ac:dyDescent="0.25">
      <c r="A6" s="37" t="s">
        <v>264</v>
      </c>
      <c r="B6" s="30">
        <v>44438</v>
      </c>
      <c r="C6" s="31">
        <v>44442</v>
      </c>
      <c r="D6" s="32">
        <v>107500</v>
      </c>
      <c r="E6" s="32">
        <v>107500</v>
      </c>
      <c r="F6" s="33" t="s">
        <v>329</v>
      </c>
      <c r="G6" s="33" t="str">
        <f>IF(I6&gt;0,"PROPLACENO",F6)</f>
        <v>PROPLACENO</v>
      </c>
      <c r="H6" s="34">
        <v>236</v>
      </c>
      <c r="I6" s="30">
        <v>44739</v>
      </c>
      <c r="J6" s="35">
        <v>44690</v>
      </c>
    </row>
    <row r="7" spans="1:10" x14ac:dyDescent="0.25">
      <c r="A7" s="37" t="s">
        <v>287</v>
      </c>
      <c r="B7" s="30">
        <v>44438</v>
      </c>
      <c r="C7" s="31">
        <v>44445</v>
      </c>
      <c r="D7" s="32">
        <v>102500</v>
      </c>
      <c r="E7" s="32">
        <v>102243.75</v>
      </c>
      <c r="F7" s="33" t="s">
        <v>331</v>
      </c>
      <c r="G7" s="33" t="str">
        <f>IF(I7&gt;0,"PROPLACENO",F7)</f>
        <v>PROPLACENO</v>
      </c>
      <c r="H7" s="34">
        <v>259</v>
      </c>
      <c r="I7" s="30">
        <v>44798</v>
      </c>
      <c r="J7" s="35">
        <v>44732</v>
      </c>
    </row>
    <row r="8" spans="1:10" x14ac:dyDescent="0.25">
      <c r="A8" s="37" t="s">
        <v>174</v>
      </c>
      <c r="B8" s="30">
        <v>44438</v>
      </c>
      <c r="C8" s="31">
        <v>44440</v>
      </c>
      <c r="D8" s="32">
        <v>102500</v>
      </c>
      <c r="E8" s="32">
        <v>101594.25</v>
      </c>
      <c r="F8" s="33" t="s">
        <v>329</v>
      </c>
      <c r="G8" s="33" t="str">
        <f>IF(I8&gt;0,"PROPLACENO",F8)</f>
        <v>PROPLACENO</v>
      </c>
      <c r="H8" s="34">
        <v>146</v>
      </c>
      <c r="I8" s="30">
        <v>44657</v>
      </c>
      <c r="J8" s="35">
        <v>44536</v>
      </c>
    </row>
    <row r="9" spans="1:10" x14ac:dyDescent="0.25">
      <c r="A9" s="37" t="s">
        <v>88</v>
      </c>
      <c r="B9" s="30">
        <v>44438</v>
      </c>
      <c r="C9" s="31">
        <v>44438</v>
      </c>
      <c r="D9" s="32">
        <v>102500</v>
      </c>
      <c r="E9" s="32">
        <v>102500</v>
      </c>
      <c r="F9" s="33" t="s">
        <v>329</v>
      </c>
      <c r="G9" s="33" t="str">
        <f>IF(I9&gt;0,"PROPLACENO",F9)</f>
        <v>PROPLACENO</v>
      </c>
      <c r="H9" s="34">
        <v>60</v>
      </c>
      <c r="I9" s="30">
        <v>44595</v>
      </c>
      <c r="J9" s="35">
        <v>44508</v>
      </c>
    </row>
    <row r="10" spans="1:10" x14ac:dyDescent="0.25">
      <c r="A10" s="37" t="s">
        <v>271</v>
      </c>
      <c r="B10" s="30">
        <v>44438</v>
      </c>
      <c r="C10" s="31">
        <v>44440</v>
      </c>
      <c r="D10" s="32">
        <v>127500</v>
      </c>
      <c r="E10" s="32">
        <v>127500</v>
      </c>
      <c r="F10" s="33" t="s">
        <v>329</v>
      </c>
      <c r="G10" s="33" t="str">
        <f>IF(I10&gt;0,"PROPLACENO",F10)</f>
        <v>PROPLACENO</v>
      </c>
      <c r="H10" s="34">
        <v>243</v>
      </c>
      <c r="I10" s="30">
        <v>44809</v>
      </c>
      <c r="J10" s="35">
        <v>44732</v>
      </c>
    </row>
    <row r="11" spans="1:10" x14ac:dyDescent="0.25">
      <c r="A11" s="37" t="s">
        <v>219</v>
      </c>
      <c r="B11" s="30">
        <v>44438</v>
      </c>
      <c r="C11" s="31">
        <v>44442</v>
      </c>
      <c r="D11" s="32">
        <v>102500</v>
      </c>
      <c r="E11" s="32">
        <v>102500</v>
      </c>
      <c r="F11" s="33" t="s">
        <v>329</v>
      </c>
      <c r="G11" s="33" t="str">
        <f>IF(I11&gt;0,"PROPLACENO",F11)</f>
        <v>PROPLACENO</v>
      </c>
      <c r="H11" s="34">
        <v>191</v>
      </c>
      <c r="I11" s="30">
        <v>44665</v>
      </c>
      <c r="J11" s="35">
        <v>44536</v>
      </c>
    </row>
    <row r="12" spans="1:10" x14ac:dyDescent="0.25">
      <c r="A12" s="37" t="s">
        <v>234</v>
      </c>
      <c r="B12" s="30">
        <v>44438</v>
      </c>
      <c r="C12" s="31">
        <v>44440</v>
      </c>
      <c r="D12" s="32">
        <v>107500</v>
      </c>
      <c r="E12" s="32">
        <v>107500</v>
      </c>
      <c r="F12" s="33" t="s">
        <v>331</v>
      </c>
      <c r="G12" s="33" t="str">
        <f>IF(I12&gt;0,"PROPLACENO",F12)</f>
        <v>PROPLACENO</v>
      </c>
      <c r="H12" s="34">
        <v>206</v>
      </c>
      <c r="I12" s="30">
        <v>44718</v>
      </c>
      <c r="J12" s="35">
        <v>44627</v>
      </c>
    </row>
    <row r="13" spans="1:10" x14ac:dyDescent="0.25">
      <c r="A13" s="37" t="s">
        <v>109</v>
      </c>
      <c r="B13" s="30">
        <v>44438</v>
      </c>
      <c r="C13" s="31">
        <v>44441</v>
      </c>
      <c r="D13" s="32">
        <v>127500</v>
      </c>
      <c r="E13" s="32">
        <v>127500</v>
      </c>
      <c r="F13" s="33" t="s">
        <v>329</v>
      </c>
      <c r="G13" s="33" t="str">
        <f>IF(I13&gt;0,"PROPLACENO",F13)</f>
        <v>PROPLACENO</v>
      </c>
      <c r="H13" s="34">
        <v>81</v>
      </c>
      <c r="I13" s="30">
        <v>44608</v>
      </c>
      <c r="J13" s="35">
        <v>44508</v>
      </c>
    </row>
    <row r="14" spans="1:10" x14ac:dyDescent="0.25">
      <c r="A14" s="37" t="s">
        <v>65</v>
      </c>
      <c r="B14" s="30">
        <v>44438</v>
      </c>
      <c r="C14" s="31">
        <v>44442</v>
      </c>
      <c r="D14" s="32">
        <v>127500</v>
      </c>
      <c r="E14" s="32">
        <v>127500</v>
      </c>
      <c r="F14" s="33" t="s">
        <v>329</v>
      </c>
      <c r="G14" s="33" t="str">
        <f>IF(I14&gt;0,"PROPLACENO",F14)</f>
        <v>PROPLACENO</v>
      </c>
      <c r="H14" s="34">
        <v>37</v>
      </c>
      <c r="I14" s="30">
        <v>44606</v>
      </c>
      <c r="J14" s="35">
        <v>44508</v>
      </c>
    </row>
    <row r="15" spans="1:10" x14ac:dyDescent="0.25">
      <c r="A15" s="37" t="s">
        <v>245</v>
      </c>
      <c r="B15" s="30">
        <v>44438</v>
      </c>
      <c r="C15" s="31">
        <v>44441</v>
      </c>
      <c r="D15" s="32">
        <v>102500</v>
      </c>
      <c r="E15" s="32">
        <v>102500</v>
      </c>
      <c r="F15" s="33" t="s">
        <v>329</v>
      </c>
      <c r="G15" s="33" t="str">
        <f>IF(I15&gt;0,"PROPLACENO",F15)</f>
        <v>PROPLACENO</v>
      </c>
      <c r="H15" s="34">
        <v>217</v>
      </c>
      <c r="I15" s="30">
        <v>44683</v>
      </c>
      <c r="J15" s="35">
        <v>44627</v>
      </c>
    </row>
    <row r="16" spans="1:10" x14ac:dyDescent="0.25">
      <c r="A16" s="37" t="s">
        <v>176</v>
      </c>
      <c r="B16" s="30">
        <v>44438</v>
      </c>
      <c r="C16" s="31">
        <v>44438</v>
      </c>
      <c r="D16" s="32">
        <v>120000</v>
      </c>
      <c r="E16" s="32">
        <v>120000</v>
      </c>
      <c r="F16" s="33" t="s">
        <v>329</v>
      </c>
      <c r="G16" s="33" t="str">
        <f>IF(I16&gt;0,"PROPLACENO",F16)</f>
        <v>PROPLACENO</v>
      </c>
      <c r="H16" s="34">
        <v>148</v>
      </c>
      <c r="I16" s="30">
        <v>44599</v>
      </c>
      <c r="J16" s="35">
        <v>44536</v>
      </c>
    </row>
    <row r="17" spans="1:10" x14ac:dyDescent="0.25">
      <c r="A17" s="37" t="s">
        <v>126</v>
      </c>
      <c r="B17" s="30">
        <v>44438</v>
      </c>
      <c r="C17" s="31">
        <v>44440</v>
      </c>
      <c r="D17" s="32">
        <v>102500</v>
      </c>
      <c r="E17" s="32">
        <v>102500</v>
      </c>
      <c r="F17" s="33" t="s">
        <v>329</v>
      </c>
      <c r="G17" s="33" t="str">
        <f>IF(I17&gt;0,"PROPLACENO",F17)</f>
        <v>PROPLACENO</v>
      </c>
      <c r="H17" s="34">
        <v>98</v>
      </c>
      <c r="I17" s="30">
        <v>44595</v>
      </c>
      <c r="J17" s="35">
        <v>44508</v>
      </c>
    </row>
    <row r="18" spans="1:10" x14ac:dyDescent="0.25">
      <c r="A18" s="37" t="s">
        <v>202</v>
      </c>
      <c r="B18" s="30">
        <v>44438</v>
      </c>
      <c r="C18" s="31">
        <v>44439</v>
      </c>
      <c r="D18" s="32">
        <v>127500</v>
      </c>
      <c r="E18" s="32">
        <v>127500</v>
      </c>
      <c r="F18" s="33" t="s">
        <v>329</v>
      </c>
      <c r="G18" s="33" t="str">
        <f>IF(I18&gt;0,"PROPLACENO",F18)</f>
        <v>PROPLACENO</v>
      </c>
      <c r="H18" s="34">
        <v>174</v>
      </c>
      <c r="I18" s="30">
        <v>44641</v>
      </c>
      <c r="J18" s="35">
        <v>44536</v>
      </c>
    </row>
    <row r="19" spans="1:10" x14ac:dyDescent="0.25">
      <c r="A19" s="37" t="s">
        <v>310</v>
      </c>
      <c r="B19" s="30">
        <v>44438</v>
      </c>
      <c r="C19" s="31">
        <v>44440</v>
      </c>
      <c r="D19" s="32">
        <v>100000</v>
      </c>
      <c r="E19" s="32">
        <v>100000</v>
      </c>
      <c r="F19" s="33" t="s">
        <v>329</v>
      </c>
      <c r="G19" s="33" t="str">
        <f>IF(I19&gt;0,"PROPLACENO",F19)</f>
        <v>PROPLACENO</v>
      </c>
      <c r="H19" s="34">
        <v>282</v>
      </c>
      <c r="I19" s="30">
        <v>44916</v>
      </c>
      <c r="J19" s="35">
        <v>44844</v>
      </c>
    </row>
    <row r="20" spans="1:10" x14ac:dyDescent="0.25">
      <c r="A20" s="37" t="s">
        <v>291</v>
      </c>
      <c r="B20" s="30">
        <v>44438</v>
      </c>
      <c r="C20" s="31">
        <v>44441</v>
      </c>
      <c r="D20" s="32">
        <v>127500</v>
      </c>
      <c r="E20" s="32">
        <v>127500</v>
      </c>
      <c r="F20" s="33" t="s">
        <v>331</v>
      </c>
      <c r="G20" s="33" t="str">
        <f>IF(I20&gt;0,"PROPLACENO",F20)</f>
        <v>PROPLACENO</v>
      </c>
      <c r="H20" s="34">
        <v>263</v>
      </c>
      <c r="I20" s="30">
        <v>44810</v>
      </c>
      <c r="J20" s="35">
        <v>44732</v>
      </c>
    </row>
    <row r="21" spans="1:10" x14ac:dyDescent="0.25">
      <c r="A21" s="37" t="s">
        <v>116</v>
      </c>
      <c r="B21" s="30">
        <v>44438</v>
      </c>
      <c r="C21" s="31">
        <v>44440</v>
      </c>
      <c r="D21" s="32">
        <v>79627.5</v>
      </c>
      <c r="E21" s="32">
        <v>79627.5</v>
      </c>
      <c r="F21" s="33" t="s">
        <v>329</v>
      </c>
      <c r="G21" s="33" t="str">
        <f>IF(I21&gt;0,"PROPLACENO",F21)</f>
        <v>PROPLACENO</v>
      </c>
      <c r="H21" s="34">
        <v>88</v>
      </c>
      <c r="I21" s="30">
        <v>44634</v>
      </c>
      <c r="J21" s="35">
        <v>44508</v>
      </c>
    </row>
    <row r="22" spans="1:10" x14ac:dyDescent="0.25">
      <c r="A22" s="37" t="s">
        <v>75</v>
      </c>
      <c r="B22" s="30">
        <v>44438</v>
      </c>
      <c r="C22" s="31">
        <v>44440</v>
      </c>
      <c r="D22" s="32">
        <v>100000</v>
      </c>
      <c r="E22" s="32">
        <v>100000</v>
      </c>
      <c r="F22" s="33" t="s">
        <v>329</v>
      </c>
      <c r="G22" s="33" t="str">
        <f>IF(I22&gt;0,"PROPLACENO",F22)</f>
        <v>PROPLACENO</v>
      </c>
      <c r="H22" s="34">
        <v>47</v>
      </c>
      <c r="I22" s="30">
        <v>44599</v>
      </c>
      <c r="J22" s="35">
        <v>44508</v>
      </c>
    </row>
    <row r="23" spans="1:10" x14ac:dyDescent="0.25">
      <c r="A23" s="37" t="s">
        <v>142</v>
      </c>
      <c r="B23" s="30">
        <v>44438</v>
      </c>
      <c r="C23" s="31">
        <v>44440</v>
      </c>
      <c r="D23" s="32">
        <v>127500</v>
      </c>
      <c r="E23" s="32">
        <v>127500</v>
      </c>
      <c r="F23" s="33" t="s">
        <v>329</v>
      </c>
      <c r="G23" s="33" t="str">
        <f>IF(I23&gt;0,"PROPLACENO",F23)</f>
        <v>PROPLACENO</v>
      </c>
      <c r="H23" s="34">
        <v>114</v>
      </c>
      <c r="I23" s="30">
        <v>44608</v>
      </c>
      <c r="J23" s="35">
        <v>44508</v>
      </c>
    </row>
    <row r="24" spans="1:10" x14ac:dyDescent="0.25">
      <c r="A24" s="37" t="s">
        <v>179</v>
      </c>
      <c r="B24" s="30">
        <v>44438</v>
      </c>
      <c r="C24" s="31">
        <v>44441</v>
      </c>
      <c r="D24" s="32">
        <v>127500</v>
      </c>
      <c r="E24" s="32">
        <v>127500</v>
      </c>
      <c r="F24" s="33" t="s">
        <v>329</v>
      </c>
      <c r="G24" s="33" t="str">
        <f>IF(I24&gt;0,"PROPLACENO",F24)</f>
        <v>PROPLACENO</v>
      </c>
      <c r="H24" s="34">
        <v>151</v>
      </c>
      <c r="I24" s="30">
        <v>44641</v>
      </c>
      <c r="J24" s="35">
        <v>44536</v>
      </c>
    </row>
    <row r="25" spans="1:10" x14ac:dyDescent="0.25">
      <c r="A25" s="37" t="s">
        <v>70</v>
      </c>
      <c r="B25" s="30">
        <v>44438</v>
      </c>
      <c r="C25" s="31">
        <v>44439</v>
      </c>
      <c r="D25" s="32">
        <v>101533.5</v>
      </c>
      <c r="E25" s="32">
        <v>97812.75</v>
      </c>
      <c r="F25" s="33" t="s">
        <v>329</v>
      </c>
      <c r="G25" s="33" t="str">
        <f>IF(I25&gt;0,"PROPLACENO",F25)</f>
        <v>PROPLACENO</v>
      </c>
      <c r="H25" s="34">
        <v>42</v>
      </c>
      <c r="I25" s="30">
        <v>44595</v>
      </c>
      <c r="J25" s="35">
        <v>44508</v>
      </c>
    </row>
    <row r="26" spans="1:10" x14ac:dyDescent="0.25">
      <c r="A26" s="37" t="s">
        <v>105</v>
      </c>
      <c r="B26" s="30">
        <v>44438</v>
      </c>
      <c r="C26" s="31">
        <v>44438</v>
      </c>
      <c r="D26" s="32">
        <v>102500</v>
      </c>
      <c r="E26" s="32">
        <v>102500</v>
      </c>
      <c r="F26" s="33" t="s">
        <v>329</v>
      </c>
      <c r="G26" s="33" t="str">
        <f>IF(I26&gt;0,"PROPLACENO",F26)</f>
        <v>PROPLACENO</v>
      </c>
      <c r="H26" s="34">
        <v>77</v>
      </c>
      <c r="I26" s="30">
        <v>44602</v>
      </c>
      <c r="J26" s="35">
        <v>44508</v>
      </c>
    </row>
    <row r="27" spans="1:10" x14ac:dyDescent="0.25">
      <c r="A27" s="37" t="s">
        <v>164</v>
      </c>
      <c r="B27" s="30">
        <v>44438</v>
      </c>
      <c r="C27" s="31">
        <v>44445</v>
      </c>
      <c r="D27" s="32">
        <v>127500</v>
      </c>
      <c r="E27" s="32">
        <v>127500</v>
      </c>
      <c r="F27" s="33" t="s">
        <v>329</v>
      </c>
      <c r="G27" s="33" t="str">
        <f>IF(I27&gt;0,"PROPLACENO",F27)</f>
        <v>PROPLACENO</v>
      </c>
      <c r="H27" s="34">
        <v>136</v>
      </c>
      <c r="I27" s="30">
        <v>44644</v>
      </c>
      <c r="J27" s="35">
        <v>44536</v>
      </c>
    </row>
    <row r="28" spans="1:10" x14ac:dyDescent="0.25">
      <c r="A28" s="37" t="s">
        <v>55</v>
      </c>
      <c r="B28" s="30">
        <v>44438</v>
      </c>
      <c r="C28" s="31">
        <v>44445</v>
      </c>
      <c r="D28" s="32">
        <v>0</v>
      </c>
      <c r="E28" s="32"/>
      <c r="F28" s="33" t="s">
        <v>17</v>
      </c>
      <c r="G28" s="33" t="str">
        <f>IF(I28&gt;0,"PROPLACENO",F28)</f>
        <v>VYŘAZENO</v>
      </c>
      <c r="H28" s="34">
        <v>27</v>
      </c>
      <c r="I28" s="30"/>
      <c r="J28" s="35" t="s">
        <v>336</v>
      </c>
    </row>
    <row r="29" spans="1:10" x14ac:dyDescent="0.25">
      <c r="A29" s="37" t="s">
        <v>189</v>
      </c>
      <c r="B29" s="30">
        <v>44438</v>
      </c>
      <c r="C29" s="31">
        <v>44445</v>
      </c>
      <c r="D29" s="32">
        <v>102500</v>
      </c>
      <c r="E29" s="32">
        <v>90075.75</v>
      </c>
      <c r="F29" s="33" t="s">
        <v>329</v>
      </c>
      <c r="G29" s="33" t="str">
        <f>IF(I29&gt;0,"PROPLACENO",F29)</f>
        <v>PROPLACENO</v>
      </c>
      <c r="H29" s="34">
        <v>161</v>
      </c>
      <c r="I29" s="30">
        <v>44671</v>
      </c>
      <c r="J29" s="35">
        <v>44536</v>
      </c>
    </row>
    <row r="30" spans="1:10" x14ac:dyDescent="0.25">
      <c r="A30" s="37" t="s">
        <v>184</v>
      </c>
      <c r="B30" s="30">
        <v>44438</v>
      </c>
      <c r="C30" s="31">
        <v>44448</v>
      </c>
      <c r="D30" s="32">
        <v>127500</v>
      </c>
      <c r="E30" s="32">
        <v>127500</v>
      </c>
      <c r="F30" s="33" t="s">
        <v>329</v>
      </c>
      <c r="G30" s="33" t="str">
        <f>IF(I30&gt;0,"PROPLACENO",F30)</f>
        <v>PROPLACENO</v>
      </c>
      <c r="H30" s="34">
        <v>156</v>
      </c>
      <c r="I30" s="30">
        <v>44679</v>
      </c>
      <c r="J30" s="35">
        <v>44536</v>
      </c>
    </row>
    <row r="31" spans="1:10" x14ac:dyDescent="0.25">
      <c r="A31" s="37" t="s">
        <v>251</v>
      </c>
      <c r="B31" s="30">
        <v>44438</v>
      </c>
      <c r="C31" s="31">
        <v>44442</v>
      </c>
      <c r="D31" s="32">
        <v>84983.4</v>
      </c>
      <c r="E31" s="32">
        <v>84983.4</v>
      </c>
      <c r="F31" s="33" t="s">
        <v>329</v>
      </c>
      <c r="G31" s="33" t="str">
        <f>IF(I31&gt;0,"PROPLACENO",F31)</f>
        <v>PROPLACENO</v>
      </c>
      <c r="H31" s="34">
        <v>223</v>
      </c>
      <c r="I31" s="30">
        <v>44679</v>
      </c>
      <c r="J31" s="35">
        <v>44627</v>
      </c>
    </row>
    <row r="32" spans="1:10" x14ac:dyDescent="0.25">
      <c r="A32" s="37" t="s">
        <v>68</v>
      </c>
      <c r="B32" s="30">
        <v>44438</v>
      </c>
      <c r="C32" s="31">
        <v>44445</v>
      </c>
      <c r="D32" s="32">
        <v>102500</v>
      </c>
      <c r="E32" s="32">
        <v>102500</v>
      </c>
      <c r="F32" s="33" t="s">
        <v>329</v>
      </c>
      <c r="G32" s="33" t="str">
        <f>IF(I32&gt;0,"PROPLACENO",F32)</f>
        <v>PROPLACENO</v>
      </c>
      <c r="H32" s="34">
        <v>40</v>
      </c>
      <c r="I32" s="30">
        <v>44595</v>
      </c>
      <c r="J32" s="35">
        <v>44508</v>
      </c>
    </row>
    <row r="33" spans="1:10" x14ac:dyDescent="0.25">
      <c r="A33" s="37" t="s">
        <v>262</v>
      </c>
      <c r="B33" s="30">
        <v>44438</v>
      </c>
      <c r="C33" s="31">
        <v>44440</v>
      </c>
      <c r="D33" s="32">
        <v>127500</v>
      </c>
      <c r="E33" s="32">
        <v>127500</v>
      </c>
      <c r="F33" s="33" t="s">
        <v>329</v>
      </c>
      <c r="G33" s="33" t="str">
        <f>IF(I33&gt;0,"PROPLACENO",F33)</f>
        <v>PROPLACENO</v>
      </c>
      <c r="H33" s="34">
        <v>234</v>
      </c>
      <c r="I33" s="30">
        <v>44711</v>
      </c>
      <c r="J33" s="35">
        <v>44690</v>
      </c>
    </row>
    <row r="34" spans="1:10" x14ac:dyDescent="0.25">
      <c r="A34" s="37" t="s">
        <v>295</v>
      </c>
      <c r="B34" s="30">
        <v>44438</v>
      </c>
      <c r="C34" s="31">
        <v>44441</v>
      </c>
      <c r="D34" s="32">
        <v>66448.5</v>
      </c>
      <c r="E34" s="32">
        <v>66448.5</v>
      </c>
      <c r="F34" s="33" t="s">
        <v>329</v>
      </c>
      <c r="G34" s="33" t="str">
        <f>IF(I34&gt;0,"PROPLACENO",F34)</f>
        <v>PROPLACENO</v>
      </c>
      <c r="H34" s="34">
        <v>267</v>
      </c>
      <c r="I34" s="30">
        <v>44952</v>
      </c>
      <c r="J34" s="35">
        <v>44844</v>
      </c>
    </row>
    <row r="35" spans="1:10" x14ac:dyDescent="0.25">
      <c r="A35" s="37" t="s">
        <v>151</v>
      </c>
      <c r="B35" s="30">
        <v>44438</v>
      </c>
      <c r="C35" s="31">
        <v>44445</v>
      </c>
      <c r="D35" s="32">
        <v>127500</v>
      </c>
      <c r="E35" s="32">
        <v>127500</v>
      </c>
      <c r="F35" s="33" t="s">
        <v>329</v>
      </c>
      <c r="G35" s="33" t="str">
        <f>IF(I35&gt;0,"PROPLACENO",F35)</f>
        <v>PROPLACENO</v>
      </c>
      <c r="H35" s="34">
        <v>123</v>
      </c>
      <c r="I35" s="30">
        <v>44655</v>
      </c>
      <c r="J35" s="35">
        <v>44536</v>
      </c>
    </row>
    <row r="36" spans="1:10" x14ac:dyDescent="0.25">
      <c r="A36" s="37" t="s">
        <v>32</v>
      </c>
      <c r="B36" s="30">
        <v>44438</v>
      </c>
      <c r="C36" s="31">
        <v>44441</v>
      </c>
      <c r="D36" s="32">
        <v>102500</v>
      </c>
      <c r="E36" s="32">
        <v>102500</v>
      </c>
      <c r="F36" s="33" t="s">
        <v>329</v>
      </c>
      <c r="G36" s="33" t="str">
        <f>IF(I36&gt;0,"PROPLACENO",F36)</f>
        <v>PROPLACENO</v>
      </c>
      <c r="H36" s="34">
        <v>4</v>
      </c>
      <c r="I36" s="30">
        <v>44616</v>
      </c>
      <c r="J36" s="35">
        <v>44508</v>
      </c>
    </row>
    <row r="37" spans="1:10" x14ac:dyDescent="0.25">
      <c r="A37" s="37" t="s">
        <v>203</v>
      </c>
      <c r="B37" s="30">
        <v>44438</v>
      </c>
      <c r="C37" s="31">
        <v>44440</v>
      </c>
      <c r="D37" s="32">
        <v>127500</v>
      </c>
      <c r="E37" s="32">
        <v>127500</v>
      </c>
      <c r="F37" s="33" t="s">
        <v>329</v>
      </c>
      <c r="G37" s="33" t="str">
        <f>IF(I37&gt;0,"PROPLACENO",F37)</f>
        <v>PROPLACENO</v>
      </c>
      <c r="H37" s="34">
        <v>175</v>
      </c>
      <c r="I37" s="30">
        <v>44672</v>
      </c>
      <c r="J37" s="35">
        <v>44536</v>
      </c>
    </row>
    <row r="38" spans="1:10" x14ac:dyDescent="0.25">
      <c r="A38" s="37" t="s">
        <v>122</v>
      </c>
      <c r="B38" s="30">
        <v>44438</v>
      </c>
      <c r="C38" s="31">
        <v>44441</v>
      </c>
      <c r="D38" s="32">
        <v>127500</v>
      </c>
      <c r="E38" s="32">
        <v>127500</v>
      </c>
      <c r="F38" s="33" t="s">
        <v>329</v>
      </c>
      <c r="G38" s="33" t="str">
        <f>IF(I38&gt;0,"PROPLACENO",F38)</f>
        <v>PROPLACENO</v>
      </c>
      <c r="H38" s="34">
        <v>94</v>
      </c>
      <c r="I38" s="30">
        <v>44552</v>
      </c>
      <c r="J38" s="35">
        <v>44508</v>
      </c>
    </row>
    <row r="39" spans="1:10" x14ac:dyDescent="0.25">
      <c r="A39" s="37" t="s">
        <v>66</v>
      </c>
      <c r="B39" s="30">
        <v>44438</v>
      </c>
      <c r="C39" s="31"/>
      <c r="D39" s="32">
        <v>0</v>
      </c>
      <c r="E39" s="32"/>
      <c r="F39" s="33" t="s">
        <v>16</v>
      </c>
      <c r="G39" s="33" t="str">
        <f>IF(I39&gt;0,"PROPLACENO",F39)</f>
        <v>NEDOLOŽENA LISTINNÁ VERZE</v>
      </c>
      <c r="H39" s="34">
        <v>38</v>
      </c>
      <c r="I39" s="30"/>
      <c r="J39" s="35" t="s">
        <v>336</v>
      </c>
    </row>
    <row r="40" spans="1:10" x14ac:dyDescent="0.25">
      <c r="A40" s="37" t="s">
        <v>53</v>
      </c>
      <c r="B40" s="30">
        <v>44438</v>
      </c>
      <c r="C40" s="31">
        <v>44440</v>
      </c>
      <c r="D40" s="32">
        <v>120000</v>
      </c>
      <c r="E40" s="32">
        <v>120000</v>
      </c>
      <c r="F40" s="33" t="s">
        <v>329</v>
      </c>
      <c r="G40" s="33" t="str">
        <f>IF(I40&gt;0,"PROPLACENO",F40)</f>
        <v>PROPLACENO</v>
      </c>
      <c r="H40" s="34">
        <v>25</v>
      </c>
      <c r="I40" s="30">
        <v>44552</v>
      </c>
      <c r="J40" s="35">
        <v>44508</v>
      </c>
    </row>
    <row r="41" spans="1:10" x14ac:dyDescent="0.25">
      <c r="A41" s="37" t="s">
        <v>160</v>
      </c>
      <c r="B41" s="30">
        <v>44438</v>
      </c>
      <c r="C41" s="31">
        <v>44448</v>
      </c>
      <c r="D41" s="32">
        <v>127500</v>
      </c>
      <c r="E41" s="32">
        <v>127500</v>
      </c>
      <c r="F41" s="33" t="s">
        <v>329</v>
      </c>
      <c r="G41" s="33" t="str">
        <f>IF(I41&gt;0,"PROPLACENO",F41)</f>
        <v>PROPLACENO</v>
      </c>
      <c r="H41" s="34">
        <v>132</v>
      </c>
      <c r="I41" s="30">
        <v>44648</v>
      </c>
      <c r="J41" s="35">
        <v>44536</v>
      </c>
    </row>
    <row r="42" spans="1:10" x14ac:dyDescent="0.25">
      <c r="A42" s="37" t="s">
        <v>185</v>
      </c>
      <c r="B42" s="30">
        <v>44438</v>
      </c>
      <c r="C42" s="31">
        <v>44442</v>
      </c>
      <c r="D42" s="32">
        <v>127500</v>
      </c>
      <c r="E42" s="32">
        <v>127500</v>
      </c>
      <c r="F42" s="33" t="s">
        <v>329</v>
      </c>
      <c r="G42" s="33" t="str">
        <f>IF(I42&gt;0,"PROPLACENO",F42)</f>
        <v>PROPLACENO</v>
      </c>
      <c r="H42" s="34">
        <v>157</v>
      </c>
      <c r="I42" s="30">
        <v>44651</v>
      </c>
      <c r="J42" s="35">
        <v>44536</v>
      </c>
    </row>
    <row r="43" spans="1:10" x14ac:dyDescent="0.25">
      <c r="A43" s="37" t="s">
        <v>128</v>
      </c>
      <c r="B43" s="30">
        <v>44438</v>
      </c>
      <c r="C43" s="31">
        <v>44439</v>
      </c>
      <c r="D43" s="32">
        <v>95000</v>
      </c>
      <c r="E43" s="32">
        <v>95000</v>
      </c>
      <c r="F43" s="33" t="s">
        <v>329</v>
      </c>
      <c r="G43" s="33" t="str">
        <f>IF(I43&gt;0,"PROPLACENO",F43)</f>
        <v>PROPLACENO</v>
      </c>
      <c r="H43" s="34">
        <v>100</v>
      </c>
      <c r="I43" s="30">
        <v>44599</v>
      </c>
      <c r="J43" s="35">
        <v>44508</v>
      </c>
    </row>
    <row r="44" spans="1:10" x14ac:dyDescent="0.25">
      <c r="A44" s="37" t="s">
        <v>162</v>
      </c>
      <c r="B44" s="30">
        <v>44438</v>
      </c>
      <c r="C44" s="31">
        <v>44448</v>
      </c>
      <c r="D44" s="32">
        <v>102500</v>
      </c>
      <c r="E44" s="32">
        <v>102500</v>
      </c>
      <c r="F44" s="33" t="s">
        <v>329</v>
      </c>
      <c r="G44" s="33" t="str">
        <f>IF(I44&gt;0,"PROPLACENO",F44)</f>
        <v>PROPLACENO</v>
      </c>
      <c r="H44" s="34">
        <v>134</v>
      </c>
      <c r="I44" s="30">
        <v>44622</v>
      </c>
      <c r="J44" s="35">
        <v>44536</v>
      </c>
    </row>
    <row r="45" spans="1:10" x14ac:dyDescent="0.25">
      <c r="A45" s="37" t="s">
        <v>34</v>
      </c>
      <c r="B45" s="30">
        <v>44438</v>
      </c>
      <c r="C45" s="31">
        <v>44446</v>
      </c>
      <c r="D45" s="32">
        <v>88642.28</v>
      </c>
      <c r="E45" s="32">
        <v>88642.28</v>
      </c>
      <c r="F45" s="33" t="s">
        <v>329</v>
      </c>
      <c r="G45" s="33" t="str">
        <f>IF(I45&gt;0,"PROPLACENO",F45)</f>
        <v>PROPLACENO</v>
      </c>
      <c r="H45" s="34">
        <v>6</v>
      </c>
      <c r="I45" s="30">
        <v>44599</v>
      </c>
      <c r="J45" s="35">
        <v>44508</v>
      </c>
    </row>
    <row r="46" spans="1:10" x14ac:dyDescent="0.25">
      <c r="A46" s="37" t="s">
        <v>123</v>
      </c>
      <c r="B46" s="30">
        <v>44438</v>
      </c>
      <c r="C46" s="31">
        <v>44439</v>
      </c>
      <c r="D46" s="32">
        <v>127500</v>
      </c>
      <c r="E46" s="32">
        <v>127500</v>
      </c>
      <c r="F46" s="33" t="s">
        <v>329</v>
      </c>
      <c r="G46" s="33" t="str">
        <f>IF(I46&gt;0,"PROPLACENO",F46)</f>
        <v>PROPLACENO</v>
      </c>
      <c r="H46" s="34">
        <v>95</v>
      </c>
      <c r="I46" s="30">
        <v>44622</v>
      </c>
      <c r="J46" s="35">
        <v>44508</v>
      </c>
    </row>
    <row r="47" spans="1:10" x14ac:dyDescent="0.25">
      <c r="A47" s="37" t="s">
        <v>146</v>
      </c>
      <c r="B47" s="30">
        <v>44438</v>
      </c>
      <c r="C47" s="31">
        <v>44439</v>
      </c>
      <c r="D47" s="32">
        <v>102500</v>
      </c>
      <c r="E47" s="32">
        <v>102500</v>
      </c>
      <c r="F47" s="33" t="s">
        <v>329</v>
      </c>
      <c r="G47" s="33" t="str">
        <f>IF(I47&gt;0,"PROPLACENO",F47)</f>
        <v>PROPLACENO</v>
      </c>
      <c r="H47" s="34">
        <v>118</v>
      </c>
      <c r="I47" s="30">
        <v>44655</v>
      </c>
      <c r="J47" s="35">
        <v>44536</v>
      </c>
    </row>
    <row r="48" spans="1:10" x14ac:dyDescent="0.25">
      <c r="A48" s="37" t="s">
        <v>237</v>
      </c>
      <c r="B48" s="30">
        <v>44438</v>
      </c>
      <c r="C48" s="31">
        <v>44442</v>
      </c>
      <c r="D48" s="32">
        <v>100000</v>
      </c>
      <c r="E48" s="32">
        <v>100000</v>
      </c>
      <c r="F48" s="33" t="s">
        <v>329</v>
      </c>
      <c r="G48" s="33" t="str">
        <f>IF(I48&gt;0,"PROPLACENO",F48)</f>
        <v>PROPLACENO</v>
      </c>
      <c r="H48" s="34">
        <v>209</v>
      </c>
      <c r="I48" s="30">
        <v>44683</v>
      </c>
      <c r="J48" s="35">
        <v>44627</v>
      </c>
    </row>
    <row r="49" spans="1:10" x14ac:dyDescent="0.25">
      <c r="A49" s="37" t="s">
        <v>286</v>
      </c>
      <c r="B49" s="30">
        <v>44438</v>
      </c>
      <c r="C49" s="31">
        <v>44442</v>
      </c>
      <c r="D49" s="32">
        <v>107500</v>
      </c>
      <c r="E49" s="32">
        <v>107500</v>
      </c>
      <c r="F49" s="33" t="s">
        <v>331</v>
      </c>
      <c r="G49" s="33" t="str">
        <f>IF(I49&gt;0,"PROPLACENO",F49)</f>
        <v>PROPLACENO</v>
      </c>
      <c r="H49" s="34">
        <v>258</v>
      </c>
      <c r="I49" s="30">
        <v>44846</v>
      </c>
      <c r="J49" s="35">
        <v>44732</v>
      </c>
    </row>
    <row r="50" spans="1:10" x14ac:dyDescent="0.25">
      <c r="A50" s="37" t="s">
        <v>193</v>
      </c>
      <c r="B50" s="30">
        <v>44438</v>
      </c>
      <c r="C50" s="31">
        <v>44441</v>
      </c>
      <c r="D50" s="32">
        <v>127500</v>
      </c>
      <c r="E50" s="32">
        <v>127500</v>
      </c>
      <c r="F50" s="33" t="s">
        <v>329</v>
      </c>
      <c r="G50" s="33" t="str">
        <f>IF(I50&gt;0,"PROPLACENO",F50)</f>
        <v>PROPLACENO</v>
      </c>
      <c r="H50" s="34">
        <v>165</v>
      </c>
      <c r="I50" s="30">
        <v>44658</v>
      </c>
      <c r="J50" s="35">
        <v>44536</v>
      </c>
    </row>
    <row r="51" spans="1:10" x14ac:dyDescent="0.25">
      <c r="A51" s="37" t="s">
        <v>248</v>
      </c>
      <c r="B51" s="30">
        <v>44438</v>
      </c>
      <c r="C51" s="31">
        <v>44449</v>
      </c>
      <c r="D51" s="32">
        <v>120000</v>
      </c>
      <c r="E51" s="32">
        <v>120000</v>
      </c>
      <c r="F51" s="33" t="s">
        <v>329</v>
      </c>
      <c r="G51" s="33" t="str">
        <f>IF(I51&gt;0,"PROPLACENO",F51)</f>
        <v>PROPLACENO</v>
      </c>
      <c r="H51" s="34">
        <v>220</v>
      </c>
      <c r="I51" s="30">
        <v>44683</v>
      </c>
      <c r="J51" s="35">
        <v>44627</v>
      </c>
    </row>
    <row r="52" spans="1:10" x14ac:dyDescent="0.25">
      <c r="A52" s="37" t="s">
        <v>317</v>
      </c>
      <c r="B52" s="30">
        <v>44438</v>
      </c>
      <c r="C52" s="31">
        <v>44439</v>
      </c>
      <c r="D52" s="32">
        <v>127500</v>
      </c>
      <c r="E52" s="32">
        <v>127500</v>
      </c>
      <c r="F52" s="33" t="s">
        <v>329</v>
      </c>
      <c r="G52" s="33" t="str">
        <f>IF(I52&gt;0,"PROPLACENO",F52)</f>
        <v>PROPLACENO</v>
      </c>
      <c r="H52" s="34">
        <v>289</v>
      </c>
      <c r="I52" s="30">
        <v>44908</v>
      </c>
      <c r="J52" s="35">
        <v>44844</v>
      </c>
    </row>
    <row r="53" spans="1:10" x14ac:dyDescent="0.25">
      <c r="A53" s="37" t="s">
        <v>62</v>
      </c>
      <c r="B53" s="30">
        <v>44438</v>
      </c>
      <c r="C53" s="31">
        <v>44441</v>
      </c>
      <c r="D53" s="32">
        <v>127500</v>
      </c>
      <c r="E53" s="32">
        <v>127500</v>
      </c>
      <c r="F53" s="33" t="s">
        <v>329</v>
      </c>
      <c r="G53" s="33" t="str">
        <f>IF(I53&gt;0,"PROPLACENO",F53)</f>
        <v>PROPLACENO</v>
      </c>
      <c r="H53" s="34">
        <v>34</v>
      </c>
      <c r="I53" s="30">
        <v>44595</v>
      </c>
      <c r="J53" s="35">
        <v>44508</v>
      </c>
    </row>
    <row r="54" spans="1:10" x14ac:dyDescent="0.25">
      <c r="A54" s="37" t="s">
        <v>90</v>
      </c>
      <c r="B54" s="30">
        <v>44438</v>
      </c>
      <c r="C54" s="31">
        <v>44446</v>
      </c>
      <c r="D54" s="32">
        <v>127500</v>
      </c>
      <c r="E54" s="32">
        <v>127500</v>
      </c>
      <c r="F54" s="33" t="s">
        <v>329</v>
      </c>
      <c r="G54" s="33" t="str">
        <f>IF(I54&gt;0,"PROPLACENO",F54)</f>
        <v>PROPLACENO</v>
      </c>
      <c r="H54" s="34">
        <v>62</v>
      </c>
      <c r="I54" s="30">
        <v>44608</v>
      </c>
      <c r="J54" s="35">
        <v>44508</v>
      </c>
    </row>
    <row r="55" spans="1:10" x14ac:dyDescent="0.25">
      <c r="A55" s="37" t="s">
        <v>49</v>
      </c>
      <c r="B55" s="30">
        <v>44438</v>
      </c>
      <c r="C55" s="31">
        <v>44449</v>
      </c>
      <c r="D55" s="32">
        <v>127500</v>
      </c>
      <c r="E55" s="32">
        <v>127500</v>
      </c>
      <c r="F55" s="33" t="s">
        <v>329</v>
      </c>
      <c r="G55" s="33" t="str">
        <f>IF(I55&gt;0,"PROPLACENO",F55)</f>
        <v>PROPLACENO</v>
      </c>
      <c r="H55" s="34">
        <v>21</v>
      </c>
      <c r="I55" s="30">
        <v>44615</v>
      </c>
      <c r="J55" s="35">
        <v>44508</v>
      </c>
    </row>
    <row r="56" spans="1:10" x14ac:dyDescent="0.25">
      <c r="A56" s="37" t="s">
        <v>215</v>
      </c>
      <c r="B56" s="30">
        <v>44438</v>
      </c>
      <c r="C56" s="31">
        <v>44439</v>
      </c>
      <c r="D56" s="32">
        <v>102500</v>
      </c>
      <c r="E56" s="32">
        <v>102500</v>
      </c>
      <c r="F56" s="33" t="s">
        <v>329</v>
      </c>
      <c r="G56" s="33" t="str">
        <f>IF(I56&gt;0,"PROPLACENO",F56)</f>
        <v>PROPLACENO</v>
      </c>
      <c r="H56" s="34">
        <v>187</v>
      </c>
      <c r="I56" s="30">
        <v>44662</v>
      </c>
      <c r="J56" s="35">
        <v>44536</v>
      </c>
    </row>
    <row r="57" spans="1:10" x14ac:dyDescent="0.25">
      <c r="A57" s="37" t="s">
        <v>309</v>
      </c>
      <c r="B57" s="30">
        <v>44438</v>
      </c>
      <c r="C57" s="31">
        <v>44449</v>
      </c>
      <c r="D57" s="32">
        <v>102500</v>
      </c>
      <c r="E57" s="32">
        <v>102500</v>
      </c>
      <c r="F57" s="33" t="s">
        <v>329</v>
      </c>
      <c r="G57" s="33" t="str">
        <f>IF(I57&gt;0,"PROPLACENO",F57)</f>
        <v>PROPLACENO</v>
      </c>
      <c r="H57" s="34">
        <v>281</v>
      </c>
      <c r="I57" s="30">
        <v>44978</v>
      </c>
      <c r="J57" s="35">
        <v>44844</v>
      </c>
    </row>
    <row r="58" spans="1:10" x14ac:dyDescent="0.25">
      <c r="A58" s="37" t="s">
        <v>169</v>
      </c>
      <c r="B58" s="30">
        <v>44438</v>
      </c>
      <c r="C58" s="31">
        <v>44442</v>
      </c>
      <c r="D58" s="32">
        <v>102500</v>
      </c>
      <c r="E58" s="32">
        <v>102500</v>
      </c>
      <c r="F58" s="33" t="s">
        <v>329</v>
      </c>
      <c r="G58" s="33" t="str">
        <f>IF(I58&gt;0,"PROPLACENO",F58)</f>
        <v>PROPLACENO</v>
      </c>
      <c r="H58" s="34">
        <v>141</v>
      </c>
      <c r="I58" s="30">
        <v>44664</v>
      </c>
      <c r="J58" s="35">
        <v>44536</v>
      </c>
    </row>
    <row r="59" spans="1:10" x14ac:dyDescent="0.25">
      <c r="A59" s="37" t="s">
        <v>113</v>
      </c>
      <c r="B59" s="30">
        <v>44438</v>
      </c>
      <c r="C59" s="31">
        <v>44449</v>
      </c>
      <c r="D59" s="32">
        <v>102500</v>
      </c>
      <c r="E59" s="32">
        <v>102500</v>
      </c>
      <c r="F59" s="33" t="s">
        <v>329</v>
      </c>
      <c r="G59" s="33" t="str">
        <f>IF(I59&gt;0,"PROPLACENO",F59)</f>
        <v>PROPLACENO</v>
      </c>
      <c r="H59" s="34">
        <v>85</v>
      </c>
      <c r="I59" s="30">
        <v>44630</v>
      </c>
      <c r="J59" s="35">
        <v>44508</v>
      </c>
    </row>
    <row r="60" spans="1:10" x14ac:dyDescent="0.25">
      <c r="A60" s="37" t="s">
        <v>94</v>
      </c>
      <c r="B60" s="30">
        <v>44438</v>
      </c>
      <c r="C60" s="31">
        <v>44449</v>
      </c>
      <c r="D60" s="32">
        <v>102500</v>
      </c>
      <c r="E60" s="32">
        <v>102500</v>
      </c>
      <c r="F60" s="33" t="s">
        <v>329</v>
      </c>
      <c r="G60" s="33" t="str">
        <f>IF(I60&gt;0,"PROPLACENO",F60)</f>
        <v>PROPLACENO</v>
      </c>
      <c r="H60" s="34">
        <v>66</v>
      </c>
      <c r="I60" s="30">
        <v>44630</v>
      </c>
      <c r="J60" s="35">
        <v>44508</v>
      </c>
    </row>
    <row r="61" spans="1:10" x14ac:dyDescent="0.25">
      <c r="A61" s="37" t="s">
        <v>270</v>
      </c>
      <c r="B61" s="30">
        <v>44438</v>
      </c>
      <c r="C61" s="31">
        <v>44449</v>
      </c>
      <c r="D61" s="32">
        <v>127500</v>
      </c>
      <c r="E61" s="32">
        <v>127500</v>
      </c>
      <c r="F61" s="33" t="s">
        <v>329</v>
      </c>
      <c r="G61" s="33" t="str">
        <f>IF(I61&gt;0,"PROPLACENO",F61)</f>
        <v>PROPLACENO</v>
      </c>
      <c r="H61" s="34">
        <v>242</v>
      </c>
      <c r="I61" s="30">
        <v>44817</v>
      </c>
      <c r="J61" s="35">
        <v>44732</v>
      </c>
    </row>
    <row r="62" spans="1:10" x14ac:dyDescent="0.25">
      <c r="A62" s="37" t="s">
        <v>89</v>
      </c>
      <c r="B62" s="30">
        <v>44438</v>
      </c>
      <c r="C62" s="31">
        <v>44446</v>
      </c>
      <c r="D62" s="32">
        <v>0</v>
      </c>
      <c r="E62" s="32"/>
      <c r="F62" s="33" t="s">
        <v>17</v>
      </c>
      <c r="G62" s="33" t="str">
        <f>IF(I62&gt;0,"PROPLACENO",F62)</f>
        <v>VYŘAZENO</v>
      </c>
      <c r="H62" s="34">
        <v>61</v>
      </c>
      <c r="I62" s="30"/>
      <c r="J62" s="35" t="s">
        <v>336</v>
      </c>
    </row>
    <row r="63" spans="1:10" x14ac:dyDescent="0.25">
      <c r="A63" s="37" t="s">
        <v>223</v>
      </c>
      <c r="B63" s="30">
        <v>44438</v>
      </c>
      <c r="C63" s="31">
        <v>44449</v>
      </c>
      <c r="D63" s="32">
        <v>100000</v>
      </c>
      <c r="E63" s="32">
        <v>100000</v>
      </c>
      <c r="F63" s="33" t="s">
        <v>331</v>
      </c>
      <c r="G63" s="33" t="str">
        <f>IF(I63&gt;0,"PROPLACENO",F63)</f>
        <v>PROPLACENO</v>
      </c>
      <c r="H63" s="34">
        <v>195</v>
      </c>
      <c r="I63" s="30">
        <v>44606</v>
      </c>
      <c r="J63" s="35">
        <v>44536</v>
      </c>
    </row>
    <row r="64" spans="1:10" x14ac:dyDescent="0.25">
      <c r="A64" s="37" t="s">
        <v>91</v>
      </c>
      <c r="B64" s="30">
        <v>44438</v>
      </c>
      <c r="C64" s="31">
        <v>44446</v>
      </c>
      <c r="D64" s="32">
        <v>0</v>
      </c>
      <c r="E64" s="32"/>
      <c r="F64" s="33" t="s">
        <v>17</v>
      </c>
      <c r="G64" s="33" t="str">
        <f>IF(I64&gt;0,"PROPLACENO",F64)</f>
        <v>VYŘAZENO</v>
      </c>
      <c r="H64" s="34">
        <v>63</v>
      </c>
      <c r="I64" s="30"/>
      <c r="J64" s="35" t="s">
        <v>336</v>
      </c>
    </row>
    <row r="65" spans="1:10" x14ac:dyDescent="0.25">
      <c r="A65" s="37" t="s">
        <v>59</v>
      </c>
      <c r="B65" s="30">
        <v>44438</v>
      </c>
      <c r="C65" s="31">
        <v>44449</v>
      </c>
      <c r="D65" s="32">
        <v>102500</v>
      </c>
      <c r="E65" s="32">
        <v>102500</v>
      </c>
      <c r="F65" s="33" t="s">
        <v>329</v>
      </c>
      <c r="G65" s="33" t="str">
        <f>IF(I65&gt;0,"PROPLACENO",F65)</f>
        <v>PROPLACENO</v>
      </c>
      <c r="H65" s="34">
        <v>31</v>
      </c>
      <c r="I65" s="30">
        <v>44601</v>
      </c>
      <c r="J65" s="35">
        <v>44508</v>
      </c>
    </row>
    <row r="66" spans="1:10" x14ac:dyDescent="0.25">
      <c r="A66" s="37" t="s">
        <v>30</v>
      </c>
      <c r="B66" s="30">
        <v>44438</v>
      </c>
      <c r="C66" s="31">
        <v>44446</v>
      </c>
      <c r="D66" s="32">
        <v>102500</v>
      </c>
      <c r="E66" s="32">
        <v>102500</v>
      </c>
      <c r="F66" s="33" t="s">
        <v>329</v>
      </c>
      <c r="G66" s="33" t="str">
        <f>IF(I66&gt;0,"PROPLACENO",F66)</f>
        <v>PROPLACENO</v>
      </c>
      <c r="H66" s="34">
        <v>2</v>
      </c>
      <c r="I66" s="30">
        <v>44616</v>
      </c>
      <c r="J66" s="35">
        <v>44508</v>
      </c>
    </row>
    <row r="67" spans="1:10" x14ac:dyDescent="0.25">
      <c r="A67" s="37" t="s">
        <v>74</v>
      </c>
      <c r="B67" s="30">
        <v>44438</v>
      </c>
      <c r="C67" s="31">
        <v>44441</v>
      </c>
      <c r="D67" s="32">
        <v>102500</v>
      </c>
      <c r="E67" s="32">
        <v>102500</v>
      </c>
      <c r="F67" s="33" t="s">
        <v>329</v>
      </c>
      <c r="G67" s="33" t="str">
        <f>IF(I67&gt;0,"PROPLACENO",F67)</f>
        <v>PROPLACENO</v>
      </c>
      <c r="H67" s="34">
        <v>46</v>
      </c>
      <c r="I67" s="30">
        <v>44595</v>
      </c>
      <c r="J67" s="35">
        <v>44508</v>
      </c>
    </row>
    <row r="68" spans="1:10" x14ac:dyDescent="0.25">
      <c r="A68" s="37" t="s">
        <v>120</v>
      </c>
      <c r="B68" s="30">
        <v>44438</v>
      </c>
      <c r="C68" s="31">
        <v>44439</v>
      </c>
      <c r="D68" s="32">
        <v>93750</v>
      </c>
      <c r="E68" s="32">
        <v>93750</v>
      </c>
      <c r="F68" s="33" t="s">
        <v>329</v>
      </c>
      <c r="G68" s="33" t="str">
        <f>IF(I68&gt;0,"PROPLACENO",F68)</f>
        <v>PROPLACENO</v>
      </c>
      <c r="H68" s="34">
        <v>92</v>
      </c>
      <c r="I68" s="30">
        <v>44601</v>
      </c>
      <c r="J68" s="35">
        <v>44508</v>
      </c>
    </row>
    <row r="69" spans="1:10" x14ac:dyDescent="0.25">
      <c r="A69" s="37" t="s">
        <v>81</v>
      </c>
      <c r="B69" s="30">
        <v>44438</v>
      </c>
      <c r="C69" s="31">
        <v>44446</v>
      </c>
      <c r="D69" s="32">
        <v>107500</v>
      </c>
      <c r="E69" s="32">
        <v>107500</v>
      </c>
      <c r="F69" s="33" t="s">
        <v>329</v>
      </c>
      <c r="G69" s="33" t="str">
        <f>IF(I69&gt;0,"PROPLACENO",F69)</f>
        <v>PROPLACENO</v>
      </c>
      <c r="H69" s="34">
        <v>53</v>
      </c>
      <c r="I69" s="30">
        <v>44552</v>
      </c>
      <c r="J69" s="35">
        <v>44508</v>
      </c>
    </row>
    <row r="70" spans="1:10" x14ac:dyDescent="0.25">
      <c r="A70" s="37" t="s">
        <v>232</v>
      </c>
      <c r="B70" s="30">
        <v>44438</v>
      </c>
      <c r="C70" s="31">
        <v>44440</v>
      </c>
      <c r="D70" s="32">
        <v>127500</v>
      </c>
      <c r="E70" s="32">
        <v>127500</v>
      </c>
      <c r="F70" s="33" t="s">
        <v>331</v>
      </c>
      <c r="G70" s="33" t="str">
        <f>IF(I70&gt;0,"PROPLACENO",F70)</f>
        <v>PROPLACENO</v>
      </c>
      <c r="H70" s="34">
        <v>204</v>
      </c>
      <c r="I70" s="30">
        <v>44686</v>
      </c>
      <c r="J70" s="35">
        <v>44627</v>
      </c>
    </row>
    <row r="71" spans="1:10" x14ac:dyDescent="0.25">
      <c r="A71" s="37" t="s">
        <v>98</v>
      </c>
      <c r="B71" s="30">
        <v>44438</v>
      </c>
      <c r="C71" s="31">
        <v>44447</v>
      </c>
      <c r="D71" s="32">
        <v>0</v>
      </c>
      <c r="E71" s="32"/>
      <c r="F71" s="33" t="s">
        <v>17</v>
      </c>
      <c r="G71" s="33" t="str">
        <f>IF(I71&gt;0,"PROPLACENO",F71)</f>
        <v>VYŘAZENO</v>
      </c>
      <c r="H71" s="34">
        <v>70</v>
      </c>
      <c r="I71" s="30"/>
      <c r="J71" s="35" t="s">
        <v>336</v>
      </c>
    </row>
    <row r="72" spans="1:10" x14ac:dyDescent="0.25">
      <c r="A72" s="37" t="s">
        <v>259</v>
      </c>
      <c r="B72" s="30">
        <v>44438</v>
      </c>
      <c r="C72" s="31">
        <v>44441</v>
      </c>
      <c r="D72" s="32">
        <v>127500</v>
      </c>
      <c r="E72" s="32">
        <v>127500</v>
      </c>
      <c r="F72" s="33" t="s">
        <v>331</v>
      </c>
      <c r="G72" s="33" t="str">
        <f>IF(I72&gt;0,"PROPLACENO",F72)</f>
        <v>PROPLACENO</v>
      </c>
      <c r="H72" s="34">
        <v>231</v>
      </c>
      <c r="I72" s="30">
        <v>44718</v>
      </c>
      <c r="J72" s="35">
        <v>44690</v>
      </c>
    </row>
    <row r="73" spans="1:10" x14ac:dyDescent="0.25">
      <c r="A73" s="37" t="s">
        <v>218</v>
      </c>
      <c r="B73" s="30">
        <v>44438</v>
      </c>
      <c r="C73" s="31">
        <v>44445</v>
      </c>
      <c r="D73" s="32">
        <v>102500</v>
      </c>
      <c r="E73" s="32">
        <v>102500</v>
      </c>
      <c r="F73" s="33" t="s">
        <v>329</v>
      </c>
      <c r="G73" s="33" t="str">
        <f>IF(I73&gt;0,"PROPLACENO",F73)</f>
        <v>PROPLACENO</v>
      </c>
      <c r="H73" s="34">
        <v>190</v>
      </c>
      <c r="I73" s="30">
        <v>44664</v>
      </c>
      <c r="J73" s="35">
        <v>44536</v>
      </c>
    </row>
    <row r="74" spans="1:10" x14ac:dyDescent="0.25">
      <c r="A74" s="37" t="s">
        <v>190</v>
      </c>
      <c r="B74" s="30">
        <v>44438</v>
      </c>
      <c r="C74" s="31">
        <v>44440</v>
      </c>
      <c r="D74" s="32">
        <v>127500</v>
      </c>
      <c r="E74" s="32">
        <v>127500</v>
      </c>
      <c r="F74" s="33" t="s">
        <v>329</v>
      </c>
      <c r="G74" s="33" t="str">
        <f>IF(I74&gt;0,"PROPLACENO",F74)</f>
        <v>PROPLACENO</v>
      </c>
      <c r="H74" s="34">
        <v>162</v>
      </c>
      <c r="I74" s="30">
        <v>44649</v>
      </c>
      <c r="J74" s="35">
        <v>44536</v>
      </c>
    </row>
    <row r="75" spans="1:10" x14ac:dyDescent="0.25">
      <c r="A75" s="37" t="s">
        <v>51</v>
      </c>
      <c r="B75" s="30">
        <v>44438</v>
      </c>
      <c r="C75" s="31">
        <v>44447</v>
      </c>
      <c r="D75" s="32">
        <v>127500</v>
      </c>
      <c r="E75" s="32">
        <v>127500</v>
      </c>
      <c r="F75" s="33" t="s">
        <v>329</v>
      </c>
      <c r="G75" s="33" t="str">
        <f>IF(I75&gt;0,"PROPLACENO",F75)</f>
        <v>PROPLACENO</v>
      </c>
      <c r="H75" s="34">
        <v>23</v>
      </c>
      <c r="I75" s="30">
        <v>44607</v>
      </c>
      <c r="J75" s="35">
        <v>44508</v>
      </c>
    </row>
    <row r="76" spans="1:10" x14ac:dyDescent="0.25">
      <c r="A76" s="37" t="s">
        <v>326</v>
      </c>
      <c r="B76" s="30">
        <v>44439</v>
      </c>
      <c r="C76" s="31">
        <v>44446</v>
      </c>
      <c r="D76" s="32">
        <v>96171</v>
      </c>
      <c r="E76" s="32">
        <v>96171</v>
      </c>
      <c r="F76" s="33" t="s">
        <v>329</v>
      </c>
      <c r="G76" s="33" t="str">
        <f>IF(I76&gt;0,"PROPLACENO",F76)</f>
        <v>PROPLACENO</v>
      </c>
      <c r="H76" s="34">
        <v>298</v>
      </c>
      <c r="I76" s="30">
        <v>44963</v>
      </c>
      <c r="J76" s="35">
        <v>44844</v>
      </c>
    </row>
    <row r="77" spans="1:10" x14ac:dyDescent="0.25">
      <c r="A77" s="37" t="s">
        <v>82</v>
      </c>
      <c r="B77" s="30">
        <v>44438</v>
      </c>
      <c r="C77" s="31">
        <v>44442</v>
      </c>
      <c r="D77" s="32">
        <v>127500</v>
      </c>
      <c r="E77" s="32">
        <v>127500</v>
      </c>
      <c r="F77" s="33" t="s">
        <v>329</v>
      </c>
      <c r="G77" s="33" t="str">
        <f>IF(I77&gt;0,"PROPLACENO",F77)</f>
        <v>PROPLACENO</v>
      </c>
      <c r="H77" s="34">
        <v>54</v>
      </c>
      <c r="I77" s="30">
        <v>44599</v>
      </c>
      <c r="J77" s="35">
        <v>44508</v>
      </c>
    </row>
    <row r="78" spans="1:10" x14ac:dyDescent="0.25">
      <c r="A78" s="37" t="s">
        <v>296</v>
      </c>
      <c r="B78" s="30">
        <v>44438</v>
      </c>
      <c r="C78" s="31">
        <v>44442</v>
      </c>
      <c r="D78" s="32">
        <v>127500</v>
      </c>
      <c r="E78" s="32">
        <v>127500</v>
      </c>
      <c r="F78" s="33" t="s">
        <v>329</v>
      </c>
      <c r="G78" s="33" t="str">
        <f>IF(I78&gt;0,"PROPLACENO",F78)</f>
        <v>PROPLACENO</v>
      </c>
      <c r="H78" s="34">
        <v>268</v>
      </c>
      <c r="I78" s="30">
        <v>44916</v>
      </c>
      <c r="J78" s="35">
        <v>44844</v>
      </c>
    </row>
    <row r="79" spans="1:10" x14ac:dyDescent="0.25">
      <c r="A79" s="37" t="s">
        <v>243</v>
      </c>
      <c r="B79" s="30">
        <v>44438</v>
      </c>
      <c r="C79" s="31">
        <v>44442</v>
      </c>
      <c r="D79" s="32">
        <v>120000</v>
      </c>
      <c r="E79" s="32">
        <v>120000</v>
      </c>
      <c r="F79" s="33" t="s">
        <v>329</v>
      </c>
      <c r="G79" s="33" t="str">
        <f>IF(I79&gt;0,"PROPLACENO",F79)</f>
        <v>PROPLACENO</v>
      </c>
      <c r="H79" s="34">
        <v>215</v>
      </c>
      <c r="I79" s="30">
        <v>44690</v>
      </c>
      <c r="J79" s="35">
        <v>44627</v>
      </c>
    </row>
    <row r="80" spans="1:10" x14ac:dyDescent="0.25">
      <c r="A80" s="37" t="s">
        <v>37</v>
      </c>
      <c r="B80" s="30">
        <v>44438</v>
      </c>
      <c r="C80" s="31">
        <v>44445</v>
      </c>
      <c r="D80" s="32">
        <v>107500</v>
      </c>
      <c r="E80" s="32">
        <v>107500</v>
      </c>
      <c r="F80" s="33" t="s">
        <v>329</v>
      </c>
      <c r="G80" s="33" t="str">
        <f>IF(I80&gt;0,"PROPLACENO",F80)</f>
        <v>PROPLACENO</v>
      </c>
      <c r="H80" s="34">
        <v>9</v>
      </c>
      <c r="I80" s="30">
        <v>44614</v>
      </c>
      <c r="J80" s="35">
        <v>44508</v>
      </c>
    </row>
    <row r="81" spans="1:10" x14ac:dyDescent="0.25">
      <c r="A81" s="37" t="s">
        <v>104</v>
      </c>
      <c r="B81" s="30">
        <v>44438</v>
      </c>
      <c r="C81" s="31">
        <v>44442</v>
      </c>
      <c r="D81" s="32">
        <v>102500</v>
      </c>
      <c r="E81" s="32">
        <v>102500</v>
      </c>
      <c r="F81" s="33" t="s">
        <v>329</v>
      </c>
      <c r="G81" s="33" t="str">
        <f>IF(I81&gt;0,"PROPLACENO",F81)</f>
        <v>PROPLACENO</v>
      </c>
      <c r="H81" s="34">
        <v>76</v>
      </c>
      <c r="I81" s="30">
        <v>44599</v>
      </c>
      <c r="J81" s="35">
        <v>44508</v>
      </c>
    </row>
    <row r="82" spans="1:10" x14ac:dyDescent="0.25">
      <c r="A82" s="37" t="s">
        <v>117</v>
      </c>
      <c r="B82" s="30">
        <v>44438</v>
      </c>
      <c r="C82" s="31">
        <v>44449</v>
      </c>
      <c r="D82" s="32">
        <v>102500</v>
      </c>
      <c r="E82" s="32">
        <v>102500</v>
      </c>
      <c r="F82" s="33" t="s">
        <v>329</v>
      </c>
      <c r="G82" s="33" t="str">
        <f>IF(I82&gt;0,"PROPLACENO",F82)</f>
        <v>PROPLACENO</v>
      </c>
      <c r="H82" s="34">
        <v>89</v>
      </c>
      <c r="I82" s="30">
        <v>44641</v>
      </c>
      <c r="J82" s="35">
        <v>44508</v>
      </c>
    </row>
    <row r="83" spans="1:10" x14ac:dyDescent="0.25">
      <c r="A83" s="37" t="s">
        <v>80</v>
      </c>
      <c r="B83" s="30">
        <v>44438</v>
      </c>
      <c r="C83" s="31">
        <v>44449</v>
      </c>
      <c r="D83" s="32">
        <v>120000</v>
      </c>
      <c r="E83" s="32">
        <v>120000</v>
      </c>
      <c r="F83" s="33" t="s">
        <v>330</v>
      </c>
      <c r="G83" s="33" t="str">
        <f>IF(I83&gt;0,"PROPLACENO",F83)</f>
        <v>PROPLACENO</v>
      </c>
      <c r="H83" s="34">
        <v>52</v>
      </c>
      <c r="I83" s="30">
        <v>44644</v>
      </c>
      <c r="J83" s="35">
        <v>44536</v>
      </c>
    </row>
    <row r="84" spans="1:10" x14ac:dyDescent="0.25">
      <c r="A84" s="37" t="s">
        <v>279</v>
      </c>
      <c r="B84" s="30">
        <v>44438</v>
      </c>
      <c r="C84" s="31">
        <v>44449</v>
      </c>
      <c r="D84" s="32">
        <v>127500</v>
      </c>
      <c r="E84" s="32">
        <v>127500</v>
      </c>
      <c r="F84" s="33" t="s">
        <v>331</v>
      </c>
      <c r="G84" s="33" t="str">
        <f>IF(I84&gt;0,"PROPLACENO",F84)</f>
        <v>PROPLACENO</v>
      </c>
      <c r="H84" s="34">
        <v>251</v>
      </c>
      <c r="I84" s="30">
        <v>44823</v>
      </c>
      <c r="J84" s="35">
        <v>44732</v>
      </c>
    </row>
    <row r="85" spans="1:10" x14ac:dyDescent="0.25">
      <c r="A85" s="37" t="s">
        <v>207</v>
      </c>
      <c r="B85" s="30">
        <v>44438</v>
      </c>
      <c r="C85" s="31">
        <v>44449</v>
      </c>
      <c r="D85" s="32">
        <v>127500</v>
      </c>
      <c r="E85" s="32">
        <v>127500</v>
      </c>
      <c r="F85" s="33" t="s">
        <v>329</v>
      </c>
      <c r="G85" s="33" t="str">
        <f>IF(I85&gt;0,"PROPLACENO",F85)</f>
        <v>PROPLACENO</v>
      </c>
      <c r="H85" s="34">
        <v>179</v>
      </c>
      <c r="I85" s="30">
        <v>44657</v>
      </c>
      <c r="J85" s="35">
        <v>44536</v>
      </c>
    </row>
    <row r="86" spans="1:10" x14ac:dyDescent="0.25">
      <c r="A86" s="37" t="s">
        <v>40</v>
      </c>
      <c r="B86" s="30">
        <v>44438</v>
      </c>
      <c r="C86" s="31">
        <v>44449</v>
      </c>
      <c r="D86" s="32">
        <v>102500</v>
      </c>
      <c r="E86" s="32">
        <v>95970</v>
      </c>
      <c r="F86" s="33" t="s">
        <v>329</v>
      </c>
      <c r="G86" s="33" t="str">
        <f>IF(I86&gt;0,"PROPLACENO",F86)</f>
        <v>PROPLACENO</v>
      </c>
      <c r="H86" s="34">
        <v>12</v>
      </c>
      <c r="I86" s="30">
        <v>44599</v>
      </c>
      <c r="J86" s="35">
        <v>44508</v>
      </c>
    </row>
    <row r="87" spans="1:10" x14ac:dyDescent="0.25">
      <c r="A87" s="37" t="s">
        <v>114</v>
      </c>
      <c r="B87" s="30">
        <v>44438</v>
      </c>
      <c r="C87" s="31"/>
      <c r="D87" s="32">
        <v>0</v>
      </c>
      <c r="E87" s="32"/>
      <c r="F87" s="33" t="s">
        <v>16</v>
      </c>
      <c r="G87" s="33" t="str">
        <f>IF(I87&gt;0,"PROPLACENO",F87)</f>
        <v>NEDOLOŽENA LISTINNÁ VERZE</v>
      </c>
      <c r="H87" s="34">
        <v>86</v>
      </c>
      <c r="I87" s="30"/>
      <c r="J87" s="35" t="s">
        <v>336</v>
      </c>
    </row>
    <row r="88" spans="1:10" x14ac:dyDescent="0.25">
      <c r="A88" s="37" t="s">
        <v>107</v>
      </c>
      <c r="B88" s="30">
        <v>44438</v>
      </c>
      <c r="C88" s="31">
        <v>44449</v>
      </c>
      <c r="D88" s="32">
        <v>127500</v>
      </c>
      <c r="E88" s="32">
        <v>127500</v>
      </c>
      <c r="F88" s="33" t="s">
        <v>329</v>
      </c>
      <c r="G88" s="33" t="str">
        <f>IF(I88&gt;0,"PROPLACENO",F88)</f>
        <v>PROPLACENO</v>
      </c>
      <c r="H88" s="34">
        <v>79</v>
      </c>
      <c r="I88" s="30">
        <v>44651</v>
      </c>
      <c r="J88" s="35">
        <v>44508</v>
      </c>
    </row>
    <row r="89" spans="1:10" x14ac:dyDescent="0.25">
      <c r="A89" s="37" t="s">
        <v>226</v>
      </c>
      <c r="B89" s="30">
        <v>44438</v>
      </c>
      <c r="C89" s="31">
        <v>44449</v>
      </c>
      <c r="D89" s="32">
        <v>102500</v>
      </c>
      <c r="E89" s="32">
        <v>102500</v>
      </c>
      <c r="F89" s="33" t="s">
        <v>331</v>
      </c>
      <c r="G89" s="33" t="str">
        <f>IF(I89&gt;0,"PROPLACENO",F89)</f>
        <v>PROPLACENO</v>
      </c>
      <c r="H89" s="34">
        <v>198</v>
      </c>
      <c r="I89" s="30">
        <v>44664</v>
      </c>
      <c r="J89" s="35">
        <v>44536</v>
      </c>
    </row>
    <row r="90" spans="1:10" x14ac:dyDescent="0.25">
      <c r="A90" s="37" t="s">
        <v>188</v>
      </c>
      <c r="B90" s="30">
        <v>44438</v>
      </c>
      <c r="C90" s="31">
        <v>44440</v>
      </c>
      <c r="D90" s="32">
        <v>100000</v>
      </c>
      <c r="E90" s="32">
        <v>100000</v>
      </c>
      <c r="F90" s="33" t="s">
        <v>329</v>
      </c>
      <c r="G90" s="33" t="str">
        <f>IF(I90&gt;0,"PROPLACENO",F90)</f>
        <v>PROPLACENO</v>
      </c>
      <c r="H90" s="34">
        <v>160</v>
      </c>
      <c r="I90" s="30">
        <v>44655</v>
      </c>
      <c r="J90" s="35">
        <v>44536</v>
      </c>
    </row>
    <row r="91" spans="1:10" x14ac:dyDescent="0.25">
      <c r="A91" s="37" t="s">
        <v>249</v>
      </c>
      <c r="B91" s="30">
        <v>44438</v>
      </c>
      <c r="C91" s="31">
        <v>44447</v>
      </c>
      <c r="D91" s="32">
        <v>102500</v>
      </c>
      <c r="E91" s="32">
        <v>102500</v>
      </c>
      <c r="F91" s="33" t="s">
        <v>329</v>
      </c>
      <c r="G91" s="33" t="str">
        <f>IF(I91&gt;0,"PROPLACENO",F91)</f>
        <v>PROPLACENO</v>
      </c>
      <c r="H91" s="34">
        <v>221</v>
      </c>
      <c r="I91" s="30">
        <v>44678</v>
      </c>
      <c r="J91" s="35">
        <v>44627</v>
      </c>
    </row>
    <row r="92" spans="1:10" x14ac:dyDescent="0.25">
      <c r="A92" s="37" t="s">
        <v>125</v>
      </c>
      <c r="B92" s="30">
        <v>44438</v>
      </c>
      <c r="C92" s="31">
        <v>44446</v>
      </c>
      <c r="D92" s="32">
        <v>102500</v>
      </c>
      <c r="E92" s="32">
        <v>102500</v>
      </c>
      <c r="F92" s="33" t="s">
        <v>329</v>
      </c>
      <c r="G92" s="33" t="str">
        <f>IF(I92&gt;0,"PROPLACENO",F92)</f>
        <v>PROPLACENO</v>
      </c>
      <c r="H92" s="34">
        <v>97</v>
      </c>
      <c r="I92" s="30">
        <v>44600</v>
      </c>
      <c r="J92" s="35">
        <v>44508</v>
      </c>
    </row>
    <row r="93" spans="1:10" x14ac:dyDescent="0.25">
      <c r="A93" s="37" t="s">
        <v>194</v>
      </c>
      <c r="B93" s="30">
        <v>44438</v>
      </c>
      <c r="C93" s="31">
        <v>44447</v>
      </c>
      <c r="D93" s="32">
        <v>53415</v>
      </c>
      <c r="E93" s="32">
        <v>53415</v>
      </c>
      <c r="F93" s="33" t="s">
        <v>329</v>
      </c>
      <c r="G93" s="33" t="str">
        <f>IF(I93&gt;0,"PROPLACENO",F93)</f>
        <v>PROPLACENO</v>
      </c>
      <c r="H93" s="34">
        <v>166</v>
      </c>
      <c r="I93" s="30">
        <v>44634</v>
      </c>
      <c r="J93" s="35">
        <v>44536</v>
      </c>
    </row>
    <row r="94" spans="1:10" x14ac:dyDescent="0.25">
      <c r="A94" s="37" t="s">
        <v>141</v>
      </c>
      <c r="B94" s="30">
        <v>44438</v>
      </c>
      <c r="C94" s="31">
        <v>44441</v>
      </c>
      <c r="D94" s="32">
        <v>127500</v>
      </c>
      <c r="E94" s="32">
        <v>127500</v>
      </c>
      <c r="F94" s="33" t="s">
        <v>329</v>
      </c>
      <c r="G94" s="33" t="str">
        <f>IF(I94&gt;0,"PROPLACENO",F94)</f>
        <v>PROPLACENO</v>
      </c>
      <c r="H94" s="34">
        <v>113</v>
      </c>
      <c r="I94" s="30">
        <v>44634</v>
      </c>
      <c r="J94" s="35">
        <v>44508</v>
      </c>
    </row>
    <row r="95" spans="1:10" x14ac:dyDescent="0.25">
      <c r="A95" s="37" t="s">
        <v>46</v>
      </c>
      <c r="B95" s="30">
        <v>44438</v>
      </c>
      <c r="C95" s="31">
        <v>44440</v>
      </c>
      <c r="D95" s="32">
        <v>120000</v>
      </c>
      <c r="E95" s="32">
        <v>120000</v>
      </c>
      <c r="F95" s="33" t="s">
        <v>329</v>
      </c>
      <c r="G95" s="33" t="str">
        <f>IF(I95&gt;0,"PROPLACENO",F95)</f>
        <v>PROPLACENO</v>
      </c>
      <c r="H95" s="34">
        <v>18</v>
      </c>
      <c r="I95" s="30">
        <v>44607</v>
      </c>
      <c r="J95" s="35">
        <v>44508</v>
      </c>
    </row>
    <row r="96" spans="1:10" x14ac:dyDescent="0.25">
      <c r="A96" s="37" t="s">
        <v>233</v>
      </c>
      <c r="B96" s="30">
        <v>44438</v>
      </c>
      <c r="C96" s="31">
        <v>44440</v>
      </c>
      <c r="D96" s="32">
        <v>120000</v>
      </c>
      <c r="E96" s="32">
        <v>120000</v>
      </c>
      <c r="F96" s="33" t="s">
        <v>331</v>
      </c>
      <c r="G96" s="33" t="str">
        <f>IF(I96&gt;0,"PROPLACENO",F96)</f>
        <v>PROPLACENO</v>
      </c>
      <c r="H96" s="34">
        <v>205</v>
      </c>
      <c r="I96" s="30">
        <v>44678</v>
      </c>
      <c r="J96" s="35">
        <v>44627</v>
      </c>
    </row>
    <row r="97" spans="1:10" x14ac:dyDescent="0.25">
      <c r="A97" s="37" t="s">
        <v>159</v>
      </c>
      <c r="B97" s="30">
        <v>44438</v>
      </c>
      <c r="C97" s="31">
        <v>44438</v>
      </c>
      <c r="D97" s="32">
        <v>120000</v>
      </c>
      <c r="E97" s="32">
        <v>120000</v>
      </c>
      <c r="F97" s="33" t="s">
        <v>329</v>
      </c>
      <c r="G97" s="33" t="str">
        <f>IF(I97&gt;0,"PROPLACENO",F97)</f>
        <v>PROPLACENO</v>
      </c>
      <c r="H97" s="34">
        <v>131</v>
      </c>
      <c r="I97" s="30">
        <v>44599</v>
      </c>
      <c r="J97" s="35">
        <v>44536</v>
      </c>
    </row>
    <row r="98" spans="1:10" x14ac:dyDescent="0.25">
      <c r="A98" s="37" t="s">
        <v>131</v>
      </c>
      <c r="B98" s="30">
        <v>44438</v>
      </c>
      <c r="C98" s="31">
        <v>44440</v>
      </c>
      <c r="D98" s="32">
        <v>85965.75</v>
      </c>
      <c r="E98" s="32">
        <v>85965.75</v>
      </c>
      <c r="F98" s="33" t="s">
        <v>329</v>
      </c>
      <c r="G98" s="33" t="str">
        <f>IF(I98&gt;0,"PROPLACENO",F98)</f>
        <v>PROPLACENO</v>
      </c>
      <c r="H98" s="34">
        <v>103</v>
      </c>
      <c r="I98" s="30">
        <v>44655</v>
      </c>
      <c r="J98" s="35">
        <v>44508</v>
      </c>
    </row>
    <row r="99" spans="1:10" x14ac:dyDescent="0.25">
      <c r="A99" s="37" t="s">
        <v>84</v>
      </c>
      <c r="B99" s="30">
        <v>44438</v>
      </c>
      <c r="C99" s="31">
        <v>44441</v>
      </c>
      <c r="D99" s="32">
        <v>97500</v>
      </c>
      <c r="E99" s="32">
        <v>81897</v>
      </c>
      <c r="F99" s="33" t="s">
        <v>329</v>
      </c>
      <c r="G99" s="33" t="str">
        <f>IF(I99&gt;0,"PROPLACENO",F99)</f>
        <v>PROPLACENO</v>
      </c>
      <c r="H99" s="34">
        <v>56</v>
      </c>
      <c r="I99" s="30">
        <v>44616</v>
      </c>
      <c r="J99" s="35">
        <v>44508</v>
      </c>
    </row>
    <row r="100" spans="1:10" x14ac:dyDescent="0.25">
      <c r="A100" s="37" t="s">
        <v>180</v>
      </c>
      <c r="B100" s="30">
        <v>44438</v>
      </c>
      <c r="C100" s="31">
        <v>44442</v>
      </c>
      <c r="D100" s="32">
        <v>75018.75</v>
      </c>
      <c r="E100" s="32">
        <v>75018.75</v>
      </c>
      <c r="F100" s="33" t="s">
        <v>329</v>
      </c>
      <c r="G100" s="33" t="str">
        <f>IF(I100&gt;0,"PROPLACENO",F100)</f>
        <v>PROPLACENO</v>
      </c>
      <c r="H100" s="34">
        <v>152</v>
      </c>
      <c r="I100" s="30">
        <v>44651</v>
      </c>
      <c r="J100" s="35">
        <v>44536</v>
      </c>
    </row>
    <row r="101" spans="1:10" x14ac:dyDescent="0.25">
      <c r="A101" s="37" t="s">
        <v>83</v>
      </c>
      <c r="B101" s="30">
        <v>44438</v>
      </c>
      <c r="C101" s="31">
        <v>44441</v>
      </c>
      <c r="D101" s="32">
        <v>101250</v>
      </c>
      <c r="E101" s="32">
        <v>84642</v>
      </c>
      <c r="F101" s="33" t="s">
        <v>329</v>
      </c>
      <c r="G101" s="33" t="str">
        <f>IF(I101&gt;0,"PROPLACENO",F101)</f>
        <v>PROPLACENO</v>
      </c>
      <c r="H101" s="34">
        <v>55</v>
      </c>
      <c r="I101" s="30">
        <v>44606</v>
      </c>
      <c r="J101" s="35">
        <v>44508</v>
      </c>
    </row>
    <row r="102" spans="1:10" x14ac:dyDescent="0.25">
      <c r="A102" s="37" t="s">
        <v>210</v>
      </c>
      <c r="B102" s="30">
        <v>44438</v>
      </c>
      <c r="C102" s="31">
        <v>44442</v>
      </c>
      <c r="D102" s="32">
        <v>127500</v>
      </c>
      <c r="E102" s="32">
        <v>127500</v>
      </c>
      <c r="F102" s="33" t="s">
        <v>329</v>
      </c>
      <c r="G102" s="33" t="str">
        <f>IF(I102&gt;0,"PROPLACENO",F102)</f>
        <v>PROPLACENO</v>
      </c>
      <c r="H102" s="34">
        <v>182</v>
      </c>
      <c r="I102" s="30">
        <v>44670</v>
      </c>
      <c r="J102" s="35">
        <v>44536</v>
      </c>
    </row>
    <row r="103" spans="1:10" x14ac:dyDescent="0.25">
      <c r="A103" s="37" t="s">
        <v>60</v>
      </c>
      <c r="B103" s="30">
        <v>44438</v>
      </c>
      <c r="C103" s="31">
        <v>44448</v>
      </c>
      <c r="D103" s="32">
        <v>127500</v>
      </c>
      <c r="E103" s="32">
        <v>127500</v>
      </c>
      <c r="F103" s="33" t="s">
        <v>329</v>
      </c>
      <c r="G103" s="33" t="str">
        <f>IF(I103&gt;0,"PROPLACENO",F103)</f>
        <v>PROPLACENO</v>
      </c>
      <c r="H103" s="34">
        <v>32</v>
      </c>
      <c r="I103" s="30">
        <v>44616</v>
      </c>
      <c r="J103" s="35">
        <v>44508</v>
      </c>
    </row>
    <row r="104" spans="1:10" x14ac:dyDescent="0.25">
      <c r="A104" s="37" t="s">
        <v>33</v>
      </c>
      <c r="B104" s="30">
        <v>44438</v>
      </c>
      <c r="C104" s="31">
        <v>44440</v>
      </c>
      <c r="D104" s="32">
        <v>120000</v>
      </c>
      <c r="E104" s="32">
        <v>120000</v>
      </c>
      <c r="F104" s="38" t="s">
        <v>329</v>
      </c>
      <c r="G104" s="33" t="str">
        <f>IF(I104&gt;0,"PROPLACENO",F104)</f>
        <v>PROPLACENO</v>
      </c>
      <c r="H104" s="34">
        <v>5</v>
      </c>
      <c r="I104" s="30">
        <v>44606</v>
      </c>
      <c r="J104" s="35">
        <v>44508</v>
      </c>
    </row>
    <row r="105" spans="1:10" x14ac:dyDescent="0.25">
      <c r="A105" s="37" t="s">
        <v>29</v>
      </c>
      <c r="B105" s="30">
        <v>44438</v>
      </c>
      <c r="C105" s="31">
        <v>44440</v>
      </c>
      <c r="D105" s="32">
        <v>107500</v>
      </c>
      <c r="E105" s="32">
        <v>107500</v>
      </c>
      <c r="F105" s="33" t="s">
        <v>329</v>
      </c>
      <c r="G105" s="33" t="str">
        <f>IF(I105&gt;0,"PROPLACENO",F105)</f>
        <v>PROPLACENO</v>
      </c>
      <c r="H105" s="34">
        <v>1</v>
      </c>
      <c r="I105" s="30">
        <v>44622</v>
      </c>
      <c r="J105" s="35">
        <v>44508</v>
      </c>
    </row>
    <row r="106" spans="1:10" x14ac:dyDescent="0.25">
      <c r="A106" s="37" t="s">
        <v>47</v>
      </c>
      <c r="B106" s="30">
        <v>44438</v>
      </c>
      <c r="C106" s="31">
        <v>44445</v>
      </c>
      <c r="D106" s="32">
        <v>120000</v>
      </c>
      <c r="E106" s="32">
        <v>120000</v>
      </c>
      <c r="F106" s="33" t="s">
        <v>329</v>
      </c>
      <c r="G106" s="33" t="str">
        <f>IF(I106&gt;0,"PROPLACENO",F106)</f>
        <v>PROPLACENO</v>
      </c>
      <c r="H106" s="34">
        <v>19</v>
      </c>
      <c r="I106" s="30">
        <v>44599</v>
      </c>
      <c r="J106" s="35">
        <v>44508</v>
      </c>
    </row>
    <row r="107" spans="1:10" x14ac:dyDescent="0.25">
      <c r="A107" s="37" t="s">
        <v>242</v>
      </c>
      <c r="B107" s="30">
        <v>44438</v>
      </c>
      <c r="C107" s="31">
        <v>44452</v>
      </c>
      <c r="D107" s="32">
        <v>127500</v>
      </c>
      <c r="E107" s="32">
        <v>127500</v>
      </c>
      <c r="F107" s="33" t="s">
        <v>329</v>
      </c>
      <c r="G107" s="33" t="str">
        <f>IF(I107&gt;0,"PROPLACENO",F107)</f>
        <v>PROPLACENO</v>
      </c>
      <c r="H107" s="34">
        <v>214</v>
      </c>
      <c r="I107" s="30">
        <v>44686</v>
      </c>
      <c r="J107" s="35">
        <v>44627</v>
      </c>
    </row>
    <row r="108" spans="1:10" x14ac:dyDescent="0.25">
      <c r="A108" s="37" t="s">
        <v>135</v>
      </c>
      <c r="B108" s="30">
        <v>44438</v>
      </c>
      <c r="C108" s="31"/>
      <c r="D108" s="32">
        <v>0</v>
      </c>
      <c r="E108" s="32"/>
      <c r="F108" s="33" t="s">
        <v>16</v>
      </c>
      <c r="G108" s="33" t="str">
        <f>IF(I108&gt;0,"PROPLACENO",F108)</f>
        <v>NEDOLOŽENA LISTINNÁ VERZE</v>
      </c>
      <c r="H108" s="34">
        <v>107</v>
      </c>
      <c r="I108" s="30"/>
      <c r="J108" s="35" t="s">
        <v>336</v>
      </c>
    </row>
    <row r="109" spans="1:10" x14ac:dyDescent="0.25">
      <c r="A109" s="37" t="s">
        <v>198</v>
      </c>
      <c r="B109" s="30">
        <v>44438</v>
      </c>
      <c r="C109" s="31">
        <v>44445</v>
      </c>
      <c r="D109" s="32">
        <v>102500</v>
      </c>
      <c r="E109" s="32">
        <v>102500</v>
      </c>
      <c r="F109" s="33" t="s">
        <v>329</v>
      </c>
      <c r="G109" s="33" t="str">
        <f>IF(I109&gt;0,"PROPLACENO",F109)</f>
        <v>PROPLACENO</v>
      </c>
      <c r="H109" s="34">
        <v>170</v>
      </c>
      <c r="I109" s="30">
        <v>44644</v>
      </c>
      <c r="J109" s="35">
        <v>44536</v>
      </c>
    </row>
    <row r="110" spans="1:10" x14ac:dyDescent="0.25">
      <c r="A110" s="37" t="s">
        <v>115</v>
      </c>
      <c r="B110" s="30">
        <v>44438</v>
      </c>
      <c r="C110" s="31">
        <v>44441</v>
      </c>
      <c r="D110" s="32">
        <v>100000</v>
      </c>
      <c r="E110" s="32">
        <v>100000</v>
      </c>
      <c r="F110" s="33" t="s">
        <v>329</v>
      </c>
      <c r="G110" s="33" t="str">
        <f>IF(I110&gt;0,"PROPLACENO",F110)</f>
        <v>PROPLACENO</v>
      </c>
      <c r="H110" s="34">
        <v>87</v>
      </c>
      <c r="I110" s="30">
        <v>44608</v>
      </c>
      <c r="J110" s="35">
        <v>44508</v>
      </c>
    </row>
    <row r="111" spans="1:10" x14ac:dyDescent="0.25">
      <c r="A111" s="37" t="s">
        <v>205</v>
      </c>
      <c r="B111" s="30">
        <v>44438</v>
      </c>
      <c r="C111" s="31">
        <v>44446</v>
      </c>
      <c r="D111" s="32">
        <v>127500</v>
      </c>
      <c r="E111" s="32">
        <v>127500</v>
      </c>
      <c r="F111" s="33" t="s">
        <v>329</v>
      </c>
      <c r="G111" s="33" t="str">
        <f>IF(I111&gt;0,"PROPLACENO",F111)</f>
        <v>PROPLACENO</v>
      </c>
      <c r="H111" s="34">
        <v>177</v>
      </c>
      <c r="I111" s="30">
        <v>44657</v>
      </c>
      <c r="J111" s="35">
        <v>44536</v>
      </c>
    </row>
    <row r="112" spans="1:10" x14ac:dyDescent="0.25">
      <c r="A112" s="37" t="s">
        <v>267</v>
      </c>
      <c r="B112" s="30">
        <v>44438</v>
      </c>
      <c r="C112" s="31">
        <v>44446</v>
      </c>
      <c r="D112" s="32">
        <v>127500</v>
      </c>
      <c r="E112" s="32">
        <v>127500</v>
      </c>
      <c r="F112" s="33" t="s">
        <v>329</v>
      </c>
      <c r="G112" s="33" t="str">
        <f>IF(I112&gt;0,"PROPLACENO",F112)</f>
        <v>PROPLACENO</v>
      </c>
      <c r="H112" s="34">
        <v>239</v>
      </c>
      <c r="I112" s="30">
        <v>44805</v>
      </c>
      <c r="J112" s="35">
        <v>44732</v>
      </c>
    </row>
    <row r="113" spans="1:10" x14ac:dyDescent="0.25">
      <c r="A113" s="37" t="s">
        <v>235</v>
      </c>
      <c r="B113" s="30">
        <v>44438</v>
      </c>
      <c r="C113" s="31">
        <v>44441</v>
      </c>
      <c r="D113" s="32">
        <v>102500</v>
      </c>
      <c r="E113" s="32">
        <v>102500</v>
      </c>
      <c r="F113" s="33" t="s">
        <v>331</v>
      </c>
      <c r="G113" s="33" t="str">
        <f>IF(I113&gt;0,"PROPLACENO",F113)</f>
        <v>PROPLACENO</v>
      </c>
      <c r="H113" s="34">
        <v>207</v>
      </c>
      <c r="I113" s="30">
        <v>44679</v>
      </c>
      <c r="J113" s="35">
        <v>44627</v>
      </c>
    </row>
    <row r="114" spans="1:10" x14ac:dyDescent="0.25">
      <c r="A114" s="37" t="s">
        <v>323</v>
      </c>
      <c r="B114" s="30">
        <v>44438</v>
      </c>
      <c r="C114" s="31">
        <v>44445</v>
      </c>
      <c r="D114" s="32">
        <v>127500</v>
      </c>
      <c r="E114" s="32">
        <v>127500</v>
      </c>
      <c r="F114" s="33" t="s">
        <v>329</v>
      </c>
      <c r="G114" s="33" t="str">
        <f>IF(I114&gt;0,"PROPLACENO",F114)</f>
        <v>PROPLACENO</v>
      </c>
      <c r="H114" s="34">
        <v>295</v>
      </c>
      <c r="I114" s="30">
        <v>44952</v>
      </c>
      <c r="J114" s="35">
        <v>44844</v>
      </c>
    </row>
    <row r="115" spans="1:10" x14ac:dyDescent="0.25">
      <c r="A115" s="37" t="s">
        <v>58</v>
      </c>
      <c r="B115" s="30">
        <v>44438</v>
      </c>
      <c r="C115" s="31">
        <v>44446</v>
      </c>
      <c r="D115" s="32">
        <v>127500</v>
      </c>
      <c r="E115" s="32">
        <v>127500</v>
      </c>
      <c r="F115" s="33" t="s">
        <v>329</v>
      </c>
      <c r="G115" s="33" t="str">
        <f>IF(I115&gt;0,"PROPLACENO",F115)</f>
        <v>PROPLACENO</v>
      </c>
      <c r="H115" s="34">
        <v>30</v>
      </c>
      <c r="I115" s="30">
        <v>44607</v>
      </c>
      <c r="J115" s="35">
        <v>44508</v>
      </c>
    </row>
    <row r="116" spans="1:10" x14ac:dyDescent="0.25">
      <c r="A116" s="37" t="s">
        <v>212</v>
      </c>
      <c r="B116" s="30">
        <v>44438</v>
      </c>
      <c r="C116" s="31">
        <v>44439</v>
      </c>
      <c r="D116" s="32">
        <v>120000</v>
      </c>
      <c r="E116" s="32">
        <v>120000</v>
      </c>
      <c r="F116" s="33" t="s">
        <v>329</v>
      </c>
      <c r="G116" s="33" t="str">
        <f>IF(I116&gt;0,"PROPLACENO",F116)</f>
        <v>PROPLACENO</v>
      </c>
      <c r="H116" s="34">
        <v>184</v>
      </c>
      <c r="I116" s="30">
        <v>44655</v>
      </c>
      <c r="J116" s="35">
        <v>44536</v>
      </c>
    </row>
    <row r="117" spans="1:10" x14ac:dyDescent="0.25">
      <c r="A117" s="37" t="s">
        <v>301</v>
      </c>
      <c r="B117" s="30">
        <v>44438</v>
      </c>
      <c r="C117" s="31">
        <v>44440</v>
      </c>
      <c r="D117" s="32">
        <v>87816</v>
      </c>
      <c r="E117" s="32">
        <v>87816</v>
      </c>
      <c r="F117" s="33" t="s">
        <v>329</v>
      </c>
      <c r="G117" s="33" t="str">
        <f>IF(I117&gt;0,"PROPLACENO",F117)</f>
        <v>PROPLACENO</v>
      </c>
      <c r="H117" s="34">
        <v>273</v>
      </c>
      <c r="I117" s="30">
        <v>44916</v>
      </c>
      <c r="J117" s="35">
        <v>44844</v>
      </c>
    </row>
    <row r="118" spans="1:10" x14ac:dyDescent="0.25">
      <c r="A118" s="37" t="s">
        <v>268</v>
      </c>
      <c r="B118" s="30">
        <v>44438</v>
      </c>
      <c r="C118" s="31">
        <v>44441</v>
      </c>
      <c r="D118" s="32">
        <v>107500</v>
      </c>
      <c r="E118" s="32">
        <v>107500</v>
      </c>
      <c r="F118" s="33" t="s">
        <v>329</v>
      </c>
      <c r="G118" s="33" t="str">
        <f>IF(I118&gt;0,"PROPLACENO",F118)</f>
        <v>PROPLACENO</v>
      </c>
      <c r="H118" s="34">
        <v>240</v>
      </c>
      <c r="I118" s="30">
        <v>44812</v>
      </c>
      <c r="J118" s="35">
        <v>44732</v>
      </c>
    </row>
    <row r="119" spans="1:10" x14ac:dyDescent="0.25">
      <c r="A119" s="37" t="s">
        <v>172</v>
      </c>
      <c r="B119" s="30">
        <v>44438</v>
      </c>
      <c r="C119" s="31">
        <v>44449</v>
      </c>
      <c r="D119" s="32">
        <v>107500</v>
      </c>
      <c r="E119" s="32">
        <v>107500</v>
      </c>
      <c r="F119" s="33" t="s">
        <v>329</v>
      </c>
      <c r="G119" s="33" t="str">
        <f>IF(I119&gt;0,"PROPLACENO",F119)</f>
        <v>PROPLACENO</v>
      </c>
      <c r="H119" s="34">
        <v>144</v>
      </c>
      <c r="I119" s="30">
        <v>44670</v>
      </c>
      <c r="J119" s="35">
        <v>44536</v>
      </c>
    </row>
    <row r="120" spans="1:10" x14ac:dyDescent="0.25">
      <c r="A120" s="37" t="s">
        <v>95</v>
      </c>
      <c r="B120" s="30">
        <v>44438</v>
      </c>
      <c r="C120" s="31">
        <v>44445</v>
      </c>
      <c r="D120" s="32">
        <v>67011.75</v>
      </c>
      <c r="E120" s="32">
        <v>67011.75</v>
      </c>
      <c r="F120" s="33" t="s">
        <v>329</v>
      </c>
      <c r="G120" s="33" t="str">
        <f>IF(I120&gt;0,"PROPLACENO",F120)</f>
        <v>PROPLACENO</v>
      </c>
      <c r="H120" s="34">
        <v>67</v>
      </c>
      <c r="I120" s="30">
        <v>44655</v>
      </c>
      <c r="J120" s="35">
        <v>44508</v>
      </c>
    </row>
    <row r="121" spans="1:10" x14ac:dyDescent="0.25">
      <c r="A121" s="37" t="s">
        <v>31</v>
      </c>
      <c r="B121" s="30">
        <v>44438</v>
      </c>
      <c r="C121" s="31">
        <v>44441</v>
      </c>
      <c r="D121" s="32">
        <v>102500</v>
      </c>
      <c r="E121" s="32">
        <v>102500</v>
      </c>
      <c r="F121" s="33" t="s">
        <v>329</v>
      </c>
      <c r="G121" s="33" t="str">
        <f>IF(I121&gt;0,"PROPLACENO",F121)</f>
        <v>PROPLACENO</v>
      </c>
      <c r="H121" s="34">
        <v>3</v>
      </c>
      <c r="I121" s="30">
        <v>44613</v>
      </c>
      <c r="J121" s="35">
        <v>44508</v>
      </c>
    </row>
    <row r="122" spans="1:10" x14ac:dyDescent="0.25">
      <c r="A122" s="37" t="s">
        <v>134</v>
      </c>
      <c r="B122" s="30">
        <v>44438</v>
      </c>
      <c r="C122" s="31">
        <v>44445</v>
      </c>
      <c r="D122" s="32">
        <v>102500</v>
      </c>
      <c r="E122" s="32">
        <v>102500</v>
      </c>
      <c r="F122" s="33" t="s">
        <v>329</v>
      </c>
      <c r="G122" s="33" t="str">
        <f>IF(I122&gt;0,"PROPLACENO",F122)</f>
        <v>PROPLACENO</v>
      </c>
      <c r="H122" s="34">
        <v>106</v>
      </c>
      <c r="I122" s="30">
        <v>44634</v>
      </c>
      <c r="J122" s="35">
        <v>44508</v>
      </c>
    </row>
    <row r="123" spans="1:10" x14ac:dyDescent="0.25">
      <c r="A123" s="37" t="s">
        <v>150</v>
      </c>
      <c r="B123" s="30">
        <v>44438</v>
      </c>
      <c r="C123" s="31">
        <v>44446</v>
      </c>
      <c r="D123" s="32">
        <v>0</v>
      </c>
      <c r="E123" s="32"/>
      <c r="F123" s="33" t="s">
        <v>17</v>
      </c>
      <c r="G123" s="33" t="str">
        <f>IF(I123&gt;0,"PROPLACENO",F123)</f>
        <v>VYŘAZENO</v>
      </c>
      <c r="H123" s="34">
        <v>122</v>
      </c>
      <c r="I123" s="30"/>
      <c r="J123" s="35" t="s">
        <v>336</v>
      </c>
    </row>
    <row r="124" spans="1:10" x14ac:dyDescent="0.25">
      <c r="A124" s="37" t="s">
        <v>155</v>
      </c>
      <c r="B124" s="30">
        <v>44438</v>
      </c>
      <c r="C124" s="31">
        <v>44441</v>
      </c>
      <c r="D124" s="32">
        <v>107500</v>
      </c>
      <c r="E124" s="32">
        <v>107500</v>
      </c>
      <c r="F124" s="33" t="s">
        <v>329</v>
      </c>
      <c r="G124" s="33" t="str">
        <f>IF(I124&gt;0,"PROPLACENO",F124)</f>
        <v>PROPLACENO</v>
      </c>
      <c r="H124" s="34">
        <v>127</v>
      </c>
      <c r="I124" s="30">
        <v>44662</v>
      </c>
      <c r="J124" s="35">
        <v>44536</v>
      </c>
    </row>
    <row r="125" spans="1:10" x14ac:dyDescent="0.25">
      <c r="A125" s="37" t="s">
        <v>127</v>
      </c>
      <c r="B125" s="30">
        <v>44438</v>
      </c>
      <c r="C125" s="31">
        <v>44445</v>
      </c>
      <c r="D125" s="32">
        <v>120000</v>
      </c>
      <c r="E125" s="32">
        <v>120000</v>
      </c>
      <c r="F125" s="33" t="s">
        <v>329</v>
      </c>
      <c r="G125" s="33" t="str">
        <f>IF(I125&gt;0,"PROPLACENO",F125)</f>
        <v>PROPLACENO</v>
      </c>
      <c r="H125" s="34">
        <v>99</v>
      </c>
      <c r="I125" s="30">
        <v>44616</v>
      </c>
      <c r="J125" s="35">
        <v>44508</v>
      </c>
    </row>
    <row r="126" spans="1:10" x14ac:dyDescent="0.25">
      <c r="A126" s="37" t="s">
        <v>236</v>
      </c>
      <c r="B126" s="30">
        <v>44438</v>
      </c>
      <c r="C126" s="31">
        <v>44441</v>
      </c>
      <c r="D126" s="32">
        <v>100000</v>
      </c>
      <c r="E126" s="32">
        <v>100000</v>
      </c>
      <c r="F126" s="33" t="s">
        <v>329</v>
      </c>
      <c r="G126" s="33" t="str">
        <f>IF(I126&gt;0,"PROPLACENO",F126)</f>
        <v>PROPLACENO</v>
      </c>
      <c r="H126" s="34">
        <v>208</v>
      </c>
      <c r="I126" s="30">
        <v>44690</v>
      </c>
      <c r="J126" s="35">
        <v>44627</v>
      </c>
    </row>
    <row r="127" spans="1:10" x14ac:dyDescent="0.25">
      <c r="A127" s="37" t="s">
        <v>43</v>
      </c>
      <c r="B127" s="30">
        <v>44438</v>
      </c>
      <c r="C127" s="31">
        <v>44446</v>
      </c>
      <c r="D127" s="32">
        <v>127500</v>
      </c>
      <c r="E127" s="32">
        <v>127500</v>
      </c>
      <c r="F127" s="33" t="s">
        <v>329</v>
      </c>
      <c r="G127" s="33" t="str">
        <f>IF(I127&gt;0,"PROPLACENO",F127)</f>
        <v>PROPLACENO</v>
      </c>
      <c r="H127" s="34">
        <v>15</v>
      </c>
      <c r="I127" s="30">
        <v>44599</v>
      </c>
      <c r="J127" s="35">
        <v>44508</v>
      </c>
    </row>
    <row r="128" spans="1:10" x14ac:dyDescent="0.25">
      <c r="A128" s="37" t="s">
        <v>289</v>
      </c>
      <c r="B128" s="30">
        <v>44438</v>
      </c>
      <c r="C128" s="31">
        <v>44441</v>
      </c>
      <c r="D128" s="32">
        <v>107500</v>
      </c>
      <c r="E128" s="32">
        <v>107500</v>
      </c>
      <c r="F128" s="33" t="s">
        <v>331</v>
      </c>
      <c r="G128" s="33" t="str">
        <f>IF(I128&gt;0,"PROPLACENO",F128)</f>
        <v>PROPLACENO</v>
      </c>
      <c r="H128" s="34">
        <v>261</v>
      </c>
      <c r="I128" s="30">
        <v>44774</v>
      </c>
      <c r="J128" s="35">
        <v>44732</v>
      </c>
    </row>
    <row r="129" spans="1:10" x14ac:dyDescent="0.25">
      <c r="A129" s="37" t="s">
        <v>56</v>
      </c>
      <c r="B129" s="30">
        <v>44438</v>
      </c>
      <c r="C129" s="31">
        <v>44441</v>
      </c>
      <c r="D129" s="32">
        <v>102500</v>
      </c>
      <c r="E129" s="32">
        <v>73150.5</v>
      </c>
      <c r="F129" s="33" t="s">
        <v>329</v>
      </c>
      <c r="G129" s="33" t="str">
        <f>IF(I129&gt;0,"PROPLACENO",F129)</f>
        <v>PROPLACENO</v>
      </c>
      <c r="H129" s="34">
        <v>28</v>
      </c>
      <c r="I129" s="30">
        <v>44599</v>
      </c>
      <c r="J129" s="35">
        <v>44508</v>
      </c>
    </row>
    <row r="130" spans="1:10" x14ac:dyDescent="0.25">
      <c r="A130" s="37" t="s">
        <v>157</v>
      </c>
      <c r="B130" s="30">
        <v>44438</v>
      </c>
      <c r="C130" s="31">
        <v>44442</v>
      </c>
      <c r="D130" s="32">
        <v>0</v>
      </c>
      <c r="E130" s="32"/>
      <c r="F130" s="33" t="s">
        <v>333</v>
      </c>
      <c r="G130" s="33" t="s">
        <v>338</v>
      </c>
      <c r="H130" s="34">
        <v>129</v>
      </c>
      <c r="I130" s="30"/>
      <c r="J130" s="35"/>
    </row>
    <row r="131" spans="1:10" x14ac:dyDescent="0.25">
      <c r="A131" s="37" t="s">
        <v>110</v>
      </c>
      <c r="B131" s="30">
        <v>44438</v>
      </c>
      <c r="C131" s="31">
        <v>44446</v>
      </c>
      <c r="D131" s="32">
        <v>102500</v>
      </c>
      <c r="E131" s="32">
        <v>102500</v>
      </c>
      <c r="F131" s="33" t="s">
        <v>329</v>
      </c>
      <c r="G131" s="33" t="str">
        <f>IF(I131&gt;0,"PROPLACENO",F131)</f>
        <v>PROPLACENO</v>
      </c>
      <c r="H131" s="34">
        <v>82</v>
      </c>
      <c r="I131" s="30">
        <v>44608</v>
      </c>
      <c r="J131" s="35">
        <v>44508</v>
      </c>
    </row>
    <row r="132" spans="1:10" x14ac:dyDescent="0.25">
      <c r="A132" s="37" t="s">
        <v>147</v>
      </c>
      <c r="B132" s="30">
        <v>44438</v>
      </c>
      <c r="C132" s="31">
        <v>44448</v>
      </c>
      <c r="D132" s="32">
        <v>102500</v>
      </c>
      <c r="E132" s="32">
        <v>78393.63</v>
      </c>
      <c r="F132" s="33" t="s">
        <v>329</v>
      </c>
      <c r="G132" s="33" t="str">
        <f>IF(I132&gt;0,"PROPLACENO",F132)</f>
        <v>PROPLACENO</v>
      </c>
      <c r="H132" s="34">
        <v>119</v>
      </c>
      <c r="I132" s="30">
        <v>44676</v>
      </c>
      <c r="J132" s="35">
        <v>44536</v>
      </c>
    </row>
    <row r="133" spans="1:10" x14ac:dyDescent="0.25">
      <c r="A133" s="37" t="s">
        <v>41</v>
      </c>
      <c r="B133" s="30">
        <v>44438</v>
      </c>
      <c r="C133" s="31">
        <v>44448</v>
      </c>
      <c r="D133" s="32">
        <v>90000</v>
      </c>
      <c r="E133" s="32">
        <v>89732.25</v>
      </c>
      <c r="F133" s="33" t="s">
        <v>329</v>
      </c>
      <c r="G133" s="33" t="str">
        <f>IF(I133&gt;0,"PROPLACENO",F133)</f>
        <v>PROPLACENO</v>
      </c>
      <c r="H133" s="34">
        <v>13</v>
      </c>
      <c r="I133" s="30">
        <v>44609</v>
      </c>
      <c r="J133" s="35">
        <v>44508</v>
      </c>
    </row>
    <row r="134" spans="1:10" x14ac:dyDescent="0.25">
      <c r="A134" s="37" t="s">
        <v>163</v>
      </c>
      <c r="B134" s="30">
        <v>44438</v>
      </c>
      <c r="C134" s="31">
        <v>44440</v>
      </c>
      <c r="D134" s="32">
        <v>67405.240000000005</v>
      </c>
      <c r="E134" s="32">
        <v>67405.240000000005</v>
      </c>
      <c r="F134" s="33" t="s">
        <v>329</v>
      </c>
      <c r="G134" s="33" t="str">
        <f>IF(I134&gt;0,"PROPLACENO",F134)</f>
        <v>PROPLACENO</v>
      </c>
      <c r="H134" s="34">
        <v>135</v>
      </c>
      <c r="I134" s="30">
        <v>44644</v>
      </c>
      <c r="J134" s="35">
        <v>44536</v>
      </c>
    </row>
    <row r="135" spans="1:10" x14ac:dyDescent="0.25">
      <c r="A135" s="37" t="s">
        <v>144</v>
      </c>
      <c r="B135" s="30">
        <v>44438</v>
      </c>
      <c r="C135" s="31">
        <v>44446</v>
      </c>
      <c r="D135" s="32">
        <v>107500</v>
      </c>
      <c r="E135" s="32">
        <v>107500</v>
      </c>
      <c r="F135" s="33" t="s">
        <v>329</v>
      </c>
      <c r="G135" s="33" t="str">
        <f>IF(I135&gt;0,"PROPLACENO",F135)</f>
        <v>PROPLACENO</v>
      </c>
      <c r="H135" s="34">
        <v>116</v>
      </c>
      <c r="I135" s="30">
        <v>44599</v>
      </c>
      <c r="J135" s="35">
        <v>44508</v>
      </c>
    </row>
    <row r="136" spans="1:10" x14ac:dyDescent="0.25">
      <c r="A136" s="37" t="s">
        <v>274</v>
      </c>
      <c r="B136" s="30">
        <v>44438</v>
      </c>
      <c r="C136" s="31">
        <v>44440</v>
      </c>
      <c r="D136" s="32">
        <v>120000</v>
      </c>
      <c r="E136" s="32">
        <v>96968</v>
      </c>
      <c r="F136" s="33" t="s">
        <v>329</v>
      </c>
      <c r="G136" s="33" t="str">
        <f>IF(I136&gt;0,"PROPLACENO",F136)</f>
        <v>PROPLACENO</v>
      </c>
      <c r="H136" s="34">
        <v>246</v>
      </c>
      <c r="I136" s="30">
        <v>44816</v>
      </c>
      <c r="J136" s="35">
        <v>44732</v>
      </c>
    </row>
    <row r="137" spans="1:10" x14ac:dyDescent="0.25">
      <c r="A137" s="37" t="s">
        <v>69</v>
      </c>
      <c r="B137" s="30">
        <v>44438</v>
      </c>
      <c r="C137" s="31">
        <v>44448</v>
      </c>
      <c r="D137" s="32">
        <v>127500</v>
      </c>
      <c r="E137" s="32">
        <v>127500</v>
      </c>
      <c r="F137" s="33" t="s">
        <v>329</v>
      </c>
      <c r="G137" s="33" t="str">
        <f>IF(I137&gt;0,"PROPLACENO",F137)</f>
        <v>PROPLACENO</v>
      </c>
      <c r="H137" s="34">
        <v>41</v>
      </c>
      <c r="I137" s="30">
        <v>44609</v>
      </c>
      <c r="J137" s="35">
        <v>44508</v>
      </c>
    </row>
    <row r="138" spans="1:10" x14ac:dyDescent="0.25">
      <c r="A138" s="37" t="s">
        <v>244</v>
      </c>
      <c r="B138" s="30">
        <v>44438</v>
      </c>
      <c r="C138" s="31">
        <v>44446</v>
      </c>
      <c r="D138" s="32">
        <v>70851</v>
      </c>
      <c r="E138" s="32">
        <v>70851</v>
      </c>
      <c r="F138" s="33" t="s">
        <v>329</v>
      </c>
      <c r="G138" s="33" t="str">
        <f>IF(I138&gt;0,"PROPLACENO",F138)</f>
        <v>PROPLACENO</v>
      </c>
      <c r="H138" s="34">
        <v>216</v>
      </c>
      <c r="I138" s="30">
        <v>44683</v>
      </c>
      <c r="J138" s="35">
        <v>44627</v>
      </c>
    </row>
    <row r="139" spans="1:10" x14ac:dyDescent="0.25">
      <c r="A139" s="37" t="s">
        <v>143</v>
      </c>
      <c r="B139" s="30">
        <v>44438</v>
      </c>
      <c r="C139" s="31">
        <v>44440</v>
      </c>
      <c r="D139" s="32">
        <v>127500</v>
      </c>
      <c r="E139" s="32">
        <v>104468</v>
      </c>
      <c r="F139" s="33" t="s">
        <v>329</v>
      </c>
      <c r="G139" s="33" t="str">
        <f>IF(I139&gt;0,"PROPLACENO",F139)</f>
        <v>PROPLACENO</v>
      </c>
      <c r="H139" s="34">
        <v>115</v>
      </c>
      <c r="I139" s="30">
        <v>44635</v>
      </c>
      <c r="J139" s="35">
        <v>44508</v>
      </c>
    </row>
    <row r="140" spans="1:10" x14ac:dyDescent="0.25">
      <c r="A140" s="37" t="s">
        <v>284</v>
      </c>
      <c r="B140" s="30">
        <v>44438</v>
      </c>
      <c r="C140" s="31">
        <v>44442</v>
      </c>
      <c r="D140" s="32">
        <v>102500</v>
      </c>
      <c r="E140" s="32">
        <v>102500</v>
      </c>
      <c r="F140" s="33" t="s">
        <v>331</v>
      </c>
      <c r="G140" s="33" t="str">
        <f>IF(I140&gt;0,"PROPLACENO",F140)</f>
        <v>PROPLACENO</v>
      </c>
      <c r="H140" s="34">
        <v>256</v>
      </c>
      <c r="I140" s="30">
        <v>44839</v>
      </c>
      <c r="J140" s="35">
        <v>44732</v>
      </c>
    </row>
    <row r="141" spans="1:10" x14ac:dyDescent="0.25">
      <c r="A141" s="37" t="s">
        <v>72</v>
      </c>
      <c r="B141" s="30">
        <v>44438</v>
      </c>
      <c r="C141" s="31">
        <v>44441</v>
      </c>
      <c r="D141" s="32">
        <v>120000</v>
      </c>
      <c r="E141" s="32">
        <v>120000</v>
      </c>
      <c r="F141" s="33" t="s">
        <v>329</v>
      </c>
      <c r="G141" s="33" t="str">
        <f>IF(I141&gt;0,"PROPLACENO",F141)</f>
        <v>PROPLACENO</v>
      </c>
      <c r="H141" s="34">
        <v>44</v>
      </c>
      <c r="I141" s="30">
        <v>44599</v>
      </c>
      <c r="J141" s="35">
        <v>44508</v>
      </c>
    </row>
    <row r="142" spans="1:10" x14ac:dyDescent="0.25">
      <c r="A142" s="37" t="s">
        <v>214</v>
      </c>
      <c r="B142" s="30">
        <v>44438</v>
      </c>
      <c r="C142" s="31">
        <v>44442</v>
      </c>
      <c r="D142" s="32">
        <v>127500</v>
      </c>
      <c r="E142" s="32">
        <v>127500</v>
      </c>
      <c r="F142" s="33" t="s">
        <v>329</v>
      </c>
      <c r="G142" s="33" t="str">
        <f>IF(I142&gt;0,"PROPLACENO",F142)</f>
        <v>PROPLACENO</v>
      </c>
      <c r="H142" s="34">
        <v>186</v>
      </c>
      <c r="I142" s="30">
        <v>44673</v>
      </c>
      <c r="J142" s="35">
        <v>44536</v>
      </c>
    </row>
    <row r="143" spans="1:10" x14ac:dyDescent="0.25">
      <c r="A143" s="37" t="s">
        <v>171</v>
      </c>
      <c r="B143" s="30">
        <v>44438</v>
      </c>
      <c r="C143" s="31">
        <v>44439</v>
      </c>
      <c r="D143" s="32">
        <v>127500</v>
      </c>
      <c r="E143" s="32">
        <v>127500</v>
      </c>
      <c r="F143" s="33" t="s">
        <v>329</v>
      </c>
      <c r="G143" s="33" t="str">
        <f>IF(I143&gt;0,"PROPLACENO",F143)</f>
        <v>PROPLACENO</v>
      </c>
      <c r="H143" s="34">
        <v>143</v>
      </c>
      <c r="I143" s="30">
        <v>44678</v>
      </c>
      <c r="J143" s="35">
        <v>44536</v>
      </c>
    </row>
    <row r="144" spans="1:10" x14ac:dyDescent="0.25">
      <c r="A144" s="37" t="s">
        <v>121</v>
      </c>
      <c r="B144" s="30">
        <v>44438</v>
      </c>
      <c r="C144" s="31">
        <v>44440</v>
      </c>
      <c r="D144" s="32">
        <v>127500</v>
      </c>
      <c r="E144" s="32">
        <v>120496.8</v>
      </c>
      <c r="F144" s="33" t="s">
        <v>329</v>
      </c>
      <c r="G144" s="33" t="str">
        <f>IF(I144&gt;0,"PROPLACENO",F144)</f>
        <v>PROPLACENO</v>
      </c>
      <c r="H144" s="34">
        <v>93</v>
      </c>
      <c r="I144" s="30">
        <v>44601</v>
      </c>
      <c r="J144" s="35">
        <v>44508</v>
      </c>
    </row>
    <row r="145" spans="1:10" x14ac:dyDescent="0.25">
      <c r="A145" s="37" t="s">
        <v>138</v>
      </c>
      <c r="B145" s="30">
        <v>44438</v>
      </c>
      <c r="C145" s="31">
        <v>44440</v>
      </c>
      <c r="D145" s="32">
        <v>127500</v>
      </c>
      <c r="E145" s="32">
        <v>115690.4</v>
      </c>
      <c r="F145" s="33" t="s">
        <v>329</v>
      </c>
      <c r="G145" s="33" t="str">
        <f>IF(I145&gt;0,"PROPLACENO",F145)</f>
        <v>PROPLACENO</v>
      </c>
      <c r="H145" s="34">
        <v>110</v>
      </c>
      <c r="I145" s="30">
        <v>44635</v>
      </c>
      <c r="J145" s="35">
        <v>44508</v>
      </c>
    </row>
    <row r="146" spans="1:10" x14ac:dyDescent="0.25">
      <c r="A146" s="37" t="s">
        <v>277</v>
      </c>
      <c r="B146" s="30">
        <v>44438</v>
      </c>
      <c r="C146" s="31">
        <v>44440</v>
      </c>
      <c r="D146" s="32">
        <v>127500</v>
      </c>
      <c r="E146" s="32">
        <v>127500</v>
      </c>
      <c r="F146" s="33" t="s">
        <v>331</v>
      </c>
      <c r="G146" s="33" t="str">
        <f>IF(I146&gt;0,"PROPLACENO",F146)</f>
        <v>PROPLACENO</v>
      </c>
      <c r="H146" s="34">
        <v>249</v>
      </c>
      <c r="I146" s="30">
        <v>44825</v>
      </c>
      <c r="J146" s="35">
        <v>44732</v>
      </c>
    </row>
    <row r="147" spans="1:10" x14ac:dyDescent="0.25">
      <c r="A147" s="37" t="s">
        <v>54</v>
      </c>
      <c r="B147" s="30">
        <v>44438</v>
      </c>
      <c r="C147" s="31">
        <v>44440</v>
      </c>
      <c r="D147" s="32">
        <v>127500</v>
      </c>
      <c r="E147" s="32">
        <v>127500</v>
      </c>
      <c r="F147" s="33" t="s">
        <v>329</v>
      </c>
      <c r="G147" s="33" t="str">
        <f>IF(I147&gt;0,"PROPLACENO",F147)</f>
        <v>PROPLACENO</v>
      </c>
      <c r="H147" s="34">
        <v>26</v>
      </c>
      <c r="I147" s="30">
        <v>44595</v>
      </c>
      <c r="J147" s="35">
        <v>44508</v>
      </c>
    </row>
    <row r="148" spans="1:10" x14ac:dyDescent="0.25">
      <c r="A148" s="37" t="s">
        <v>175</v>
      </c>
      <c r="B148" s="30">
        <v>44438</v>
      </c>
      <c r="C148" s="31">
        <v>44442</v>
      </c>
      <c r="D148" s="32">
        <v>107500</v>
      </c>
      <c r="E148" s="32">
        <v>107500</v>
      </c>
      <c r="F148" s="33" t="s">
        <v>329</v>
      </c>
      <c r="G148" s="33" t="str">
        <f>IF(I148&gt;0,"PROPLACENO",F148)</f>
        <v>PROPLACENO</v>
      </c>
      <c r="H148" s="34">
        <v>147</v>
      </c>
      <c r="I148" s="30">
        <v>44676</v>
      </c>
      <c r="J148" s="35">
        <v>44536</v>
      </c>
    </row>
    <row r="149" spans="1:10" x14ac:dyDescent="0.25">
      <c r="A149" s="37" t="s">
        <v>253</v>
      </c>
      <c r="B149" s="30">
        <v>44438</v>
      </c>
      <c r="C149" s="31">
        <v>44442</v>
      </c>
      <c r="D149" s="32">
        <v>102500</v>
      </c>
      <c r="E149" s="32">
        <v>102500</v>
      </c>
      <c r="F149" s="33" t="s">
        <v>329</v>
      </c>
      <c r="G149" s="33" t="str">
        <f>IF(I149&gt;0,"PROPLACENO",F149)</f>
        <v>PROPLACENO</v>
      </c>
      <c r="H149" s="34">
        <v>225</v>
      </c>
      <c r="I149" s="30">
        <v>44704</v>
      </c>
      <c r="J149" s="35">
        <v>44627</v>
      </c>
    </row>
    <row r="150" spans="1:10" x14ac:dyDescent="0.25">
      <c r="A150" s="37" t="s">
        <v>170</v>
      </c>
      <c r="B150" s="30">
        <v>44438</v>
      </c>
      <c r="C150" s="31">
        <v>44441</v>
      </c>
      <c r="D150" s="32">
        <v>102500</v>
      </c>
      <c r="E150" s="32">
        <v>102500</v>
      </c>
      <c r="F150" s="33" t="s">
        <v>329</v>
      </c>
      <c r="G150" s="33" t="str">
        <f>IF(I150&gt;0,"PROPLACENO",F150)</f>
        <v>PROPLACENO</v>
      </c>
      <c r="H150" s="34">
        <v>142</v>
      </c>
      <c r="I150" s="30">
        <v>44644</v>
      </c>
      <c r="J150" s="35">
        <v>44536</v>
      </c>
    </row>
    <row r="151" spans="1:10" x14ac:dyDescent="0.25">
      <c r="A151" s="37" t="s">
        <v>139</v>
      </c>
      <c r="B151" s="30">
        <v>44438</v>
      </c>
      <c r="C151" s="31">
        <v>44447</v>
      </c>
      <c r="D151" s="32">
        <v>100000</v>
      </c>
      <c r="E151" s="32">
        <v>100000</v>
      </c>
      <c r="F151" s="33" t="s">
        <v>329</v>
      </c>
      <c r="G151" s="33" t="str">
        <f>IF(I151&gt;0,"PROPLACENO",F151)</f>
        <v>PROPLACENO</v>
      </c>
      <c r="H151" s="34">
        <v>111</v>
      </c>
      <c r="I151" s="30">
        <v>44649</v>
      </c>
      <c r="J151" s="35">
        <v>44508</v>
      </c>
    </row>
    <row r="152" spans="1:10" x14ac:dyDescent="0.25">
      <c r="A152" s="37" t="s">
        <v>99</v>
      </c>
      <c r="B152" s="30">
        <v>44438</v>
      </c>
      <c r="C152" s="31">
        <v>44445</v>
      </c>
      <c r="D152" s="32">
        <v>95000</v>
      </c>
      <c r="E152" s="32">
        <v>95000</v>
      </c>
      <c r="F152" s="33" t="s">
        <v>329</v>
      </c>
      <c r="G152" s="33" t="str">
        <f>IF(I152&gt;0,"PROPLACENO",F152)</f>
        <v>PROPLACENO</v>
      </c>
      <c r="H152" s="34">
        <v>71</v>
      </c>
      <c r="I152" s="30">
        <v>44599</v>
      </c>
      <c r="J152" s="35">
        <v>44508</v>
      </c>
    </row>
    <row r="153" spans="1:10" x14ac:dyDescent="0.25">
      <c r="A153" s="37" t="s">
        <v>255</v>
      </c>
      <c r="B153" s="30">
        <v>44438</v>
      </c>
      <c r="C153" s="31">
        <v>44445</v>
      </c>
      <c r="D153" s="32">
        <v>102500</v>
      </c>
      <c r="E153" s="32">
        <v>102500</v>
      </c>
      <c r="F153" s="33" t="s">
        <v>329</v>
      </c>
      <c r="G153" s="33" t="str">
        <f>IF(I153&gt;0,"PROPLACENO",F153)</f>
        <v>PROPLACENO</v>
      </c>
      <c r="H153" s="34">
        <v>227</v>
      </c>
      <c r="I153" s="30">
        <v>44683</v>
      </c>
      <c r="J153" s="35">
        <v>44627</v>
      </c>
    </row>
    <row r="154" spans="1:10" x14ac:dyDescent="0.25">
      <c r="A154" s="37" t="s">
        <v>181</v>
      </c>
      <c r="B154" s="30">
        <v>44438</v>
      </c>
      <c r="C154" s="31">
        <v>44447</v>
      </c>
      <c r="D154" s="32">
        <v>0</v>
      </c>
      <c r="E154" s="32"/>
      <c r="F154" s="33" t="s">
        <v>17</v>
      </c>
      <c r="G154" s="33" t="str">
        <f>IF(I154&gt;0,"PROPLACENO",F154)</f>
        <v>VYŘAZENO</v>
      </c>
      <c r="H154" s="34">
        <v>153</v>
      </c>
      <c r="I154" s="30"/>
      <c r="J154" s="35" t="s">
        <v>336</v>
      </c>
    </row>
    <row r="155" spans="1:10" x14ac:dyDescent="0.25">
      <c r="A155" s="37" t="s">
        <v>275</v>
      </c>
      <c r="B155" s="30">
        <v>44438</v>
      </c>
      <c r="C155" s="31">
        <v>44445</v>
      </c>
      <c r="D155" s="32">
        <v>102500</v>
      </c>
      <c r="E155" s="32">
        <v>102500</v>
      </c>
      <c r="F155" s="33" t="s">
        <v>329</v>
      </c>
      <c r="G155" s="33" t="str">
        <f>IF(I155&gt;0,"PROPLACENO",F155)</f>
        <v>PROPLACENO</v>
      </c>
      <c r="H155" s="34">
        <v>247</v>
      </c>
      <c r="I155" s="30">
        <v>44816</v>
      </c>
      <c r="J155" s="35">
        <v>44732</v>
      </c>
    </row>
    <row r="156" spans="1:10" x14ac:dyDescent="0.25">
      <c r="A156" s="37" t="s">
        <v>42</v>
      </c>
      <c r="B156" s="30">
        <v>44438</v>
      </c>
      <c r="C156" s="31">
        <v>44445</v>
      </c>
      <c r="D156" s="32">
        <v>107500</v>
      </c>
      <c r="E156" s="32">
        <v>107500</v>
      </c>
      <c r="F156" s="33" t="s">
        <v>329</v>
      </c>
      <c r="G156" s="33" t="str">
        <f>IF(I156&gt;0,"PROPLACENO",F156)</f>
        <v>PROPLACENO</v>
      </c>
      <c r="H156" s="34">
        <v>14</v>
      </c>
      <c r="I156" s="30">
        <v>44599</v>
      </c>
      <c r="J156" s="35">
        <v>44508</v>
      </c>
    </row>
    <row r="157" spans="1:10" x14ac:dyDescent="0.25">
      <c r="A157" s="37" t="s">
        <v>36</v>
      </c>
      <c r="B157" s="30">
        <v>44438</v>
      </c>
      <c r="C157" s="31">
        <v>44440</v>
      </c>
      <c r="D157" s="32">
        <v>127500</v>
      </c>
      <c r="E157" s="32">
        <v>127500</v>
      </c>
      <c r="F157" s="33" t="s">
        <v>329</v>
      </c>
      <c r="G157" s="33" t="str">
        <f>IF(I157&gt;0,"PROPLACENO",F157)</f>
        <v>PROPLACENO</v>
      </c>
      <c r="H157" s="34">
        <v>8</v>
      </c>
      <c r="I157" s="30">
        <v>44602</v>
      </c>
      <c r="J157" s="35">
        <v>44508</v>
      </c>
    </row>
    <row r="158" spans="1:10" x14ac:dyDescent="0.25">
      <c r="A158" s="37" t="s">
        <v>137</v>
      </c>
      <c r="B158" s="30">
        <v>44438</v>
      </c>
      <c r="C158" s="31">
        <v>44447</v>
      </c>
      <c r="D158" s="32">
        <v>102500</v>
      </c>
      <c r="E158" s="32">
        <v>78373.240000000005</v>
      </c>
      <c r="F158" s="33" t="s">
        <v>329</v>
      </c>
      <c r="G158" s="33" t="str">
        <f>IF(I158&gt;0,"PROPLACENO",F158)</f>
        <v>PROPLACENO</v>
      </c>
      <c r="H158" s="34">
        <v>109</v>
      </c>
      <c r="I158" s="30">
        <v>44606</v>
      </c>
      <c r="J158" s="35">
        <v>44508</v>
      </c>
    </row>
    <row r="159" spans="1:10" x14ac:dyDescent="0.25">
      <c r="A159" s="37" t="s">
        <v>216</v>
      </c>
      <c r="B159" s="30">
        <v>44438</v>
      </c>
      <c r="C159" s="31">
        <v>44446</v>
      </c>
      <c r="D159" s="32">
        <v>127500</v>
      </c>
      <c r="E159" s="32">
        <v>127500</v>
      </c>
      <c r="F159" s="33" t="s">
        <v>329</v>
      </c>
      <c r="G159" s="33" t="str">
        <f>IF(I159&gt;0,"PROPLACENO",F159)</f>
        <v>PROPLACENO</v>
      </c>
      <c r="H159" s="34">
        <v>188</v>
      </c>
      <c r="I159" s="30">
        <v>44655</v>
      </c>
      <c r="J159" s="35">
        <v>44536</v>
      </c>
    </row>
    <row r="160" spans="1:10" x14ac:dyDescent="0.25">
      <c r="A160" s="37" t="s">
        <v>187</v>
      </c>
      <c r="B160" s="30">
        <v>44438</v>
      </c>
      <c r="C160" s="31">
        <v>44441</v>
      </c>
      <c r="D160" s="32">
        <v>120000</v>
      </c>
      <c r="E160" s="32">
        <v>120000</v>
      </c>
      <c r="F160" s="33" t="s">
        <v>329</v>
      </c>
      <c r="G160" s="33" t="str">
        <f>IF(I160&gt;0,"PROPLACENO",F160)</f>
        <v>PROPLACENO</v>
      </c>
      <c r="H160" s="34">
        <v>159</v>
      </c>
      <c r="I160" s="30">
        <v>44662</v>
      </c>
      <c r="J160" s="35">
        <v>44536</v>
      </c>
    </row>
    <row r="161" spans="1:10" x14ac:dyDescent="0.25">
      <c r="A161" s="37" t="s">
        <v>85</v>
      </c>
      <c r="B161" s="30">
        <v>44438</v>
      </c>
      <c r="C161" s="31">
        <v>44440</v>
      </c>
      <c r="D161" s="32">
        <v>127500</v>
      </c>
      <c r="E161" s="32">
        <v>127500</v>
      </c>
      <c r="F161" s="33" t="s">
        <v>329</v>
      </c>
      <c r="G161" s="33" t="str">
        <f>IF(I161&gt;0,"PROPLACENO",F161)</f>
        <v>PROPLACENO</v>
      </c>
      <c r="H161" s="34">
        <v>57</v>
      </c>
      <c r="I161" s="30">
        <v>44600</v>
      </c>
      <c r="J161" s="35">
        <v>44508</v>
      </c>
    </row>
    <row r="162" spans="1:10" x14ac:dyDescent="0.25">
      <c r="A162" s="37" t="s">
        <v>272</v>
      </c>
      <c r="B162" s="30">
        <v>44438</v>
      </c>
      <c r="C162" s="31">
        <v>44442</v>
      </c>
      <c r="D162" s="32">
        <v>127500</v>
      </c>
      <c r="E162" s="32">
        <v>127500</v>
      </c>
      <c r="F162" s="33" t="s">
        <v>329</v>
      </c>
      <c r="G162" s="33" t="str">
        <f>IF(I162&gt;0,"PROPLACENO",F162)</f>
        <v>PROPLACENO</v>
      </c>
      <c r="H162" s="34">
        <v>244</v>
      </c>
      <c r="I162" s="30">
        <v>44824</v>
      </c>
      <c r="J162" s="35">
        <v>44732</v>
      </c>
    </row>
    <row r="163" spans="1:10" x14ac:dyDescent="0.25">
      <c r="A163" s="37" t="s">
        <v>197</v>
      </c>
      <c r="B163" s="30">
        <v>44438</v>
      </c>
      <c r="C163" s="31">
        <v>44445</v>
      </c>
      <c r="D163" s="32">
        <v>82500</v>
      </c>
      <c r="E163" s="32">
        <v>80072.25</v>
      </c>
      <c r="F163" s="33" t="s">
        <v>329</v>
      </c>
      <c r="G163" s="33" t="str">
        <f>IF(I163&gt;0,"PROPLACENO",F163)</f>
        <v>PROPLACENO</v>
      </c>
      <c r="H163" s="34">
        <v>169</v>
      </c>
      <c r="I163" s="30">
        <v>44649</v>
      </c>
      <c r="J163" s="35">
        <v>44536</v>
      </c>
    </row>
    <row r="164" spans="1:10" x14ac:dyDescent="0.25">
      <c r="A164" s="37" t="s">
        <v>238</v>
      </c>
      <c r="B164" s="30">
        <v>44438</v>
      </c>
      <c r="C164" s="31">
        <v>44448</v>
      </c>
      <c r="D164" s="32">
        <v>107500</v>
      </c>
      <c r="E164" s="32">
        <v>107500</v>
      </c>
      <c r="F164" s="33" t="s">
        <v>329</v>
      </c>
      <c r="G164" s="33" t="str">
        <f>IF(I164&gt;0,"PROPLACENO",F164)</f>
        <v>PROPLACENO</v>
      </c>
      <c r="H164" s="34">
        <v>210</v>
      </c>
      <c r="I164" s="30">
        <v>44692</v>
      </c>
      <c r="J164" s="35">
        <v>44627</v>
      </c>
    </row>
    <row r="165" spans="1:10" x14ac:dyDescent="0.25">
      <c r="A165" s="37" t="s">
        <v>192</v>
      </c>
      <c r="B165" s="30">
        <v>44438</v>
      </c>
      <c r="C165" s="31">
        <v>44442</v>
      </c>
      <c r="D165" s="32">
        <v>0</v>
      </c>
      <c r="E165" s="32"/>
      <c r="F165" s="33" t="s">
        <v>17</v>
      </c>
      <c r="G165" s="33" t="str">
        <f>IF(I165&gt;0,"PROPLACENO",F165)</f>
        <v>VYŘAZENO</v>
      </c>
      <c r="H165" s="34">
        <v>164</v>
      </c>
      <c r="I165" s="30"/>
      <c r="J165" s="35" t="s">
        <v>336</v>
      </c>
    </row>
    <row r="166" spans="1:10" x14ac:dyDescent="0.25">
      <c r="A166" s="37" t="s">
        <v>208</v>
      </c>
      <c r="B166" s="30">
        <v>44438</v>
      </c>
      <c r="C166" s="31">
        <v>44448</v>
      </c>
      <c r="D166" s="32">
        <v>75000</v>
      </c>
      <c r="E166" s="32">
        <v>63487.199999999997</v>
      </c>
      <c r="F166" s="33" t="s">
        <v>329</v>
      </c>
      <c r="G166" s="33" t="str">
        <f>IF(I166&gt;0,"PROPLACENO",F166)</f>
        <v>PROPLACENO</v>
      </c>
      <c r="H166" s="34">
        <v>180</v>
      </c>
      <c r="I166" s="30">
        <v>44665</v>
      </c>
      <c r="J166" s="35">
        <v>44536</v>
      </c>
    </row>
    <row r="167" spans="1:10" x14ac:dyDescent="0.25">
      <c r="A167" s="37" t="s">
        <v>257</v>
      </c>
      <c r="B167" s="30">
        <v>44438</v>
      </c>
      <c r="C167" s="31">
        <v>44442</v>
      </c>
      <c r="D167" s="32">
        <v>127500</v>
      </c>
      <c r="E167" s="32">
        <v>127500</v>
      </c>
      <c r="F167" s="33" t="s">
        <v>329</v>
      </c>
      <c r="G167" s="33" t="str">
        <f>IF(I167&gt;0,"PROPLACENO",F167)</f>
        <v>PROPLACENO</v>
      </c>
      <c r="H167" s="34">
        <v>229</v>
      </c>
      <c r="I167" s="30">
        <v>44694</v>
      </c>
      <c r="J167" s="35">
        <v>44627</v>
      </c>
    </row>
    <row r="168" spans="1:10" x14ac:dyDescent="0.25">
      <c r="A168" s="37" t="s">
        <v>195</v>
      </c>
      <c r="B168" s="30">
        <v>44438</v>
      </c>
      <c r="C168" s="31">
        <v>44449</v>
      </c>
      <c r="D168" s="32">
        <v>0</v>
      </c>
      <c r="E168" s="32"/>
      <c r="F168" s="33" t="s">
        <v>17</v>
      </c>
      <c r="G168" s="33" t="str">
        <f>IF(I168&gt;0,"PROPLACENO",F168)</f>
        <v>VYŘAZENO</v>
      </c>
      <c r="H168" s="34">
        <v>167</v>
      </c>
      <c r="I168" s="30"/>
      <c r="J168" s="35" t="s">
        <v>336</v>
      </c>
    </row>
    <row r="169" spans="1:10" x14ac:dyDescent="0.25">
      <c r="A169" s="37" t="s">
        <v>280</v>
      </c>
      <c r="B169" s="30">
        <v>44438</v>
      </c>
      <c r="C169" s="31">
        <v>44445</v>
      </c>
      <c r="D169" s="32">
        <v>102500</v>
      </c>
      <c r="E169" s="32">
        <v>102500</v>
      </c>
      <c r="F169" s="33" t="s">
        <v>331</v>
      </c>
      <c r="G169" s="33" t="str">
        <f>IF(I169&gt;0,"PROPLACENO",F169)</f>
        <v>PROPLACENO</v>
      </c>
      <c r="H169" s="34">
        <v>252</v>
      </c>
      <c r="I169" s="30">
        <v>44809</v>
      </c>
      <c r="J169" s="35">
        <v>44732</v>
      </c>
    </row>
    <row r="170" spans="1:10" x14ac:dyDescent="0.25">
      <c r="A170" s="37" t="s">
        <v>119</v>
      </c>
      <c r="B170" s="30">
        <v>44438</v>
      </c>
      <c r="C170" s="31">
        <v>44446</v>
      </c>
      <c r="D170" s="32">
        <v>102500</v>
      </c>
      <c r="E170" s="32">
        <v>102500</v>
      </c>
      <c r="F170" s="33" t="s">
        <v>329</v>
      </c>
      <c r="G170" s="33" t="str">
        <f>IF(I170&gt;0,"PROPLACENO",F170)</f>
        <v>PROPLACENO</v>
      </c>
      <c r="H170" s="34">
        <v>91</v>
      </c>
      <c r="I170" s="30">
        <v>44600</v>
      </c>
      <c r="J170" s="35">
        <v>44508</v>
      </c>
    </row>
    <row r="171" spans="1:10" x14ac:dyDescent="0.25">
      <c r="A171" s="37" t="s">
        <v>281</v>
      </c>
      <c r="B171" s="30">
        <v>44438</v>
      </c>
      <c r="C171" s="31">
        <v>44442</v>
      </c>
      <c r="D171" s="32">
        <v>127500</v>
      </c>
      <c r="E171" s="32">
        <v>127500</v>
      </c>
      <c r="F171" s="33" t="s">
        <v>331</v>
      </c>
      <c r="G171" s="33" t="str">
        <f>IF(I171&gt;0,"PROPLACENO",F171)</f>
        <v>PROPLACENO</v>
      </c>
      <c r="H171" s="34">
        <v>253</v>
      </c>
      <c r="I171" s="30">
        <v>44830</v>
      </c>
      <c r="J171" s="35">
        <v>44732</v>
      </c>
    </row>
    <row r="172" spans="1:10" x14ac:dyDescent="0.25">
      <c r="A172" s="37" t="s">
        <v>44</v>
      </c>
      <c r="B172" s="30">
        <v>44438</v>
      </c>
      <c r="C172" s="31">
        <v>44446</v>
      </c>
      <c r="D172" s="32">
        <v>127500</v>
      </c>
      <c r="E172" s="32">
        <v>127500</v>
      </c>
      <c r="F172" s="33" t="s">
        <v>329</v>
      </c>
      <c r="G172" s="33" t="str">
        <f>IF(I172&gt;0,"PROPLACENO",F172)</f>
        <v>PROPLACENO</v>
      </c>
      <c r="H172" s="34">
        <v>16</v>
      </c>
      <c r="I172" s="30">
        <v>44599</v>
      </c>
      <c r="J172" s="35">
        <v>44508</v>
      </c>
    </row>
    <row r="173" spans="1:10" x14ac:dyDescent="0.25">
      <c r="A173" s="37" t="s">
        <v>200</v>
      </c>
      <c r="B173" s="30">
        <v>44438</v>
      </c>
      <c r="C173" s="31">
        <v>44442</v>
      </c>
      <c r="D173" s="32">
        <v>0</v>
      </c>
      <c r="E173" s="32"/>
      <c r="F173" s="33" t="s">
        <v>17</v>
      </c>
      <c r="G173" s="33" t="str">
        <f>IF(I173&gt;0,"PROPLACENO",F173)</f>
        <v>VYŘAZENO</v>
      </c>
      <c r="H173" s="34">
        <v>172</v>
      </c>
      <c r="I173" s="30"/>
      <c r="J173" s="35" t="s">
        <v>336</v>
      </c>
    </row>
    <row r="174" spans="1:10" x14ac:dyDescent="0.25">
      <c r="A174" s="37" t="s">
        <v>240</v>
      </c>
      <c r="B174" s="30">
        <v>44438</v>
      </c>
      <c r="C174" s="31">
        <v>44445</v>
      </c>
      <c r="D174" s="32">
        <v>120000</v>
      </c>
      <c r="E174" s="32">
        <v>120000</v>
      </c>
      <c r="F174" s="33" t="s">
        <v>329</v>
      </c>
      <c r="G174" s="33" t="str">
        <f>IF(I174&gt;0,"PROPLACENO",F174)</f>
        <v>PROPLACENO</v>
      </c>
      <c r="H174" s="34">
        <v>212</v>
      </c>
      <c r="I174" s="30">
        <v>44690</v>
      </c>
      <c r="J174" s="35">
        <v>44627</v>
      </c>
    </row>
    <row r="175" spans="1:10" x14ac:dyDescent="0.25">
      <c r="A175" s="37" t="s">
        <v>206</v>
      </c>
      <c r="B175" s="30">
        <v>44438</v>
      </c>
      <c r="C175" s="31">
        <v>44440</v>
      </c>
      <c r="D175" s="32">
        <v>127500</v>
      </c>
      <c r="E175" s="32">
        <v>127500</v>
      </c>
      <c r="F175" s="33" t="s">
        <v>329</v>
      </c>
      <c r="G175" s="33" t="str">
        <f>IF(I175&gt;0,"PROPLACENO",F175)</f>
        <v>PROPLACENO</v>
      </c>
      <c r="H175" s="34">
        <v>178</v>
      </c>
      <c r="I175" s="30">
        <v>44662</v>
      </c>
      <c r="J175" s="35">
        <v>44536</v>
      </c>
    </row>
    <row r="176" spans="1:10" x14ac:dyDescent="0.25">
      <c r="A176" s="37" t="s">
        <v>246</v>
      </c>
      <c r="B176" s="30">
        <v>44438</v>
      </c>
      <c r="C176" s="31">
        <v>44449</v>
      </c>
      <c r="D176" s="32">
        <v>102500</v>
      </c>
      <c r="E176" s="32">
        <v>102500</v>
      </c>
      <c r="F176" s="33" t="s">
        <v>329</v>
      </c>
      <c r="G176" s="33" t="str">
        <f>IF(I176&gt;0,"PROPLACENO",F176)</f>
        <v>PROPLACENO</v>
      </c>
      <c r="H176" s="34">
        <v>218</v>
      </c>
      <c r="I176" s="30">
        <v>44697</v>
      </c>
      <c r="J176" s="35">
        <v>44627</v>
      </c>
    </row>
    <row r="177" spans="1:10" x14ac:dyDescent="0.25">
      <c r="A177" s="37" t="s">
        <v>282</v>
      </c>
      <c r="B177" s="30">
        <v>44438</v>
      </c>
      <c r="C177" s="31">
        <v>44442</v>
      </c>
      <c r="D177" s="32">
        <v>87711.75</v>
      </c>
      <c r="E177" s="32">
        <v>87711.75</v>
      </c>
      <c r="F177" s="33" t="s">
        <v>331</v>
      </c>
      <c r="G177" s="33" t="str">
        <f>IF(I177&gt;0,"PROPLACENO",F177)</f>
        <v>PROPLACENO</v>
      </c>
      <c r="H177" s="34">
        <v>254</v>
      </c>
      <c r="I177" s="30">
        <v>44823</v>
      </c>
      <c r="J177" s="35">
        <v>44732</v>
      </c>
    </row>
    <row r="178" spans="1:10" x14ac:dyDescent="0.25">
      <c r="A178" s="37" t="s">
        <v>241</v>
      </c>
      <c r="B178" s="30">
        <v>44438</v>
      </c>
      <c r="C178" s="31">
        <v>44448</v>
      </c>
      <c r="D178" s="32">
        <v>127500</v>
      </c>
      <c r="E178" s="32">
        <v>127500</v>
      </c>
      <c r="F178" s="33" t="s">
        <v>329</v>
      </c>
      <c r="G178" s="33" t="str">
        <f>IF(I178&gt;0,"PROPLACENO",F178)</f>
        <v>PROPLACENO</v>
      </c>
      <c r="H178" s="34">
        <v>213</v>
      </c>
      <c r="I178" s="30">
        <v>44685</v>
      </c>
      <c r="J178" s="35">
        <v>44627</v>
      </c>
    </row>
    <row r="179" spans="1:10" x14ac:dyDescent="0.25">
      <c r="A179" s="37" t="s">
        <v>45</v>
      </c>
      <c r="B179" s="30">
        <v>44438</v>
      </c>
      <c r="C179" s="31">
        <v>44448</v>
      </c>
      <c r="D179" s="32">
        <v>127500</v>
      </c>
      <c r="E179" s="32">
        <v>127500</v>
      </c>
      <c r="F179" s="33" t="s">
        <v>329</v>
      </c>
      <c r="G179" s="33" t="str">
        <f>IF(I179&gt;0,"PROPLACENO",F179)</f>
        <v>PROPLACENO</v>
      </c>
      <c r="H179" s="34">
        <v>17</v>
      </c>
      <c r="I179" s="30">
        <v>44600</v>
      </c>
      <c r="J179" s="35">
        <v>44508</v>
      </c>
    </row>
    <row r="180" spans="1:10" x14ac:dyDescent="0.25">
      <c r="A180" s="37" t="s">
        <v>152</v>
      </c>
      <c r="B180" s="30">
        <v>44438</v>
      </c>
      <c r="C180" s="31">
        <v>44448</v>
      </c>
      <c r="D180" s="32">
        <v>127500</v>
      </c>
      <c r="E180" s="32">
        <v>127500</v>
      </c>
      <c r="F180" s="33" t="s">
        <v>329</v>
      </c>
      <c r="G180" s="33" t="str">
        <f>IF(I180&gt;0,"PROPLACENO",F180)</f>
        <v>PROPLACENO</v>
      </c>
      <c r="H180" s="34">
        <v>124</v>
      </c>
      <c r="I180" s="30">
        <v>44657</v>
      </c>
      <c r="J180" s="35">
        <v>44536</v>
      </c>
    </row>
    <row r="181" spans="1:10" x14ac:dyDescent="0.25">
      <c r="A181" s="37" t="s">
        <v>173</v>
      </c>
      <c r="B181" s="30">
        <v>44438</v>
      </c>
      <c r="C181" s="31">
        <v>44448</v>
      </c>
      <c r="D181" s="32">
        <v>127500</v>
      </c>
      <c r="E181" s="32">
        <v>127500</v>
      </c>
      <c r="F181" s="33" t="s">
        <v>329</v>
      </c>
      <c r="G181" s="33" t="str">
        <f>IF(I181&gt;0,"PROPLACENO",F181)</f>
        <v>PROPLACENO</v>
      </c>
      <c r="H181" s="34">
        <v>145</v>
      </c>
      <c r="I181" s="30">
        <v>44644</v>
      </c>
      <c r="J181" s="35">
        <v>44536</v>
      </c>
    </row>
    <row r="182" spans="1:10" x14ac:dyDescent="0.25">
      <c r="A182" s="37" t="s">
        <v>158</v>
      </c>
      <c r="B182" s="30">
        <v>44438</v>
      </c>
      <c r="C182" s="31">
        <v>44448</v>
      </c>
      <c r="D182" s="32">
        <v>127500</v>
      </c>
      <c r="E182" s="32">
        <v>127500</v>
      </c>
      <c r="F182" s="33" t="s">
        <v>329</v>
      </c>
      <c r="G182" s="33" t="str">
        <f>IF(I182&gt;0,"PROPLACENO",F182)</f>
        <v>PROPLACENO</v>
      </c>
      <c r="H182" s="34">
        <v>130</v>
      </c>
      <c r="I182" s="30">
        <v>44672</v>
      </c>
      <c r="J182" s="35">
        <v>44536</v>
      </c>
    </row>
    <row r="183" spans="1:10" x14ac:dyDescent="0.25">
      <c r="A183" s="37" t="s">
        <v>278</v>
      </c>
      <c r="B183" s="30">
        <v>44438</v>
      </c>
      <c r="C183" s="31">
        <v>44448</v>
      </c>
      <c r="D183" s="32">
        <v>127500</v>
      </c>
      <c r="E183" s="32">
        <v>127500</v>
      </c>
      <c r="F183" s="33" t="s">
        <v>331</v>
      </c>
      <c r="G183" s="33" t="str">
        <f>IF(I183&gt;0,"PROPLACENO",F183)</f>
        <v>PROPLACENO</v>
      </c>
      <c r="H183" s="34">
        <v>250</v>
      </c>
      <c r="I183" s="30">
        <v>44811</v>
      </c>
      <c r="J183" s="35">
        <v>44732</v>
      </c>
    </row>
    <row r="184" spans="1:10" x14ac:dyDescent="0.25">
      <c r="A184" s="37" t="s">
        <v>211</v>
      </c>
      <c r="B184" s="30">
        <v>44438</v>
      </c>
      <c r="C184" s="31">
        <v>44439</v>
      </c>
      <c r="D184" s="32">
        <v>0</v>
      </c>
      <c r="E184" s="32"/>
      <c r="F184" s="33" t="s">
        <v>17</v>
      </c>
      <c r="G184" s="33" t="str">
        <f>IF(I184&gt;0,"PROPLACENO",F184)</f>
        <v>VYŘAZENO</v>
      </c>
      <c r="H184" s="34">
        <v>183</v>
      </c>
      <c r="I184" s="30"/>
      <c r="J184" s="35" t="s">
        <v>336</v>
      </c>
    </row>
    <row r="185" spans="1:10" x14ac:dyDescent="0.25">
      <c r="A185" s="37" t="s">
        <v>167</v>
      </c>
      <c r="B185" s="30">
        <v>44438</v>
      </c>
      <c r="C185" s="31">
        <v>44448</v>
      </c>
      <c r="D185" s="32">
        <v>120000</v>
      </c>
      <c r="E185" s="32">
        <v>120000</v>
      </c>
      <c r="F185" s="33" t="s">
        <v>329</v>
      </c>
      <c r="G185" s="33" t="str">
        <f>IF(I185&gt;0,"PROPLACENO",F185)</f>
        <v>PROPLACENO</v>
      </c>
      <c r="H185" s="34">
        <v>139</v>
      </c>
      <c r="I185" s="30">
        <v>44649</v>
      </c>
      <c r="J185" s="35">
        <v>44536</v>
      </c>
    </row>
    <row r="186" spans="1:10" x14ac:dyDescent="0.25">
      <c r="A186" s="37" t="s">
        <v>250</v>
      </c>
      <c r="B186" s="30">
        <v>44438</v>
      </c>
      <c r="C186" s="31">
        <v>44448</v>
      </c>
      <c r="D186" s="32">
        <v>127500</v>
      </c>
      <c r="E186" s="32">
        <v>127500</v>
      </c>
      <c r="F186" s="33" t="s">
        <v>329</v>
      </c>
      <c r="G186" s="33" t="str">
        <f>IF(I186&gt;0,"PROPLACENO",F186)</f>
        <v>PROPLACENO</v>
      </c>
      <c r="H186" s="34">
        <v>222</v>
      </c>
      <c r="I186" s="30">
        <v>44678</v>
      </c>
      <c r="J186" s="35">
        <v>44627</v>
      </c>
    </row>
    <row r="187" spans="1:10" x14ac:dyDescent="0.25">
      <c r="A187" s="37" t="s">
        <v>140</v>
      </c>
      <c r="B187" s="30">
        <v>44438</v>
      </c>
      <c r="C187" s="31">
        <v>44448</v>
      </c>
      <c r="D187" s="32">
        <v>107500</v>
      </c>
      <c r="E187" s="32">
        <v>107500</v>
      </c>
      <c r="F187" s="33" t="s">
        <v>329</v>
      </c>
      <c r="G187" s="33" t="str">
        <f>IF(I187&gt;0,"PROPLACENO",F187)</f>
        <v>PROPLACENO</v>
      </c>
      <c r="H187" s="34">
        <v>112</v>
      </c>
      <c r="I187" s="30">
        <v>44616</v>
      </c>
      <c r="J187" s="35">
        <v>44508</v>
      </c>
    </row>
    <row r="188" spans="1:10" x14ac:dyDescent="0.25">
      <c r="A188" s="37" t="s">
        <v>165</v>
      </c>
      <c r="B188" s="30">
        <v>44438</v>
      </c>
      <c r="C188" s="31">
        <v>44441</v>
      </c>
      <c r="D188" s="32">
        <v>102500</v>
      </c>
      <c r="E188" s="32">
        <v>102500</v>
      </c>
      <c r="F188" s="33" t="s">
        <v>329</v>
      </c>
      <c r="G188" s="33" t="str">
        <f>IF(I188&gt;0,"PROPLACENO",F188)</f>
        <v>PROPLACENO</v>
      </c>
      <c r="H188" s="34">
        <v>137</v>
      </c>
      <c r="I188" s="30">
        <v>44622</v>
      </c>
      <c r="J188" s="35">
        <v>44536</v>
      </c>
    </row>
    <row r="189" spans="1:10" x14ac:dyDescent="0.25">
      <c r="A189" s="37" t="s">
        <v>224</v>
      </c>
      <c r="B189" s="30">
        <v>44438</v>
      </c>
      <c r="C189" s="31">
        <v>44448</v>
      </c>
      <c r="D189" s="32">
        <v>127500</v>
      </c>
      <c r="E189" s="32">
        <v>127500</v>
      </c>
      <c r="F189" s="33" t="s">
        <v>331</v>
      </c>
      <c r="G189" s="33" t="str">
        <f>IF(I189&gt;0,"PROPLACENO",F189)</f>
        <v>PROPLACENO</v>
      </c>
      <c r="H189" s="34">
        <v>196</v>
      </c>
      <c r="I189" s="30">
        <v>44671</v>
      </c>
      <c r="J189" s="35">
        <v>44536</v>
      </c>
    </row>
    <row r="190" spans="1:10" x14ac:dyDescent="0.25">
      <c r="A190" s="37" t="s">
        <v>225</v>
      </c>
      <c r="B190" s="30">
        <v>44438</v>
      </c>
      <c r="C190" s="31">
        <v>44448</v>
      </c>
      <c r="D190" s="32">
        <v>102500</v>
      </c>
      <c r="E190" s="32">
        <v>102500</v>
      </c>
      <c r="F190" s="33" t="s">
        <v>331</v>
      </c>
      <c r="G190" s="33" t="str">
        <f>IF(I190&gt;0,"PROPLACENO",F190)</f>
        <v>PROPLACENO</v>
      </c>
      <c r="H190" s="34">
        <v>197</v>
      </c>
      <c r="I190" s="30">
        <v>44664</v>
      </c>
      <c r="J190" s="35">
        <v>44536</v>
      </c>
    </row>
    <row r="191" spans="1:10" x14ac:dyDescent="0.25">
      <c r="A191" s="37" t="s">
        <v>48</v>
      </c>
      <c r="B191" s="30">
        <v>44438</v>
      </c>
      <c r="C191" s="31">
        <v>44448</v>
      </c>
      <c r="D191" s="32">
        <v>102500</v>
      </c>
      <c r="E191" s="32">
        <v>102500</v>
      </c>
      <c r="F191" s="33" t="s">
        <v>329</v>
      </c>
      <c r="G191" s="33" t="str">
        <f>IF(I191&gt;0,"PROPLACENO",F191)</f>
        <v>PROPLACENO</v>
      </c>
      <c r="H191" s="34">
        <v>20</v>
      </c>
      <c r="I191" s="30">
        <v>44616</v>
      </c>
      <c r="J191" s="35">
        <v>44508</v>
      </c>
    </row>
    <row r="192" spans="1:10" x14ac:dyDescent="0.25">
      <c r="A192" s="37" t="s">
        <v>222</v>
      </c>
      <c r="B192" s="30">
        <v>44438</v>
      </c>
      <c r="C192" s="31">
        <v>44441</v>
      </c>
      <c r="D192" s="32">
        <v>87486</v>
      </c>
      <c r="E192" s="32">
        <v>86176.29</v>
      </c>
      <c r="F192" s="33" t="s">
        <v>331</v>
      </c>
      <c r="G192" s="33" t="str">
        <f>IF(I192&gt;0,"PROPLACENO",F192)</f>
        <v>PROPLACENO</v>
      </c>
      <c r="H192" s="34">
        <v>194</v>
      </c>
      <c r="I192" s="30">
        <v>44670</v>
      </c>
      <c r="J192" s="35">
        <v>44536</v>
      </c>
    </row>
    <row r="193" spans="1:10" x14ac:dyDescent="0.25">
      <c r="A193" s="37" t="s">
        <v>153</v>
      </c>
      <c r="B193" s="30">
        <v>44438</v>
      </c>
      <c r="C193" s="31">
        <v>44440</v>
      </c>
      <c r="D193" s="32">
        <v>127500</v>
      </c>
      <c r="E193" s="32">
        <v>127500</v>
      </c>
      <c r="F193" s="33" t="s">
        <v>329</v>
      </c>
      <c r="G193" s="33" t="str">
        <f>IF(I193&gt;0,"PROPLACENO",F193)</f>
        <v>PROPLACENO</v>
      </c>
      <c r="H193" s="34">
        <v>125</v>
      </c>
      <c r="I193" s="30">
        <v>44641</v>
      </c>
      <c r="J193" s="35">
        <v>44536</v>
      </c>
    </row>
    <row r="194" spans="1:10" x14ac:dyDescent="0.25">
      <c r="A194" s="37" t="s">
        <v>265</v>
      </c>
      <c r="B194" s="30">
        <v>44438</v>
      </c>
      <c r="C194" s="31">
        <v>44441</v>
      </c>
      <c r="D194" s="32">
        <v>127500</v>
      </c>
      <c r="E194" s="32">
        <v>127500</v>
      </c>
      <c r="F194" s="33" t="s">
        <v>329</v>
      </c>
      <c r="G194" s="33" t="str">
        <f>IF(I194&gt;0,"PROPLACENO",F194)</f>
        <v>PROPLACENO</v>
      </c>
      <c r="H194" s="34">
        <v>237</v>
      </c>
      <c r="I194" s="30">
        <v>44746</v>
      </c>
      <c r="J194" s="35">
        <v>44690</v>
      </c>
    </row>
    <row r="195" spans="1:10" x14ac:dyDescent="0.25">
      <c r="A195" s="37" t="s">
        <v>92</v>
      </c>
      <c r="B195" s="30">
        <v>44438</v>
      </c>
      <c r="C195" s="31">
        <v>44449</v>
      </c>
      <c r="D195" s="32">
        <v>102500</v>
      </c>
      <c r="E195" s="32">
        <v>76875</v>
      </c>
      <c r="F195" s="33" t="s">
        <v>329</v>
      </c>
      <c r="G195" s="33" t="str">
        <f>IF(I195&gt;0,"PROPLACENO",F195)</f>
        <v>PROPLACENO</v>
      </c>
      <c r="H195" s="34">
        <v>64</v>
      </c>
      <c r="I195" s="30">
        <v>44641</v>
      </c>
      <c r="J195" s="35">
        <v>44508</v>
      </c>
    </row>
    <row r="196" spans="1:10" x14ac:dyDescent="0.25">
      <c r="A196" s="37" t="s">
        <v>133</v>
      </c>
      <c r="B196" s="30">
        <v>44438</v>
      </c>
      <c r="C196" s="31">
        <v>44446</v>
      </c>
      <c r="D196" s="32">
        <v>127500</v>
      </c>
      <c r="E196" s="32">
        <v>127500</v>
      </c>
      <c r="F196" s="33" t="s">
        <v>329</v>
      </c>
      <c r="G196" s="33" t="str">
        <f>IF(I196&gt;0,"PROPLACENO",F196)</f>
        <v>PROPLACENO</v>
      </c>
      <c r="H196" s="34">
        <v>105</v>
      </c>
      <c r="I196" s="30">
        <v>44616</v>
      </c>
      <c r="J196" s="35">
        <v>44508</v>
      </c>
    </row>
    <row r="197" spans="1:10" x14ac:dyDescent="0.25">
      <c r="A197" s="37" t="s">
        <v>261</v>
      </c>
      <c r="B197" s="30">
        <v>44438</v>
      </c>
      <c r="C197" s="31">
        <v>44446</v>
      </c>
      <c r="D197" s="32">
        <v>102500</v>
      </c>
      <c r="E197" s="32">
        <v>102500</v>
      </c>
      <c r="F197" s="33" t="s">
        <v>329</v>
      </c>
      <c r="G197" s="33" t="str">
        <f>IF(I197&gt;0,"PROPLACENO",F197)</f>
        <v>PROPLACENO</v>
      </c>
      <c r="H197" s="34">
        <v>233</v>
      </c>
      <c r="I197" s="30">
        <v>44719</v>
      </c>
      <c r="J197" s="35">
        <v>44690</v>
      </c>
    </row>
    <row r="198" spans="1:10" x14ac:dyDescent="0.25">
      <c r="A198" s="37" t="s">
        <v>191</v>
      </c>
      <c r="B198" s="30">
        <v>44438</v>
      </c>
      <c r="C198" s="31">
        <v>44446</v>
      </c>
      <c r="D198" s="32">
        <v>107500</v>
      </c>
      <c r="E198" s="32">
        <v>107500</v>
      </c>
      <c r="F198" s="33" t="s">
        <v>329</v>
      </c>
      <c r="G198" s="33" t="str">
        <f>IF(I198&gt;0,"PROPLACENO",F198)</f>
        <v>PROPLACENO</v>
      </c>
      <c r="H198" s="34">
        <v>163</v>
      </c>
      <c r="I198" s="30">
        <v>44648</v>
      </c>
      <c r="J198" s="35">
        <v>44536</v>
      </c>
    </row>
    <row r="199" spans="1:10" x14ac:dyDescent="0.25">
      <c r="A199" s="37" t="s">
        <v>209</v>
      </c>
      <c r="B199" s="30">
        <v>44438</v>
      </c>
      <c r="C199" s="31">
        <v>44441</v>
      </c>
      <c r="D199" s="32">
        <v>107500</v>
      </c>
      <c r="E199" s="32">
        <v>107500</v>
      </c>
      <c r="F199" s="33" t="s">
        <v>329</v>
      </c>
      <c r="G199" s="33" t="str">
        <f>IF(I199&gt;0,"PROPLACENO",F199)</f>
        <v>PROPLACENO</v>
      </c>
      <c r="H199" s="34">
        <v>181</v>
      </c>
      <c r="I199" s="30">
        <v>44648</v>
      </c>
      <c r="J199" s="35">
        <v>44536</v>
      </c>
    </row>
    <row r="200" spans="1:10" x14ac:dyDescent="0.25">
      <c r="A200" s="37" t="s">
        <v>221</v>
      </c>
      <c r="B200" s="30">
        <v>44438</v>
      </c>
      <c r="C200" s="31">
        <v>44445</v>
      </c>
      <c r="D200" s="32">
        <v>102500</v>
      </c>
      <c r="E200" s="32">
        <v>102500</v>
      </c>
      <c r="F200" s="33" t="s">
        <v>331</v>
      </c>
      <c r="G200" s="33" t="str">
        <f>IF(I200&gt;0,"PROPLACENO",F200)</f>
        <v>PROPLACENO</v>
      </c>
      <c r="H200" s="34">
        <v>193</v>
      </c>
      <c r="I200" s="30">
        <v>44599</v>
      </c>
      <c r="J200" s="35">
        <v>44536</v>
      </c>
    </row>
    <row r="201" spans="1:10" x14ac:dyDescent="0.25">
      <c r="A201" s="37" t="s">
        <v>57</v>
      </c>
      <c r="B201" s="30">
        <v>44438</v>
      </c>
      <c r="C201" s="31">
        <v>44448</v>
      </c>
      <c r="D201" s="32">
        <v>127500</v>
      </c>
      <c r="E201" s="32">
        <v>127500</v>
      </c>
      <c r="F201" s="33" t="s">
        <v>329</v>
      </c>
      <c r="G201" s="33" t="str">
        <f>IF(I201&gt;0,"PROPLACENO",F201)</f>
        <v>PROPLACENO</v>
      </c>
      <c r="H201" s="34">
        <v>29</v>
      </c>
      <c r="I201" s="30">
        <v>44615</v>
      </c>
      <c r="J201" s="35">
        <v>44508</v>
      </c>
    </row>
    <row r="202" spans="1:10" x14ac:dyDescent="0.25">
      <c r="A202" s="37" t="s">
        <v>182</v>
      </c>
      <c r="B202" s="30">
        <v>44438</v>
      </c>
      <c r="C202" s="31">
        <v>44448</v>
      </c>
      <c r="D202" s="32">
        <v>127500</v>
      </c>
      <c r="E202" s="32">
        <v>127500</v>
      </c>
      <c r="F202" s="33" t="s">
        <v>329</v>
      </c>
      <c r="G202" s="33" t="str">
        <f>IF(I202&gt;0,"PROPLACENO",F202)</f>
        <v>PROPLACENO</v>
      </c>
      <c r="H202" s="34">
        <v>154</v>
      </c>
      <c r="I202" s="30">
        <v>44655</v>
      </c>
      <c r="J202" s="35">
        <v>44536</v>
      </c>
    </row>
    <row r="203" spans="1:10" x14ac:dyDescent="0.25">
      <c r="A203" s="37" t="s">
        <v>230</v>
      </c>
      <c r="B203" s="30">
        <v>44438</v>
      </c>
      <c r="C203" s="31">
        <v>44440</v>
      </c>
      <c r="D203" s="32">
        <v>0</v>
      </c>
      <c r="E203" s="32"/>
      <c r="F203" s="33" t="s">
        <v>334</v>
      </c>
      <c r="G203" s="33" t="s">
        <v>338</v>
      </c>
      <c r="H203" s="34">
        <v>202</v>
      </c>
      <c r="I203" s="30"/>
      <c r="J203" s="35"/>
    </row>
    <row r="204" spans="1:10" x14ac:dyDescent="0.25">
      <c r="A204" s="37" t="s">
        <v>177</v>
      </c>
      <c r="B204" s="30">
        <v>44438</v>
      </c>
      <c r="C204" s="31">
        <v>44448</v>
      </c>
      <c r="D204" s="32">
        <v>127500</v>
      </c>
      <c r="E204" s="32">
        <v>127500</v>
      </c>
      <c r="F204" s="33" t="s">
        <v>329</v>
      </c>
      <c r="G204" s="33" t="str">
        <f>IF(I204&gt;0,"PROPLACENO",F204)</f>
        <v>PROPLACENO</v>
      </c>
      <c r="H204" s="34">
        <v>149</v>
      </c>
      <c r="I204" s="30">
        <v>44665</v>
      </c>
      <c r="J204" s="35">
        <v>44536</v>
      </c>
    </row>
    <row r="205" spans="1:10" x14ac:dyDescent="0.25">
      <c r="A205" s="37" t="s">
        <v>269</v>
      </c>
      <c r="B205" s="30">
        <v>44438</v>
      </c>
      <c r="C205" s="31">
        <v>44445</v>
      </c>
      <c r="D205" s="32">
        <v>102500</v>
      </c>
      <c r="E205" s="32">
        <v>102500</v>
      </c>
      <c r="F205" s="33" t="s">
        <v>329</v>
      </c>
      <c r="G205" s="33" t="str">
        <f>IF(I205&gt;0,"PROPLACENO",F205)</f>
        <v>PROPLACENO</v>
      </c>
      <c r="H205" s="34">
        <v>241</v>
      </c>
      <c r="I205" s="30">
        <v>44816</v>
      </c>
      <c r="J205" s="35">
        <v>44732</v>
      </c>
    </row>
    <row r="206" spans="1:10" x14ac:dyDescent="0.25">
      <c r="A206" s="37" t="s">
        <v>161</v>
      </c>
      <c r="B206" s="30">
        <v>44438</v>
      </c>
      <c r="C206" s="31">
        <v>44441</v>
      </c>
      <c r="D206" s="32">
        <v>107500</v>
      </c>
      <c r="E206" s="32">
        <v>107500</v>
      </c>
      <c r="F206" s="33" t="s">
        <v>329</v>
      </c>
      <c r="G206" s="33" t="str">
        <f>IF(I206&gt;0,"PROPLACENO",F206)</f>
        <v>PROPLACENO</v>
      </c>
      <c r="H206" s="34">
        <v>133</v>
      </c>
      <c r="I206" s="30">
        <v>44655</v>
      </c>
      <c r="J206" s="35">
        <v>44536</v>
      </c>
    </row>
    <row r="207" spans="1:10" x14ac:dyDescent="0.25">
      <c r="A207" s="37" t="s">
        <v>63</v>
      </c>
      <c r="B207" s="30">
        <v>44438</v>
      </c>
      <c r="C207" s="31">
        <v>44439</v>
      </c>
      <c r="D207" s="32">
        <v>102500</v>
      </c>
      <c r="E207" s="32">
        <v>102500</v>
      </c>
      <c r="F207" s="33" t="s">
        <v>329</v>
      </c>
      <c r="G207" s="33" t="str">
        <f>IF(I207&gt;0,"PROPLACENO",F207)</f>
        <v>PROPLACENO</v>
      </c>
      <c r="H207" s="34">
        <v>35</v>
      </c>
      <c r="I207" s="30">
        <v>44608</v>
      </c>
      <c r="J207" s="35">
        <v>44508</v>
      </c>
    </row>
    <row r="208" spans="1:10" x14ac:dyDescent="0.25">
      <c r="A208" s="37" t="s">
        <v>306</v>
      </c>
      <c r="B208" s="30">
        <v>44438</v>
      </c>
      <c r="C208" s="31">
        <v>44441</v>
      </c>
      <c r="D208" s="32">
        <v>84349.05</v>
      </c>
      <c r="E208" s="32">
        <v>83775.3</v>
      </c>
      <c r="F208" s="33" t="s">
        <v>329</v>
      </c>
      <c r="G208" s="33" t="str">
        <f>IF(I208&gt;0,"PROPLACENO",F208)</f>
        <v>PROPLACENO</v>
      </c>
      <c r="H208" s="34">
        <v>278</v>
      </c>
      <c r="I208" s="30">
        <v>44958</v>
      </c>
      <c r="J208" s="35">
        <v>44844</v>
      </c>
    </row>
    <row r="209" spans="1:10" x14ac:dyDescent="0.25">
      <c r="A209" s="37" t="s">
        <v>183</v>
      </c>
      <c r="B209" s="30">
        <v>44438</v>
      </c>
      <c r="C209" s="31">
        <v>44440</v>
      </c>
      <c r="D209" s="32">
        <v>127500</v>
      </c>
      <c r="E209" s="32">
        <v>127500</v>
      </c>
      <c r="F209" s="33" t="s">
        <v>329</v>
      </c>
      <c r="G209" s="33" t="str">
        <f>IF(I209&gt;0,"PROPLACENO",F209)</f>
        <v>PROPLACENO</v>
      </c>
      <c r="H209" s="34">
        <v>155</v>
      </c>
      <c r="I209" s="30">
        <v>44665</v>
      </c>
      <c r="J209" s="35">
        <v>44536</v>
      </c>
    </row>
    <row r="210" spans="1:10" x14ac:dyDescent="0.25">
      <c r="A210" s="37" t="s">
        <v>186</v>
      </c>
      <c r="B210" s="30">
        <v>44438</v>
      </c>
      <c r="C210" s="31">
        <v>44442</v>
      </c>
      <c r="D210" s="32">
        <v>82500</v>
      </c>
      <c r="E210" s="32">
        <v>70596.75</v>
      </c>
      <c r="F210" s="33" t="s">
        <v>330</v>
      </c>
      <c r="G210" s="33" t="str">
        <f>IF(I210&gt;0,"PROPLACENO",F210)</f>
        <v>PROPLACENO</v>
      </c>
      <c r="H210" s="34">
        <v>158</v>
      </c>
      <c r="I210" s="30">
        <v>44861</v>
      </c>
      <c r="J210" s="35">
        <v>44690</v>
      </c>
    </row>
    <row r="211" spans="1:10" x14ac:dyDescent="0.25">
      <c r="A211" s="37" t="s">
        <v>97</v>
      </c>
      <c r="B211" s="30">
        <v>44438</v>
      </c>
      <c r="C211" s="31">
        <v>44442</v>
      </c>
      <c r="D211" s="32">
        <v>107500</v>
      </c>
      <c r="E211" s="32">
        <v>107500</v>
      </c>
      <c r="F211" s="33" t="s">
        <v>329</v>
      </c>
      <c r="G211" s="33" t="str">
        <f>IF(I211&gt;0,"PROPLACENO",F211)</f>
        <v>PROPLACENO</v>
      </c>
      <c r="H211" s="34">
        <v>69</v>
      </c>
      <c r="I211" s="30">
        <v>44641</v>
      </c>
      <c r="J211" s="35">
        <v>44508</v>
      </c>
    </row>
    <row r="212" spans="1:10" x14ac:dyDescent="0.25">
      <c r="A212" s="37" t="s">
        <v>199</v>
      </c>
      <c r="B212" s="30">
        <v>44438</v>
      </c>
      <c r="C212" s="31">
        <v>44447</v>
      </c>
      <c r="D212" s="32">
        <v>95000</v>
      </c>
      <c r="E212" s="32">
        <v>95000</v>
      </c>
      <c r="F212" s="33" t="s">
        <v>329</v>
      </c>
      <c r="G212" s="33" t="str">
        <f>IF(I212&gt;0,"PROPLACENO",F212)</f>
        <v>PROPLACENO</v>
      </c>
      <c r="H212" s="34">
        <v>171</v>
      </c>
      <c r="I212" s="30">
        <v>44665</v>
      </c>
      <c r="J212" s="35">
        <v>44536</v>
      </c>
    </row>
    <row r="213" spans="1:10" x14ac:dyDescent="0.25">
      <c r="A213" s="37" t="s">
        <v>229</v>
      </c>
      <c r="B213" s="30">
        <v>44438</v>
      </c>
      <c r="C213" s="31">
        <v>44445</v>
      </c>
      <c r="D213" s="32">
        <v>123630.64</v>
      </c>
      <c r="E213" s="32">
        <v>123630.64</v>
      </c>
      <c r="F213" s="33" t="s">
        <v>331</v>
      </c>
      <c r="G213" s="33" t="str">
        <f>IF(I213&gt;0,"PROPLACENO",F213)</f>
        <v>PROPLACENO</v>
      </c>
      <c r="H213" s="34">
        <v>201</v>
      </c>
      <c r="I213" s="30">
        <v>44651</v>
      </c>
      <c r="J213" s="35">
        <v>44536</v>
      </c>
    </row>
    <row r="214" spans="1:10" x14ac:dyDescent="0.25">
      <c r="A214" s="37" t="s">
        <v>145</v>
      </c>
      <c r="B214" s="30">
        <v>44438</v>
      </c>
      <c r="C214" s="31">
        <v>44448</v>
      </c>
      <c r="D214" s="32">
        <v>127500</v>
      </c>
      <c r="E214" s="32">
        <v>127500</v>
      </c>
      <c r="F214" s="33" t="s">
        <v>329</v>
      </c>
      <c r="G214" s="33" t="str">
        <f>IF(I214&gt;0,"PROPLACENO",F214)</f>
        <v>PROPLACENO</v>
      </c>
      <c r="H214" s="34">
        <v>117</v>
      </c>
      <c r="I214" s="30">
        <v>44664</v>
      </c>
      <c r="J214" s="35">
        <v>44536</v>
      </c>
    </row>
    <row r="215" spans="1:10" x14ac:dyDescent="0.25">
      <c r="A215" s="37" t="s">
        <v>178</v>
      </c>
      <c r="B215" s="30">
        <v>44438</v>
      </c>
      <c r="C215" s="31">
        <v>44448</v>
      </c>
      <c r="D215" s="32">
        <v>127500</v>
      </c>
      <c r="E215" s="32">
        <v>127500</v>
      </c>
      <c r="F215" s="33" t="s">
        <v>329</v>
      </c>
      <c r="G215" s="33" t="str">
        <f>IF(I215&gt;0,"PROPLACENO",F215)</f>
        <v>PROPLACENO</v>
      </c>
      <c r="H215" s="34">
        <v>150</v>
      </c>
      <c r="I215" s="30">
        <v>44599</v>
      </c>
      <c r="J215" s="35">
        <v>44536</v>
      </c>
    </row>
    <row r="216" spans="1:10" x14ac:dyDescent="0.25">
      <c r="A216" s="37" t="s">
        <v>303</v>
      </c>
      <c r="B216" s="30">
        <v>44438</v>
      </c>
      <c r="C216" s="31">
        <v>44448</v>
      </c>
      <c r="D216" s="32">
        <v>127500</v>
      </c>
      <c r="E216" s="32">
        <v>127500</v>
      </c>
      <c r="F216" s="33" t="s">
        <v>329</v>
      </c>
      <c r="G216" s="33" t="str">
        <f>IF(I216&gt;0,"PROPLACENO",F216)</f>
        <v>PROPLACENO</v>
      </c>
      <c r="H216" s="34">
        <v>275</v>
      </c>
      <c r="I216" s="30">
        <v>44952</v>
      </c>
      <c r="J216" s="35">
        <v>44844</v>
      </c>
    </row>
    <row r="217" spans="1:10" x14ac:dyDescent="0.25">
      <c r="A217" s="37" t="s">
        <v>196</v>
      </c>
      <c r="B217" s="30">
        <v>44438</v>
      </c>
      <c r="C217" s="31">
        <v>44446</v>
      </c>
      <c r="D217" s="32">
        <v>100000</v>
      </c>
      <c r="E217" s="32">
        <v>100000</v>
      </c>
      <c r="F217" s="33" t="s">
        <v>329</v>
      </c>
      <c r="G217" s="33" t="str">
        <f>IF(I217&gt;0,"PROPLACENO",F217)</f>
        <v>PROPLACENO</v>
      </c>
      <c r="H217" s="34">
        <v>168</v>
      </c>
      <c r="I217" s="30">
        <v>44685</v>
      </c>
      <c r="J217" s="35">
        <v>44536</v>
      </c>
    </row>
    <row r="218" spans="1:10" x14ac:dyDescent="0.25">
      <c r="A218" s="37" t="s">
        <v>231</v>
      </c>
      <c r="B218" s="30">
        <v>44438</v>
      </c>
      <c r="C218" s="31">
        <v>44448</v>
      </c>
      <c r="D218" s="32">
        <v>127500</v>
      </c>
      <c r="E218" s="32">
        <v>127500</v>
      </c>
      <c r="F218" s="33" t="s">
        <v>331</v>
      </c>
      <c r="G218" s="33" t="str">
        <f>IF(I218&gt;0,"PROPLACENO",F218)</f>
        <v>PROPLACENO</v>
      </c>
      <c r="H218" s="34">
        <v>203</v>
      </c>
      <c r="I218" s="30">
        <v>44679</v>
      </c>
      <c r="J218" s="35">
        <v>44627</v>
      </c>
    </row>
    <row r="219" spans="1:10" x14ac:dyDescent="0.25">
      <c r="A219" s="37" t="s">
        <v>78</v>
      </c>
      <c r="B219" s="30">
        <v>44438</v>
      </c>
      <c r="C219" s="31">
        <v>44448</v>
      </c>
      <c r="D219" s="32">
        <v>127500</v>
      </c>
      <c r="E219" s="32">
        <v>127500</v>
      </c>
      <c r="F219" s="33" t="s">
        <v>329</v>
      </c>
      <c r="G219" s="33" t="str">
        <f>IF(I219&gt;0,"PROPLACENO",F219)</f>
        <v>PROPLACENO</v>
      </c>
      <c r="H219" s="34">
        <v>50</v>
      </c>
      <c r="I219" s="30">
        <v>44616</v>
      </c>
      <c r="J219" s="35">
        <v>44508</v>
      </c>
    </row>
    <row r="220" spans="1:10" x14ac:dyDescent="0.25">
      <c r="A220" s="37" t="s">
        <v>247</v>
      </c>
      <c r="B220" s="30">
        <v>44438</v>
      </c>
      <c r="C220" s="31">
        <v>44447</v>
      </c>
      <c r="D220" s="32">
        <v>0</v>
      </c>
      <c r="E220" s="32"/>
      <c r="F220" s="33" t="s">
        <v>17</v>
      </c>
      <c r="G220" s="33" t="str">
        <f>IF(I220&gt;0,"PROPLACENO",F220)</f>
        <v>VYŘAZENO</v>
      </c>
      <c r="H220" s="34">
        <v>219</v>
      </c>
      <c r="I220" s="30"/>
      <c r="J220" s="35" t="s">
        <v>336</v>
      </c>
    </row>
    <row r="221" spans="1:10" x14ac:dyDescent="0.25">
      <c r="A221" s="37" t="s">
        <v>266</v>
      </c>
      <c r="B221" s="30">
        <v>44438</v>
      </c>
      <c r="C221" s="31">
        <v>44441</v>
      </c>
      <c r="D221" s="32">
        <v>127500</v>
      </c>
      <c r="E221" s="32">
        <v>127500</v>
      </c>
      <c r="F221" s="33" t="s">
        <v>329</v>
      </c>
      <c r="G221" s="33" t="str">
        <f>IF(I221&gt;0,"PROPLACENO",F221)</f>
        <v>PROPLACENO</v>
      </c>
      <c r="H221" s="34">
        <v>238</v>
      </c>
      <c r="I221" s="30">
        <v>44805</v>
      </c>
      <c r="J221" s="35">
        <v>44732</v>
      </c>
    </row>
    <row r="222" spans="1:10" x14ac:dyDescent="0.25">
      <c r="A222" s="37" t="s">
        <v>227</v>
      </c>
      <c r="B222" s="30">
        <v>44438</v>
      </c>
      <c r="C222" s="31">
        <v>44446</v>
      </c>
      <c r="D222" s="32">
        <v>107500</v>
      </c>
      <c r="E222" s="32">
        <v>107500</v>
      </c>
      <c r="F222" s="33" t="s">
        <v>331</v>
      </c>
      <c r="G222" s="33" t="str">
        <f>IF(I222&gt;0,"PROPLACENO",F222)</f>
        <v>PROPLACENO</v>
      </c>
      <c r="H222" s="34">
        <v>199</v>
      </c>
      <c r="I222" s="30">
        <v>44672</v>
      </c>
      <c r="J222" s="35">
        <v>44536</v>
      </c>
    </row>
    <row r="223" spans="1:10" x14ac:dyDescent="0.25">
      <c r="A223" s="37" t="s">
        <v>283</v>
      </c>
      <c r="B223" s="30">
        <v>44438</v>
      </c>
      <c r="C223" s="31">
        <v>44445</v>
      </c>
      <c r="D223" s="32">
        <v>127500</v>
      </c>
      <c r="E223" s="32">
        <v>127500</v>
      </c>
      <c r="F223" s="33" t="s">
        <v>331</v>
      </c>
      <c r="G223" s="33" t="str">
        <f>IF(I223&gt;0,"PROPLACENO",F223)</f>
        <v>PROPLACENO</v>
      </c>
      <c r="H223" s="34">
        <v>255</v>
      </c>
      <c r="I223" s="30">
        <v>44816</v>
      </c>
      <c r="J223" s="35">
        <v>44732</v>
      </c>
    </row>
    <row r="224" spans="1:10" x14ac:dyDescent="0.25">
      <c r="A224" s="37" t="s">
        <v>273</v>
      </c>
      <c r="B224" s="30">
        <v>44438</v>
      </c>
      <c r="C224" s="31">
        <v>44448</v>
      </c>
      <c r="D224" s="32">
        <v>127500</v>
      </c>
      <c r="E224" s="32">
        <v>127500</v>
      </c>
      <c r="F224" s="33" t="s">
        <v>329</v>
      </c>
      <c r="G224" s="33" t="str">
        <f>IF(I224&gt;0,"PROPLACENO",F224)</f>
        <v>PROPLACENO</v>
      </c>
      <c r="H224" s="34">
        <v>245</v>
      </c>
      <c r="I224" s="30">
        <v>44817</v>
      </c>
      <c r="J224" s="35">
        <v>44732</v>
      </c>
    </row>
    <row r="225" spans="1:10" x14ac:dyDescent="0.25">
      <c r="A225" s="37" t="s">
        <v>252</v>
      </c>
      <c r="B225" s="30">
        <v>44438</v>
      </c>
      <c r="C225" s="31">
        <v>44448</v>
      </c>
      <c r="D225" s="32">
        <v>0</v>
      </c>
      <c r="E225" s="32"/>
      <c r="F225" s="33" t="s">
        <v>17</v>
      </c>
      <c r="G225" s="33" t="str">
        <f>IF(I225&gt;0,"PROPLACENO",F225)</f>
        <v>VYŘAZENO</v>
      </c>
      <c r="H225" s="34">
        <v>224</v>
      </c>
      <c r="I225" s="30"/>
      <c r="J225" s="35" t="s">
        <v>336</v>
      </c>
    </row>
    <row r="226" spans="1:10" x14ac:dyDescent="0.25">
      <c r="A226" s="37" t="s">
        <v>288</v>
      </c>
      <c r="B226" s="30">
        <v>44438</v>
      </c>
      <c r="C226" s="31">
        <v>44445</v>
      </c>
      <c r="D226" s="32">
        <v>90000</v>
      </c>
      <c r="E226" s="32">
        <v>80937</v>
      </c>
      <c r="F226" s="33" t="s">
        <v>331</v>
      </c>
      <c r="G226" s="33" t="str">
        <f>IF(I226&gt;0,"PROPLACENO",F226)</f>
        <v>PROPLACENO</v>
      </c>
      <c r="H226" s="34">
        <v>260</v>
      </c>
      <c r="I226" s="30">
        <v>44824</v>
      </c>
      <c r="J226" s="35">
        <v>44732</v>
      </c>
    </row>
    <row r="227" spans="1:10" x14ac:dyDescent="0.25">
      <c r="A227" s="37" t="s">
        <v>290</v>
      </c>
      <c r="B227" s="30">
        <v>44438</v>
      </c>
      <c r="C227" s="31">
        <v>44445</v>
      </c>
      <c r="D227" s="32">
        <v>90000</v>
      </c>
      <c r="E227" s="32">
        <v>65593.5</v>
      </c>
      <c r="F227" s="33" t="s">
        <v>331</v>
      </c>
      <c r="G227" s="33" t="str">
        <f>IF(I227&gt;0,"PROPLACENO",F227)</f>
        <v>PROPLACENO</v>
      </c>
      <c r="H227" s="34">
        <v>262</v>
      </c>
      <c r="I227" s="30">
        <v>44817</v>
      </c>
      <c r="J227" s="35">
        <v>44732</v>
      </c>
    </row>
    <row r="228" spans="1:10" x14ac:dyDescent="0.25">
      <c r="A228" s="37" t="s">
        <v>292</v>
      </c>
      <c r="B228" s="30">
        <v>44438</v>
      </c>
      <c r="C228" s="31">
        <v>44445</v>
      </c>
      <c r="D228" s="32">
        <v>102500</v>
      </c>
      <c r="E228" s="32">
        <v>102500</v>
      </c>
      <c r="F228" s="33" t="s">
        <v>329</v>
      </c>
      <c r="G228" s="33" t="str">
        <f>IF(I228&gt;0,"PROPLACENO",F228)</f>
        <v>PROPLACENO</v>
      </c>
      <c r="H228" s="34">
        <v>264</v>
      </c>
      <c r="I228" s="30">
        <v>44972</v>
      </c>
      <c r="J228" s="35">
        <v>44844</v>
      </c>
    </row>
    <row r="229" spans="1:10" x14ac:dyDescent="0.25">
      <c r="A229" s="37" t="s">
        <v>256</v>
      </c>
      <c r="B229" s="30">
        <v>44438</v>
      </c>
      <c r="C229" s="31">
        <v>44439</v>
      </c>
      <c r="D229" s="32">
        <v>0</v>
      </c>
      <c r="E229" s="32"/>
      <c r="F229" s="33" t="s">
        <v>17</v>
      </c>
      <c r="G229" s="33" t="str">
        <f>IF(I229&gt;0,"PROPLACENO",F229)</f>
        <v>VYŘAZENO</v>
      </c>
      <c r="H229" s="34">
        <v>228</v>
      </c>
      <c r="I229" s="30"/>
      <c r="J229" s="35" t="s">
        <v>336</v>
      </c>
    </row>
    <row r="230" spans="1:10" x14ac:dyDescent="0.25">
      <c r="A230" s="37" t="s">
        <v>294</v>
      </c>
      <c r="B230" s="30">
        <v>44438</v>
      </c>
      <c r="C230" s="31">
        <v>44445</v>
      </c>
      <c r="D230" s="32">
        <v>90000</v>
      </c>
      <c r="E230" s="32">
        <v>87880.5</v>
      </c>
      <c r="F230" s="33" t="s">
        <v>329</v>
      </c>
      <c r="G230" s="33" t="str">
        <f>IF(I230&gt;0,"PROPLACENO",F230)</f>
        <v>PROPLACENO</v>
      </c>
      <c r="H230" s="34">
        <v>266</v>
      </c>
      <c r="I230" s="30">
        <v>44972</v>
      </c>
      <c r="J230" s="35">
        <v>44844</v>
      </c>
    </row>
    <row r="231" spans="1:10" x14ac:dyDescent="0.25">
      <c r="A231" s="37" t="s">
        <v>258</v>
      </c>
      <c r="B231" s="30">
        <v>44438</v>
      </c>
      <c r="C231" s="31">
        <v>44448</v>
      </c>
      <c r="D231" s="32">
        <v>0</v>
      </c>
      <c r="E231" s="32"/>
      <c r="F231" s="33" t="s">
        <v>335</v>
      </c>
      <c r="G231" s="33" t="s">
        <v>339</v>
      </c>
      <c r="H231" s="34">
        <v>230</v>
      </c>
      <c r="I231" s="30"/>
      <c r="J231" s="35"/>
    </row>
    <row r="232" spans="1:10" x14ac:dyDescent="0.25">
      <c r="A232" s="37" t="s">
        <v>76</v>
      </c>
      <c r="B232" s="30">
        <v>44438</v>
      </c>
      <c r="C232" s="31">
        <v>44446</v>
      </c>
      <c r="D232" s="32">
        <v>120000</v>
      </c>
      <c r="E232" s="32">
        <v>120000</v>
      </c>
      <c r="F232" s="33" t="s">
        <v>329</v>
      </c>
      <c r="G232" s="33" t="str">
        <f>IF(I232&gt;0,"PROPLACENO",F232)</f>
        <v>PROPLACENO</v>
      </c>
      <c r="H232" s="34">
        <v>48</v>
      </c>
      <c r="I232" s="30">
        <v>44615</v>
      </c>
      <c r="J232" s="35">
        <v>44508</v>
      </c>
    </row>
    <row r="233" spans="1:10" x14ac:dyDescent="0.25">
      <c r="A233" s="37" t="s">
        <v>64</v>
      </c>
      <c r="B233" s="30">
        <v>44438</v>
      </c>
      <c r="C233" s="31">
        <v>44441</v>
      </c>
      <c r="D233" s="32">
        <v>120000</v>
      </c>
      <c r="E233" s="32">
        <v>120000</v>
      </c>
      <c r="F233" s="33" t="s">
        <v>329</v>
      </c>
      <c r="G233" s="33" t="str">
        <f>IF(I233&gt;0,"PROPLACENO",F233)</f>
        <v>PROPLACENO</v>
      </c>
      <c r="H233" s="34">
        <v>36</v>
      </c>
      <c r="I233" s="30">
        <v>44621</v>
      </c>
      <c r="J233" s="35">
        <v>44508</v>
      </c>
    </row>
    <row r="234" spans="1:10" x14ac:dyDescent="0.25">
      <c r="A234" s="37" t="s">
        <v>108</v>
      </c>
      <c r="B234" s="30">
        <v>44438</v>
      </c>
      <c r="C234" s="31">
        <v>44446</v>
      </c>
      <c r="D234" s="32">
        <v>127500</v>
      </c>
      <c r="E234" s="32">
        <v>127500</v>
      </c>
      <c r="F234" s="33" t="s">
        <v>329</v>
      </c>
      <c r="G234" s="33" t="str">
        <f>IF(I234&gt;0,"PROPLACENO",F234)</f>
        <v>PROPLACENO</v>
      </c>
      <c r="H234" s="34">
        <v>80</v>
      </c>
      <c r="I234" s="30">
        <v>44641</v>
      </c>
      <c r="J234" s="35">
        <v>44508</v>
      </c>
    </row>
    <row r="235" spans="1:10" x14ac:dyDescent="0.25">
      <c r="A235" s="37" t="s">
        <v>102</v>
      </c>
      <c r="B235" s="30">
        <v>44438</v>
      </c>
      <c r="C235" s="31">
        <v>44446</v>
      </c>
      <c r="D235" s="32">
        <v>127500</v>
      </c>
      <c r="E235" s="32">
        <v>127500</v>
      </c>
      <c r="F235" s="33" t="s">
        <v>329</v>
      </c>
      <c r="G235" s="33" t="str">
        <f>IF(I235&gt;0,"PROPLACENO",F235)</f>
        <v>PROPLACENO</v>
      </c>
      <c r="H235" s="34">
        <v>74</v>
      </c>
      <c r="I235" s="30">
        <v>44644</v>
      </c>
      <c r="J235" s="35">
        <v>44508</v>
      </c>
    </row>
    <row r="236" spans="1:10" x14ac:dyDescent="0.25">
      <c r="A236" s="37" t="s">
        <v>263</v>
      </c>
      <c r="B236" s="30">
        <v>44438</v>
      </c>
      <c r="C236" s="31">
        <v>44440</v>
      </c>
      <c r="D236" s="32">
        <v>0</v>
      </c>
      <c r="E236" s="32"/>
      <c r="F236" s="33" t="s">
        <v>17</v>
      </c>
      <c r="G236" s="33" t="str">
        <f>IF(I236&gt;0,"PROPLACENO",F236)</f>
        <v>VYŘAZENO</v>
      </c>
      <c r="H236" s="34">
        <v>235</v>
      </c>
      <c r="I236" s="30"/>
      <c r="J236" s="35" t="s">
        <v>336</v>
      </c>
    </row>
    <row r="237" spans="1:10" x14ac:dyDescent="0.25">
      <c r="A237" s="37" t="s">
        <v>130</v>
      </c>
      <c r="B237" s="30">
        <v>44438</v>
      </c>
      <c r="C237" s="31">
        <v>44441</v>
      </c>
      <c r="D237" s="32">
        <v>87036.57</v>
      </c>
      <c r="E237" s="32">
        <v>85970.51</v>
      </c>
      <c r="F237" s="33" t="s">
        <v>329</v>
      </c>
      <c r="G237" s="33" t="str">
        <f>IF(I237&gt;0,"PROPLACENO",F237)</f>
        <v>PROPLACENO</v>
      </c>
      <c r="H237" s="34">
        <v>102</v>
      </c>
      <c r="I237" s="30">
        <v>44651</v>
      </c>
      <c r="J237" s="35">
        <v>44508</v>
      </c>
    </row>
    <row r="238" spans="1:10" x14ac:dyDescent="0.25">
      <c r="A238" s="37" t="s">
        <v>100</v>
      </c>
      <c r="B238" s="30">
        <v>44438</v>
      </c>
      <c r="C238" s="31">
        <v>44446</v>
      </c>
      <c r="D238" s="32">
        <v>102500</v>
      </c>
      <c r="E238" s="32">
        <v>102500</v>
      </c>
      <c r="F238" s="33" t="s">
        <v>329</v>
      </c>
      <c r="G238" s="33" t="str">
        <f>IF(I238&gt;0,"PROPLACENO",F238)</f>
        <v>PROPLACENO</v>
      </c>
      <c r="H238" s="34">
        <v>72</v>
      </c>
      <c r="I238" s="30">
        <v>44608</v>
      </c>
      <c r="J238" s="35">
        <v>44508</v>
      </c>
    </row>
    <row r="239" spans="1:10" x14ac:dyDescent="0.25">
      <c r="A239" s="37" t="s">
        <v>71</v>
      </c>
      <c r="B239" s="30">
        <v>44438</v>
      </c>
      <c r="C239" s="31">
        <v>44442</v>
      </c>
      <c r="D239" s="32">
        <v>107500</v>
      </c>
      <c r="E239" s="32">
        <v>107500</v>
      </c>
      <c r="F239" s="33" t="s">
        <v>329</v>
      </c>
      <c r="G239" s="33" t="str">
        <f>IF(I239&gt;0,"PROPLACENO",F239)</f>
        <v>PROPLACENO</v>
      </c>
      <c r="H239" s="34">
        <v>43</v>
      </c>
      <c r="I239" s="30">
        <v>44601</v>
      </c>
      <c r="J239" s="35">
        <v>44508</v>
      </c>
    </row>
    <row r="240" spans="1:10" x14ac:dyDescent="0.25">
      <c r="A240" s="37" t="s">
        <v>149</v>
      </c>
      <c r="B240" s="30">
        <v>44438</v>
      </c>
      <c r="C240" s="31">
        <v>44449</v>
      </c>
      <c r="D240" s="32">
        <v>127500</v>
      </c>
      <c r="E240" s="32">
        <v>127500</v>
      </c>
      <c r="F240" s="33" t="s">
        <v>329</v>
      </c>
      <c r="G240" s="33" t="str">
        <f>IF(I240&gt;0,"PROPLACENO",F240)</f>
        <v>PROPLACENO</v>
      </c>
      <c r="H240" s="34">
        <v>121</v>
      </c>
      <c r="I240" s="30">
        <v>44664</v>
      </c>
      <c r="J240" s="35">
        <v>44536</v>
      </c>
    </row>
    <row r="241" spans="1:10" x14ac:dyDescent="0.25">
      <c r="A241" s="37" t="s">
        <v>93</v>
      </c>
      <c r="B241" s="30">
        <v>44438</v>
      </c>
      <c r="C241" s="31">
        <v>44449</v>
      </c>
      <c r="D241" s="32">
        <v>127500</v>
      </c>
      <c r="E241" s="32">
        <v>127500</v>
      </c>
      <c r="F241" s="33" t="s">
        <v>329</v>
      </c>
      <c r="G241" s="33" t="str">
        <f>IF(I241&gt;0,"PROPLACENO",F241)</f>
        <v>PROPLACENO</v>
      </c>
      <c r="H241" s="34">
        <v>65</v>
      </c>
      <c r="I241" s="30">
        <v>44651</v>
      </c>
      <c r="J241" s="35">
        <v>44508</v>
      </c>
    </row>
    <row r="242" spans="1:10" x14ac:dyDescent="0.25">
      <c r="A242" s="37" t="s">
        <v>136</v>
      </c>
      <c r="B242" s="30">
        <v>44438</v>
      </c>
      <c r="C242" s="31">
        <v>44447</v>
      </c>
      <c r="D242" s="32">
        <v>127500</v>
      </c>
      <c r="E242" s="32">
        <v>127500</v>
      </c>
      <c r="F242" s="33" t="s">
        <v>329</v>
      </c>
      <c r="G242" s="33" t="str">
        <f>IF(I242&gt;0,"PROPLACENO",F242)</f>
        <v>PROPLACENO</v>
      </c>
      <c r="H242" s="34">
        <v>108</v>
      </c>
      <c r="I242" s="30">
        <v>44664</v>
      </c>
      <c r="J242" s="35">
        <v>44508</v>
      </c>
    </row>
    <row r="243" spans="1:10" x14ac:dyDescent="0.25">
      <c r="A243" s="37" t="s">
        <v>101</v>
      </c>
      <c r="B243" s="30">
        <v>44438</v>
      </c>
      <c r="C243" s="31">
        <v>44447</v>
      </c>
      <c r="D243" s="32">
        <v>127500</v>
      </c>
      <c r="E243" s="32">
        <v>127500</v>
      </c>
      <c r="F243" s="33" t="s">
        <v>329</v>
      </c>
      <c r="G243" s="33" t="str">
        <f>IF(I243&gt;0,"PROPLACENO",F243)</f>
        <v>PROPLACENO</v>
      </c>
      <c r="H243" s="34">
        <v>73</v>
      </c>
      <c r="I243" s="30">
        <v>44615</v>
      </c>
      <c r="J243" s="35">
        <v>44508</v>
      </c>
    </row>
    <row r="244" spans="1:10" x14ac:dyDescent="0.25">
      <c r="A244" s="37" t="s">
        <v>87</v>
      </c>
      <c r="B244" s="30">
        <v>44438</v>
      </c>
      <c r="C244" s="31">
        <v>44446</v>
      </c>
      <c r="D244" s="32">
        <v>127500</v>
      </c>
      <c r="E244" s="32">
        <v>127500</v>
      </c>
      <c r="F244" s="33" t="s">
        <v>329</v>
      </c>
      <c r="G244" s="33" t="str">
        <f>IF(I244&gt;0,"PROPLACENO",F244)</f>
        <v>PROPLACENO</v>
      </c>
      <c r="H244" s="34">
        <v>59</v>
      </c>
      <c r="I244" s="30">
        <v>44644</v>
      </c>
      <c r="J244" s="35">
        <v>44508</v>
      </c>
    </row>
    <row r="245" spans="1:10" x14ac:dyDescent="0.25">
      <c r="A245" s="37" t="s">
        <v>112</v>
      </c>
      <c r="B245" s="30">
        <v>44438</v>
      </c>
      <c r="C245" s="31">
        <v>44440</v>
      </c>
      <c r="D245" s="32">
        <v>102500</v>
      </c>
      <c r="E245" s="32">
        <v>102500</v>
      </c>
      <c r="F245" s="33" t="s">
        <v>329</v>
      </c>
      <c r="G245" s="33" t="str">
        <f>IF(I245&gt;0,"PROPLACENO",F245)</f>
        <v>PROPLACENO</v>
      </c>
      <c r="H245" s="34">
        <v>84</v>
      </c>
      <c r="I245" s="30">
        <v>44634</v>
      </c>
      <c r="J245" s="35">
        <v>44508</v>
      </c>
    </row>
    <row r="246" spans="1:10" x14ac:dyDescent="0.25">
      <c r="A246" s="37" t="s">
        <v>35</v>
      </c>
      <c r="B246" s="30">
        <v>44438</v>
      </c>
      <c r="C246" s="31">
        <v>44447</v>
      </c>
      <c r="D246" s="32">
        <v>107500</v>
      </c>
      <c r="E246" s="32">
        <v>107500</v>
      </c>
      <c r="F246" s="33" t="s">
        <v>329</v>
      </c>
      <c r="G246" s="33" t="str">
        <f>IF(I246&gt;0,"PROPLACENO",F246)</f>
        <v>PROPLACENO</v>
      </c>
      <c r="H246" s="34">
        <v>7</v>
      </c>
      <c r="I246" s="30">
        <v>44634</v>
      </c>
      <c r="J246" s="35">
        <v>44508</v>
      </c>
    </row>
    <row r="247" spans="1:10" x14ac:dyDescent="0.25">
      <c r="A247" s="37" t="s">
        <v>156</v>
      </c>
      <c r="B247" s="30">
        <v>44438</v>
      </c>
      <c r="C247" s="31">
        <v>44449</v>
      </c>
      <c r="D247" s="32">
        <v>107500</v>
      </c>
      <c r="E247" s="32">
        <v>107500</v>
      </c>
      <c r="F247" s="33" t="s">
        <v>329</v>
      </c>
      <c r="G247" s="33" t="str">
        <f>IF(I247&gt;0,"PROPLACENO",F247)</f>
        <v>PROPLACENO</v>
      </c>
      <c r="H247" s="34">
        <v>128</v>
      </c>
      <c r="I247" s="30">
        <v>44628</v>
      </c>
      <c r="J247" s="35">
        <v>44536</v>
      </c>
    </row>
    <row r="248" spans="1:10" x14ac:dyDescent="0.25">
      <c r="A248" s="37" t="s">
        <v>52</v>
      </c>
      <c r="B248" s="30">
        <v>44438</v>
      </c>
      <c r="C248" s="31">
        <v>44447</v>
      </c>
      <c r="D248" s="32">
        <v>127500</v>
      </c>
      <c r="E248" s="32">
        <v>127500</v>
      </c>
      <c r="F248" s="33" t="s">
        <v>329</v>
      </c>
      <c r="G248" s="33" t="str">
        <f>IF(I248&gt;0,"PROPLACENO",F248)</f>
        <v>PROPLACENO</v>
      </c>
      <c r="H248" s="34">
        <v>24</v>
      </c>
      <c r="I248" s="30">
        <v>44595</v>
      </c>
      <c r="J248" s="35">
        <v>44508</v>
      </c>
    </row>
    <row r="249" spans="1:10" x14ac:dyDescent="0.25">
      <c r="A249" s="37" t="s">
        <v>276</v>
      </c>
      <c r="B249" s="30">
        <v>44438</v>
      </c>
      <c r="C249" s="31">
        <v>44439</v>
      </c>
      <c r="D249" s="32">
        <v>0</v>
      </c>
      <c r="E249" s="32"/>
      <c r="F249" s="33" t="s">
        <v>332</v>
      </c>
      <c r="G249" s="33" t="s">
        <v>339</v>
      </c>
      <c r="H249" s="34">
        <v>248</v>
      </c>
      <c r="I249" s="30"/>
      <c r="J249" s="35"/>
    </row>
    <row r="250" spans="1:10" x14ac:dyDescent="0.25">
      <c r="A250" s="37" t="s">
        <v>79</v>
      </c>
      <c r="B250" s="30">
        <v>44438</v>
      </c>
      <c r="C250" s="31">
        <v>44445</v>
      </c>
      <c r="D250" s="32">
        <v>102500</v>
      </c>
      <c r="E250" s="32">
        <v>102500</v>
      </c>
      <c r="F250" s="33" t="s">
        <v>329</v>
      </c>
      <c r="G250" s="33" t="str">
        <f>IF(I250&gt;0,"PROPLACENO",F250)</f>
        <v>PROPLACENO</v>
      </c>
      <c r="H250" s="34">
        <v>51</v>
      </c>
      <c r="I250" s="30">
        <v>44599</v>
      </c>
      <c r="J250" s="35">
        <v>44508</v>
      </c>
    </row>
    <row r="251" spans="1:10" x14ac:dyDescent="0.25">
      <c r="A251" s="37" t="s">
        <v>73</v>
      </c>
      <c r="B251" s="30">
        <v>44438</v>
      </c>
      <c r="C251" s="31">
        <v>44445</v>
      </c>
      <c r="D251" s="32">
        <v>102500</v>
      </c>
      <c r="E251" s="32">
        <v>102500</v>
      </c>
      <c r="F251" s="33" t="s">
        <v>329</v>
      </c>
      <c r="G251" s="33" t="str">
        <f>IF(I251&gt;0,"PROPLACENO",F251)</f>
        <v>PROPLACENO</v>
      </c>
      <c r="H251" s="34">
        <v>45</v>
      </c>
      <c r="I251" s="30">
        <v>44601</v>
      </c>
      <c r="J251" s="35">
        <v>44508</v>
      </c>
    </row>
    <row r="252" spans="1:10" x14ac:dyDescent="0.25">
      <c r="A252" s="37" t="s">
        <v>154</v>
      </c>
      <c r="B252" s="30">
        <v>44438</v>
      </c>
      <c r="C252" s="31">
        <v>44442</v>
      </c>
      <c r="D252" s="32">
        <v>102500</v>
      </c>
      <c r="E252" s="32">
        <v>102500</v>
      </c>
      <c r="F252" s="33" t="s">
        <v>329</v>
      </c>
      <c r="G252" s="33" t="str">
        <f>IF(I252&gt;0,"PROPLACENO",F252)</f>
        <v>PROPLACENO</v>
      </c>
      <c r="H252" s="34">
        <v>126</v>
      </c>
      <c r="I252" s="30">
        <v>44676</v>
      </c>
      <c r="J252" s="35">
        <v>44536</v>
      </c>
    </row>
    <row r="253" spans="1:10" x14ac:dyDescent="0.25">
      <c r="A253" s="37" t="s">
        <v>217</v>
      </c>
      <c r="B253" s="30">
        <v>44438</v>
      </c>
      <c r="C253" s="31">
        <v>44442</v>
      </c>
      <c r="D253" s="32">
        <v>102500</v>
      </c>
      <c r="E253" s="32">
        <v>102500</v>
      </c>
      <c r="F253" s="33" t="s">
        <v>329</v>
      </c>
      <c r="G253" s="33" t="str">
        <f>IF(I253&gt;0,"PROPLACENO",F253)</f>
        <v>PROPLACENO</v>
      </c>
      <c r="H253" s="34">
        <v>189</v>
      </c>
      <c r="I253" s="30">
        <v>44672</v>
      </c>
      <c r="J253" s="35">
        <v>44536</v>
      </c>
    </row>
    <row r="254" spans="1:10" x14ac:dyDescent="0.25">
      <c r="A254" s="37" t="s">
        <v>213</v>
      </c>
      <c r="B254" s="30">
        <v>44438</v>
      </c>
      <c r="C254" s="31">
        <v>44446</v>
      </c>
      <c r="D254" s="32">
        <v>127500</v>
      </c>
      <c r="E254" s="32">
        <v>127500</v>
      </c>
      <c r="F254" s="33" t="s">
        <v>329</v>
      </c>
      <c r="G254" s="33" t="str">
        <f>IF(I254&gt;0,"PROPLACENO",F254)</f>
        <v>PROPLACENO</v>
      </c>
      <c r="H254" s="34">
        <v>185</v>
      </c>
      <c r="I254" s="30">
        <v>44623</v>
      </c>
      <c r="J254" s="35">
        <v>44536</v>
      </c>
    </row>
    <row r="255" spans="1:10" x14ac:dyDescent="0.25">
      <c r="A255" s="37" t="s">
        <v>50</v>
      </c>
      <c r="B255" s="30">
        <v>44438</v>
      </c>
      <c r="C255" s="31">
        <v>44451</v>
      </c>
      <c r="D255" s="32">
        <v>102500</v>
      </c>
      <c r="E255" s="32">
        <v>102500</v>
      </c>
      <c r="F255" s="33" t="s">
        <v>329</v>
      </c>
      <c r="G255" s="33" t="str">
        <f>IF(I255&gt;0,"PROPLACENO",F255)</f>
        <v>PROPLACENO</v>
      </c>
      <c r="H255" s="34">
        <v>22</v>
      </c>
      <c r="I255" s="30">
        <v>44634</v>
      </c>
      <c r="J255" s="35">
        <v>44508</v>
      </c>
    </row>
    <row r="256" spans="1:10" x14ac:dyDescent="0.25">
      <c r="A256" s="37" t="s">
        <v>96</v>
      </c>
      <c r="B256" s="30">
        <v>44438</v>
      </c>
      <c r="C256" s="31">
        <v>44448</v>
      </c>
      <c r="D256" s="32">
        <v>127500</v>
      </c>
      <c r="E256" s="32">
        <v>127500</v>
      </c>
      <c r="F256" s="33" t="s">
        <v>329</v>
      </c>
      <c r="G256" s="33" t="str">
        <f>IF(I256&gt;0,"PROPLACENO",F256)</f>
        <v>PROPLACENO</v>
      </c>
      <c r="H256" s="34">
        <v>68</v>
      </c>
      <c r="I256" s="30">
        <v>44641</v>
      </c>
      <c r="J256" s="35">
        <v>44508</v>
      </c>
    </row>
    <row r="257" spans="1:10" x14ac:dyDescent="0.25">
      <c r="A257" s="37" t="s">
        <v>166</v>
      </c>
      <c r="B257" s="30">
        <v>44438</v>
      </c>
      <c r="C257" s="31">
        <v>44447</v>
      </c>
      <c r="D257" s="32">
        <v>102500</v>
      </c>
      <c r="E257" s="32">
        <v>74151</v>
      </c>
      <c r="F257" s="33" t="s">
        <v>329</v>
      </c>
      <c r="G257" s="33" t="str">
        <f>IF(I257&gt;0,"PROPLACENO",F257)</f>
        <v>PROPLACENO</v>
      </c>
      <c r="H257" s="34">
        <v>138</v>
      </c>
      <c r="I257" s="30">
        <v>44630</v>
      </c>
      <c r="J257" s="35">
        <v>44536</v>
      </c>
    </row>
    <row r="258" spans="1:10" x14ac:dyDescent="0.25">
      <c r="A258" s="37" t="s">
        <v>285</v>
      </c>
      <c r="B258" s="30">
        <v>44438</v>
      </c>
      <c r="C258" s="31">
        <v>44445</v>
      </c>
      <c r="D258" s="32">
        <v>0</v>
      </c>
      <c r="E258" s="32"/>
      <c r="F258" s="33" t="s">
        <v>17</v>
      </c>
      <c r="G258" s="33" t="str">
        <f>IF(I258&gt;0,"PROPLACENO",F258)</f>
        <v>VYŘAZENO</v>
      </c>
      <c r="H258" s="34">
        <v>257</v>
      </c>
      <c r="I258" s="30"/>
      <c r="J258" s="35" t="s">
        <v>336</v>
      </c>
    </row>
    <row r="259" spans="1:10" x14ac:dyDescent="0.25">
      <c r="A259" s="37" t="s">
        <v>124</v>
      </c>
      <c r="B259" s="30">
        <v>44438</v>
      </c>
      <c r="C259" s="31">
        <v>44446</v>
      </c>
      <c r="D259" s="32">
        <v>127500</v>
      </c>
      <c r="E259" s="32">
        <v>127500</v>
      </c>
      <c r="F259" s="33" t="s">
        <v>329</v>
      </c>
      <c r="G259" s="33" t="str">
        <f>IF(I259&gt;0,"PROPLACENO",F259)</f>
        <v>PROPLACENO</v>
      </c>
      <c r="H259" s="34">
        <v>96</v>
      </c>
      <c r="I259" s="30">
        <v>44670</v>
      </c>
      <c r="J259" s="35">
        <v>44508</v>
      </c>
    </row>
    <row r="260" spans="1:10" x14ac:dyDescent="0.25">
      <c r="A260" s="37" t="s">
        <v>106</v>
      </c>
      <c r="B260" s="30">
        <v>44438</v>
      </c>
      <c r="C260" s="31">
        <v>44440</v>
      </c>
      <c r="D260" s="32">
        <v>127500</v>
      </c>
      <c r="E260" s="32">
        <v>127500</v>
      </c>
      <c r="F260" s="33" t="s">
        <v>329</v>
      </c>
      <c r="G260" s="33" t="str">
        <f>IF(I260&gt;0,"PROPLACENO",F260)</f>
        <v>PROPLACENO</v>
      </c>
      <c r="H260" s="34">
        <v>78</v>
      </c>
      <c r="I260" s="30">
        <v>44634</v>
      </c>
      <c r="J260" s="35">
        <v>44508</v>
      </c>
    </row>
    <row r="261" spans="1:10" x14ac:dyDescent="0.25">
      <c r="A261" s="37" t="s">
        <v>239</v>
      </c>
      <c r="B261" s="30">
        <v>44438</v>
      </c>
      <c r="C261" s="31">
        <v>44446</v>
      </c>
      <c r="D261" s="32">
        <v>127500</v>
      </c>
      <c r="E261" s="32">
        <v>127500</v>
      </c>
      <c r="F261" s="33" t="s">
        <v>329</v>
      </c>
      <c r="G261" s="33" t="str">
        <f>IF(I261&gt;0,"PROPLACENO",F261)</f>
        <v>PROPLACENO</v>
      </c>
      <c r="H261" s="34">
        <v>211</v>
      </c>
      <c r="I261" s="30">
        <v>44690</v>
      </c>
      <c r="J261" s="35">
        <v>44627</v>
      </c>
    </row>
    <row r="262" spans="1:10" x14ac:dyDescent="0.25">
      <c r="A262" s="37" t="s">
        <v>129</v>
      </c>
      <c r="B262" s="30">
        <v>44438</v>
      </c>
      <c r="C262" s="31">
        <v>44438</v>
      </c>
      <c r="D262" s="32">
        <v>127500</v>
      </c>
      <c r="E262" s="32">
        <v>127500</v>
      </c>
      <c r="F262" s="33" t="s">
        <v>329</v>
      </c>
      <c r="G262" s="33" t="str">
        <f>IF(I262&gt;0,"PROPLACENO",F262)</f>
        <v>PROPLACENO</v>
      </c>
      <c r="H262" s="34">
        <v>101</v>
      </c>
      <c r="I262" s="30">
        <v>44609</v>
      </c>
      <c r="J262" s="35">
        <v>44508</v>
      </c>
    </row>
    <row r="263" spans="1:10" x14ac:dyDescent="0.25">
      <c r="A263" s="37" t="s">
        <v>148</v>
      </c>
      <c r="B263" s="30">
        <v>44438</v>
      </c>
      <c r="C263" s="31">
        <v>44448</v>
      </c>
      <c r="D263" s="32">
        <v>83250</v>
      </c>
      <c r="E263" s="32">
        <v>83229.75</v>
      </c>
      <c r="F263" s="33" t="s">
        <v>329</v>
      </c>
      <c r="G263" s="33" t="str">
        <f>IF(I263&gt;0,"PROPLACENO",F263)</f>
        <v>PROPLACENO</v>
      </c>
      <c r="H263" s="34">
        <v>120</v>
      </c>
      <c r="I263" s="30">
        <v>44698</v>
      </c>
      <c r="J263" s="35">
        <v>44536</v>
      </c>
    </row>
    <row r="264" spans="1:10" x14ac:dyDescent="0.25">
      <c r="A264" s="37" t="s">
        <v>228</v>
      </c>
      <c r="B264" s="30">
        <v>44438</v>
      </c>
      <c r="C264" s="31">
        <v>44440</v>
      </c>
      <c r="D264" s="32">
        <v>127500</v>
      </c>
      <c r="E264" s="32">
        <v>127500</v>
      </c>
      <c r="F264" s="33" t="s">
        <v>331</v>
      </c>
      <c r="G264" s="33" t="str">
        <f>IF(I264&gt;0,"PROPLACENO",F264)</f>
        <v>PROPLACENO</v>
      </c>
      <c r="H264" s="34">
        <v>200</v>
      </c>
      <c r="I264" s="30">
        <v>44657</v>
      </c>
      <c r="J264" s="35">
        <v>44536</v>
      </c>
    </row>
    <row r="265" spans="1:10" x14ac:dyDescent="0.25">
      <c r="A265" s="37" t="s">
        <v>260</v>
      </c>
      <c r="B265" s="30">
        <v>44438</v>
      </c>
      <c r="C265" s="31">
        <v>44446</v>
      </c>
      <c r="D265" s="32">
        <v>127500</v>
      </c>
      <c r="E265" s="32">
        <v>127500</v>
      </c>
      <c r="F265" s="33" t="s">
        <v>329</v>
      </c>
      <c r="G265" s="33" t="str">
        <f>IF(I265&gt;0,"PROPLACENO",F265)</f>
        <v>PROPLACENO</v>
      </c>
      <c r="H265" s="34">
        <v>232</v>
      </c>
      <c r="I265" s="30">
        <v>44741</v>
      </c>
      <c r="J265" s="35">
        <v>44690</v>
      </c>
    </row>
    <row r="266" spans="1:10" x14ac:dyDescent="0.25">
      <c r="A266" s="37" t="s">
        <v>293</v>
      </c>
      <c r="B266" s="30">
        <v>44438</v>
      </c>
      <c r="C266" s="31">
        <v>44441</v>
      </c>
      <c r="D266" s="32">
        <v>0</v>
      </c>
      <c r="E266" s="32"/>
      <c r="F266" s="33" t="s">
        <v>17</v>
      </c>
      <c r="G266" s="33" t="str">
        <f>IF(I266&gt;0,"PROPLACENO",F266)</f>
        <v>VYŘAZENO</v>
      </c>
      <c r="H266" s="34">
        <v>265</v>
      </c>
      <c r="I266" s="30"/>
      <c r="J266" s="35"/>
    </row>
    <row r="267" spans="1:10" x14ac:dyDescent="0.25">
      <c r="A267" s="37" t="s">
        <v>77</v>
      </c>
      <c r="B267" s="30">
        <v>44438</v>
      </c>
      <c r="C267" s="31">
        <v>44441</v>
      </c>
      <c r="D267" s="32">
        <v>70679.25</v>
      </c>
      <c r="E267" s="32">
        <v>70679.25</v>
      </c>
      <c r="F267" s="33" t="s">
        <v>329</v>
      </c>
      <c r="G267" s="33" t="str">
        <f>IF(I267&gt;0,"PROPLACENO",F267)</f>
        <v>PROPLACENO</v>
      </c>
      <c r="H267" s="34">
        <v>49</v>
      </c>
      <c r="I267" s="30">
        <v>44600</v>
      </c>
      <c r="J267" s="35">
        <v>44508</v>
      </c>
    </row>
    <row r="268" spans="1:10" x14ac:dyDescent="0.25">
      <c r="A268" s="37" t="s">
        <v>325</v>
      </c>
      <c r="B268" s="30">
        <v>44439</v>
      </c>
      <c r="C268" s="31">
        <v>44447</v>
      </c>
      <c r="D268" s="32">
        <v>102500</v>
      </c>
      <c r="E268" s="32">
        <v>102500</v>
      </c>
      <c r="F268" s="33" t="s">
        <v>329</v>
      </c>
      <c r="G268" s="33" t="str">
        <f>IF(I268&gt;0,"PROPLACENO",F268)</f>
        <v>PROPLACENO</v>
      </c>
      <c r="H268" s="34">
        <v>297</v>
      </c>
      <c r="I268" s="30">
        <v>44952</v>
      </c>
      <c r="J268" s="35">
        <v>44844</v>
      </c>
    </row>
    <row r="269" spans="1:10" x14ac:dyDescent="0.25">
      <c r="A269" s="37" t="s">
        <v>103</v>
      </c>
      <c r="B269" s="30">
        <v>44438</v>
      </c>
      <c r="C269" s="31">
        <v>44445</v>
      </c>
      <c r="D269" s="32">
        <v>120000</v>
      </c>
      <c r="E269" s="32">
        <v>120000</v>
      </c>
      <c r="F269" s="33" t="s">
        <v>329</v>
      </c>
      <c r="G269" s="33" t="str">
        <f>IF(I269&gt;0,"PROPLACENO",F269)</f>
        <v>PROPLACENO</v>
      </c>
      <c r="H269" s="34">
        <v>75</v>
      </c>
      <c r="I269" s="30">
        <v>44608</v>
      </c>
      <c r="J269" s="35">
        <v>44508</v>
      </c>
    </row>
    <row r="270" spans="1:10" x14ac:dyDescent="0.25">
      <c r="A270" s="37" t="s">
        <v>297</v>
      </c>
      <c r="B270" s="30">
        <v>44438</v>
      </c>
      <c r="C270" s="31"/>
      <c r="D270" s="32">
        <v>0</v>
      </c>
      <c r="E270" s="32"/>
      <c r="F270" s="33" t="s">
        <v>16</v>
      </c>
      <c r="G270" s="33" t="str">
        <f>IF(I270&gt;0,"PROPLACENO",F270)</f>
        <v>NEDOLOŽENA LISTINNÁ VERZE</v>
      </c>
      <c r="H270" s="34">
        <v>269</v>
      </c>
      <c r="I270" s="30"/>
      <c r="J270" s="35" t="s">
        <v>336</v>
      </c>
    </row>
    <row r="271" spans="1:10" x14ac:dyDescent="0.25">
      <c r="A271" s="37" t="s">
        <v>298</v>
      </c>
      <c r="B271" s="30">
        <v>44438</v>
      </c>
      <c r="C271" s="31">
        <v>44440</v>
      </c>
      <c r="D271" s="32">
        <v>61527</v>
      </c>
      <c r="E271" s="32"/>
      <c r="F271" s="33" t="s">
        <v>335</v>
      </c>
      <c r="G271" s="33" t="s">
        <v>339</v>
      </c>
      <c r="H271" s="34">
        <v>270</v>
      </c>
      <c r="I271" s="30"/>
      <c r="J271" s="35">
        <v>44844</v>
      </c>
    </row>
    <row r="272" spans="1:10" x14ac:dyDescent="0.25">
      <c r="A272" s="37" t="s">
        <v>299</v>
      </c>
      <c r="B272" s="30">
        <v>44438</v>
      </c>
      <c r="C272" s="31">
        <v>44446</v>
      </c>
      <c r="D272" s="32">
        <v>0</v>
      </c>
      <c r="E272" s="32"/>
      <c r="F272" s="33" t="s">
        <v>17</v>
      </c>
      <c r="G272" s="33" t="str">
        <f>IF(I272&gt;0,"PROPLACENO",F272)</f>
        <v>VYŘAZENO</v>
      </c>
      <c r="H272" s="34">
        <v>271</v>
      </c>
      <c r="I272" s="30"/>
      <c r="J272" s="35" t="s">
        <v>336</v>
      </c>
    </row>
    <row r="273" spans="1:10" x14ac:dyDescent="0.25">
      <c r="A273" s="37" t="s">
        <v>300</v>
      </c>
      <c r="B273" s="30">
        <v>44438</v>
      </c>
      <c r="C273" s="31">
        <v>44445</v>
      </c>
      <c r="D273" s="32">
        <v>0</v>
      </c>
      <c r="E273" s="32"/>
      <c r="F273" s="33" t="s">
        <v>17</v>
      </c>
      <c r="G273" s="33" t="str">
        <f>IF(I273&gt;0,"PROPLACENO",F273)</f>
        <v>VYŘAZENO</v>
      </c>
      <c r="H273" s="34">
        <v>272</v>
      </c>
      <c r="I273" s="30"/>
      <c r="J273" s="35" t="s">
        <v>336</v>
      </c>
    </row>
    <row r="274" spans="1:10" x14ac:dyDescent="0.25">
      <c r="A274" s="37" t="s">
        <v>86</v>
      </c>
      <c r="B274" s="30">
        <v>44438</v>
      </c>
      <c r="C274" s="31">
        <v>44438</v>
      </c>
      <c r="D274" s="32">
        <v>107500</v>
      </c>
      <c r="E274" s="32">
        <v>107500</v>
      </c>
      <c r="F274" s="33" t="s">
        <v>329</v>
      </c>
      <c r="G274" s="33" t="str">
        <f>IF(I274&gt;0,"PROPLACENO",F274)</f>
        <v>PROPLACENO</v>
      </c>
      <c r="H274" s="34">
        <v>58</v>
      </c>
      <c r="I274" s="30">
        <v>44634</v>
      </c>
      <c r="J274" s="35">
        <v>44508</v>
      </c>
    </row>
    <row r="275" spans="1:10" x14ac:dyDescent="0.25">
      <c r="A275" s="37" t="s">
        <v>302</v>
      </c>
      <c r="B275" s="30">
        <v>44438</v>
      </c>
      <c r="C275" s="31">
        <v>44442</v>
      </c>
      <c r="D275" s="32">
        <v>0</v>
      </c>
      <c r="E275" s="32"/>
      <c r="F275" s="33" t="s">
        <v>17</v>
      </c>
      <c r="G275" s="33" t="str">
        <f>IF(I275&gt;0,"PROPLACENO",F275)</f>
        <v>VYŘAZENO</v>
      </c>
      <c r="H275" s="34">
        <v>274</v>
      </c>
      <c r="I275" s="30"/>
      <c r="J275" s="35" t="s">
        <v>336</v>
      </c>
    </row>
    <row r="276" spans="1:10" x14ac:dyDescent="0.25">
      <c r="A276" s="37" t="s">
        <v>220</v>
      </c>
      <c r="B276" s="30">
        <v>44438</v>
      </c>
      <c r="C276" s="31">
        <v>44442</v>
      </c>
      <c r="D276" s="32">
        <v>127500</v>
      </c>
      <c r="E276" s="32">
        <v>127500</v>
      </c>
      <c r="F276" s="33" t="s">
        <v>331</v>
      </c>
      <c r="G276" s="33" t="str">
        <f>IF(I276&gt;0,"PROPLACENO",F276)</f>
        <v>PROPLACENO</v>
      </c>
      <c r="H276" s="34">
        <v>192</v>
      </c>
      <c r="I276" s="30">
        <v>44658</v>
      </c>
      <c r="J276" s="35">
        <v>44536</v>
      </c>
    </row>
    <row r="277" spans="1:10" x14ac:dyDescent="0.25">
      <c r="A277" s="37" t="s">
        <v>67</v>
      </c>
      <c r="B277" s="30">
        <v>44438</v>
      </c>
      <c r="C277" s="31">
        <v>44442</v>
      </c>
      <c r="D277" s="32">
        <v>127500</v>
      </c>
      <c r="E277" s="32">
        <v>127500</v>
      </c>
      <c r="F277" s="33" t="s">
        <v>330</v>
      </c>
      <c r="G277" s="33" t="str">
        <f>IF(I277&gt;0,"PROPLACENO",F277)</f>
        <v>PROPLACENO</v>
      </c>
      <c r="H277" s="34">
        <v>39</v>
      </c>
      <c r="I277" s="30">
        <v>44649</v>
      </c>
      <c r="J277" s="35">
        <v>44536</v>
      </c>
    </row>
    <row r="278" spans="1:10" x14ac:dyDescent="0.25">
      <c r="A278" s="37" t="s">
        <v>305</v>
      </c>
      <c r="B278" s="30">
        <v>44438</v>
      </c>
      <c r="C278" s="31">
        <v>44442</v>
      </c>
      <c r="D278" s="32">
        <v>0</v>
      </c>
      <c r="E278" s="32"/>
      <c r="F278" s="33" t="s">
        <v>17</v>
      </c>
      <c r="G278" s="33" t="str">
        <f>IF(I278&gt;0,"PROPLACENO",F278)</f>
        <v>VYŘAZENO</v>
      </c>
      <c r="H278" s="34">
        <v>277</v>
      </c>
      <c r="I278" s="30"/>
      <c r="J278" s="35" t="s">
        <v>336</v>
      </c>
    </row>
    <row r="279" spans="1:10" x14ac:dyDescent="0.25">
      <c r="A279" s="37" t="s">
        <v>38</v>
      </c>
      <c r="B279" s="30">
        <v>44438</v>
      </c>
      <c r="C279" s="31">
        <v>44442</v>
      </c>
      <c r="D279" s="32">
        <v>90165</v>
      </c>
      <c r="E279" s="32">
        <v>90165</v>
      </c>
      <c r="F279" s="33" t="s">
        <v>329</v>
      </c>
      <c r="G279" s="33" t="str">
        <f>IF(I279&gt;0,"PROPLACENO",F279)</f>
        <v>PROPLACENO</v>
      </c>
      <c r="H279" s="34">
        <v>10</v>
      </c>
      <c r="I279" s="30">
        <v>44671</v>
      </c>
      <c r="J279" s="35">
        <v>44508</v>
      </c>
    </row>
    <row r="280" spans="1:10" x14ac:dyDescent="0.25">
      <c r="A280" s="37" t="s">
        <v>307</v>
      </c>
      <c r="B280" s="30">
        <v>44438</v>
      </c>
      <c r="C280" s="31">
        <v>44442</v>
      </c>
      <c r="D280" s="32">
        <v>0</v>
      </c>
      <c r="E280" s="32"/>
      <c r="F280" s="33" t="s">
        <v>335</v>
      </c>
      <c r="G280" s="33" t="s">
        <v>339</v>
      </c>
      <c r="H280" s="34">
        <v>279</v>
      </c>
      <c r="I280" s="30"/>
      <c r="J280" s="35"/>
    </row>
    <row r="281" spans="1:10" x14ac:dyDescent="0.25">
      <c r="A281" s="37" t="s">
        <v>308</v>
      </c>
      <c r="B281" s="30">
        <v>44438</v>
      </c>
      <c r="C281" s="31">
        <v>44441</v>
      </c>
      <c r="D281" s="32">
        <v>0</v>
      </c>
      <c r="E281" s="32"/>
      <c r="F281" s="33" t="s">
        <v>17</v>
      </c>
      <c r="G281" s="33" t="str">
        <f>IF(I281&gt;0,"PROPLACENO",F281)</f>
        <v>VYŘAZENO</v>
      </c>
      <c r="H281" s="34">
        <v>280</v>
      </c>
      <c r="I281" s="30"/>
      <c r="J281" s="35" t="s">
        <v>336</v>
      </c>
    </row>
    <row r="282" spans="1:10" x14ac:dyDescent="0.25">
      <c r="A282" s="37" t="s">
        <v>204</v>
      </c>
      <c r="B282" s="30">
        <v>44438</v>
      </c>
      <c r="C282" s="31">
        <v>44442</v>
      </c>
      <c r="D282" s="32">
        <v>49762.5</v>
      </c>
      <c r="E282" s="32">
        <v>49762.5</v>
      </c>
      <c r="F282" s="33" t="s">
        <v>329</v>
      </c>
      <c r="G282" s="33" t="str">
        <f>IF(I282&gt;0,"PROPLACENO",F282)</f>
        <v>PROPLACENO</v>
      </c>
      <c r="H282" s="34">
        <v>176</v>
      </c>
      <c r="I282" s="30">
        <v>44665</v>
      </c>
      <c r="J282" s="35">
        <v>44536</v>
      </c>
    </row>
    <row r="283" spans="1:10" x14ac:dyDescent="0.25">
      <c r="A283" s="37" t="s">
        <v>168</v>
      </c>
      <c r="B283" s="30">
        <v>44438</v>
      </c>
      <c r="C283" s="31">
        <v>44447</v>
      </c>
      <c r="D283" s="32">
        <v>89250</v>
      </c>
      <c r="E283" s="32">
        <v>89250</v>
      </c>
      <c r="F283" s="33" t="s">
        <v>329</v>
      </c>
      <c r="G283" s="33" t="str">
        <f>IF(I283&gt;0,"PROPLACENO",F283)</f>
        <v>PROPLACENO</v>
      </c>
      <c r="H283" s="34">
        <v>140</v>
      </c>
      <c r="I283" s="30">
        <v>44658</v>
      </c>
      <c r="J283" s="35">
        <v>44536</v>
      </c>
    </row>
    <row r="284" spans="1:10" x14ac:dyDescent="0.25">
      <c r="A284" s="37" t="s">
        <v>311</v>
      </c>
      <c r="B284" s="30">
        <v>44438</v>
      </c>
      <c r="C284" s="31">
        <v>44445</v>
      </c>
      <c r="D284" s="32">
        <v>0</v>
      </c>
      <c r="E284" s="32"/>
      <c r="F284" s="33" t="s">
        <v>17</v>
      </c>
      <c r="G284" s="33" t="str">
        <f>IF(I284&gt;0,"PROPLACENO",F284)</f>
        <v>VYŘAZENO</v>
      </c>
      <c r="H284" s="34">
        <v>283</v>
      </c>
      <c r="I284" s="30"/>
      <c r="J284" s="35" t="s">
        <v>336</v>
      </c>
    </row>
    <row r="285" spans="1:10" x14ac:dyDescent="0.25">
      <c r="A285" s="37" t="s">
        <v>132</v>
      </c>
      <c r="B285" s="30">
        <v>44438</v>
      </c>
      <c r="C285" s="31">
        <v>44445</v>
      </c>
      <c r="D285" s="32">
        <v>127500</v>
      </c>
      <c r="E285" s="32">
        <v>127500</v>
      </c>
      <c r="F285" s="33" t="s">
        <v>329</v>
      </c>
      <c r="G285" s="33" t="str">
        <f>IF(I285&gt;0,"PROPLACENO",F285)</f>
        <v>PROPLACENO</v>
      </c>
      <c r="H285" s="34">
        <v>104</v>
      </c>
      <c r="I285" s="30">
        <v>44665</v>
      </c>
      <c r="J285" s="35">
        <v>44508</v>
      </c>
    </row>
    <row r="286" spans="1:10" x14ac:dyDescent="0.25">
      <c r="A286" s="37" t="s">
        <v>313</v>
      </c>
      <c r="B286" s="30">
        <v>44438</v>
      </c>
      <c r="C286" s="31">
        <v>44441</v>
      </c>
      <c r="D286" s="32">
        <v>0</v>
      </c>
      <c r="E286" s="32"/>
      <c r="F286" s="33" t="s">
        <v>332</v>
      </c>
      <c r="G286" s="33" t="s">
        <v>339</v>
      </c>
      <c r="H286" s="34">
        <v>285</v>
      </c>
      <c r="I286" s="30"/>
      <c r="J286" s="35"/>
    </row>
    <row r="287" spans="1:10" x14ac:dyDescent="0.25">
      <c r="A287" s="37" t="s">
        <v>314</v>
      </c>
      <c r="B287" s="30">
        <v>44438</v>
      </c>
      <c r="C287" s="31">
        <v>44447</v>
      </c>
      <c r="D287" s="32">
        <v>0</v>
      </c>
      <c r="E287" s="32"/>
      <c r="F287" s="33" t="s">
        <v>332</v>
      </c>
      <c r="G287" s="33" t="s">
        <v>339</v>
      </c>
      <c r="H287" s="34">
        <v>286</v>
      </c>
      <c r="I287" s="30"/>
      <c r="J287" s="35"/>
    </row>
    <row r="288" spans="1:10" x14ac:dyDescent="0.25">
      <c r="A288" s="37" t="s">
        <v>315</v>
      </c>
      <c r="B288" s="30">
        <v>44438</v>
      </c>
      <c r="C288" s="31"/>
      <c r="D288" s="32">
        <v>0</v>
      </c>
      <c r="E288" s="32"/>
      <c r="F288" s="33" t="s">
        <v>16</v>
      </c>
      <c r="G288" s="33" t="str">
        <f>IF(I288&gt;0,"PROPLACENO",F288)</f>
        <v>NEDOLOŽENA LISTINNÁ VERZE</v>
      </c>
      <c r="H288" s="34">
        <v>287</v>
      </c>
      <c r="I288" s="30"/>
      <c r="J288" s="35" t="s">
        <v>336</v>
      </c>
    </row>
    <row r="289" spans="1:10" x14ac:dyDescent="0.25">
      <c r="A289" s="37" t="s">
        <v>316</v>
      </c>
      <c r="B289" s="30">
        <v>44438</v>
      </c>
      <c r="C289" s="31">
        <v>44452</v>
      </c>
      <c r="D289" s="32">
        <v>0</v>
      </c>
      <c r="E289" s="32"/>
      <c r="F289" s="33" t="s">
        <v>17</v>
      </c>
      <c r="G289" s="33" t="str">
        <f>IF(I289&gt;0,"PROPLACENO",F289)</f>
        <v>VYŘAZENO</v>
      </c>
      <c r="H289" s="34">
        <v>288</v>
      </c>
      <c r="I289" s="30"/>
      <c r="J289" s="35" t="s">
        <v>336</v>
      </c>
    </row>
    <row r="290" spans="1:10" x14ac:dyDescent="0.25">
      <c r="A290" s="37" t="s">
        <v>118</v>
      </c>
      <c r="B290" s="30">
        <v>44438</v>
      </c>
      <c r="C290" s="31">
        <v>44442</v>
      </c>
      <c r="D290" s="32">
        <v>127500</v>
      </c>
      <c r="E290" s="32">
        <v>127500</v>
      </c>
      <c r="F290" s="33" t="s">
        <v>329</v>
      </c>
      <c r="G290" s="33" t="str">
        <f>IF(I290&gt;0,"PROPLACENO",F290)</f>
        <v>PROPLACENO</v>
      </c>
      <c r="H290" s="34">
        <v>90</v>
      </c>
      <c r="I290" s="30">
        <v>44635</v>
      </c>
      <c r="J290" s="35">
        <v>44508</v>
      </c>
    </row>
    <row r="291" spans="1:10" x14ac:dyDescent="0.25">
      <c r="A291" s="37" t="s">
        <v>318</v>
      </c>
      <c r="B291" s="30">
        <v>44438</v>
      </c>
      <c r="C291" s="31">
        <v>44440</v>
      </c>
      <c r="D291" s="32">
        <v>0</v>
      </c>
      <c r="E291" s="32"/>
      <c r="F291" s="33" t="s">
        <v>17</v>
      </c>
      <c r="G291" s="33" t="str">
        <f>IF(I291&gt;0,"PROPLACENO",F291)</f>
        <v>VYŘAZENO</v>
      </c>
      <c r="H291" s="34">
        <v>290</v>
      </c>
      <c r="I291" s="30"/>
      <c r="J291" s="35" t="s">
        <v>336</v>
      </c>
    </row>
    <row r="292" spans="1:10" x14ac:dyDescent="0.25">
      <c r="A292" s="37" t="s">
        <v>319</v>
      </c>
      <c r="B292" s="30">
        <v>44438</v>
      </c>
      <c r="C292" s="31">
        <v>44452</v>
      </c>
      <c r="D292" s="32">
        <v>0</v>
      </c>
      <c r="E292" s="32"/>
      <c r="F292" s="33" t="s">
        <v>17</v>
      </c>
      <c r="G292" s="33" t="str">
        <f>IF(I292&gt;0,"PROPLACENO",F292)</f>
        <v>VYŘAZENO</v>
      </c>
      <c r="H292" s="34">
        <v>291</v>
      </c>
      <c r="I292" s="30"/>
      <c r="J292" s="35" t="s">
        <v>336</v>
      </c>
    </row>
    <row r="293" spans="1:10" x14ac:dyDescent="0.25">
      <c r="A293" s="37" t="s">
        <v>320</v>
      </c>
      <c r="B293" s="30">
        <v>44438</v>
      </c>
      <c r="C293" s="31">
        <v>44447</v>
      </c>
      <c r="D293" s="32">
        <v>0</v>
      </c>
      <c r="E293" s="32"/>
      <c r="F293" s="33" t="s">
        <v>17</v>
      </c>
      <c r="G293" s="33" t="str">
        <f>IF(I293&gt;0,"PROPLACENO",F293)</f>
        <v>VYŘAZENO</v>
      </c>
      <c r="H293" s="34">
        <v>292</v>
      </c>
      <c r="I293" s="30"/>
      <c r="J293" s="35" t="s">
        <v>336</v>
      </c>
    </row>
    <row r="294" spans="1:10" x14ac:dyDescent="0.25">
      <c r="A294" s="37" t="s">
        <v>321</v>
      </c>
      <c r="B294" s="30">
        <v>44438</v>
      </c>
      <c r="C294" s="31"/>
      <c r="D294" s="32">
        <v>0</v>
      </c>
      <c r="E294" s="32"/>
      <c r="F294" s="33" t="s">
        <v>16</v>
      </c>
      <c r="G294" s="33" t="str">
        <f>IF(I294&gt;0,"PROPLACENO",F294)</f>
        <v>NEDOLOŽENA LISTINNÁ VERZE</v>
      </c>
      <c r="H294" s="34">
        <v>293</v>
      </c>
      <c r="I294" s="30"/>
      <c r="J294" s="35" t="s">
        <v>336</v>
      </c>
    </row>
    <row r="295" spans="1:10" x14ac:dyDescent="0.25">
      <c r="A295" s="37" t="s">
        <v>322</v>
      </c>
      <c r="B295" s="30">
        <v>44438</v>
      </c>
      <c r="C295" s="31">
        <v>44452</v>
      </c>
      <c r="D295" s="32">
        <v>0</v>
      </c>
      <c r="E295" s="32"/>
      <c r="F295" s="33" t="s">
        <v>17</v>
      </c>
      <c r="G295" s="33" t="str">
        <f>IF(I295&gt;0,"PROPLACENO",F295)</f>
        <v>VYŘAZENO</v>
      </c>
      <c r="H295" s="34">
        <v>294</v>
      </c>
      <c r="I295" s="30"/>
      <c r="J295" s="35" t="s">
        <v>336</v>
      </c>
    </row>
    <row r="296" spans="1:10" x14ac:dyDescent="0.25">
      <c r="A296" s="37" t="s">
        <v>304</v>
      </c>
      <c r="B296" s="30">
        <v>44438</v>
      </c>
      <c r="C296" s="31">
        <v>44449</v>
      </c>
      <c r="D296" s="32">
        <v>70452</v>
      </c>
      <c r="E296" s="32">
        <v>62979</v>
      </c>
      <c r="F296" s="33" t="s">
        <v>329</v>
      </c>
      <c r="G296" s="33" t="str">
        <f>IF(I296&gt;0,"PROPLACENO",F296)</f>
        <v>PROPLACENO</v>
      </c>
      <c r="H296" s="34">
        <v>276</v>
      </c>
      <c r="I296" s="30">
        <v>45021</v>
      </c>
      <c r="J296" s="35">
        <v>44844</v>
      </c>
    </row>
    <row r="297" spans="1:10" x14ac:dyDescent="0.25">
      <c r="A297" s="37" t="s">
        <v>254</v>
      </c>
      <c r="B297" s="30">
        <v>44438</v>
      </c>
      <c r="C297" s="31">
        <v>44452</v>
      </c>
      <c r="D297" s="32">
        <v>127500</v>
      </c>
      <c r="E297" s="32">
        <v>127500</v>
      </c>
      <c r="F297" s="33" t="s">
        <v>329</v>
      </c>
      <c r="G297" s="33" t="str">
        <f>IF(I297&gt;0,"PROPLACENO",F297)</f>
        <v>PROPLACENO</v>
      </c>
      <c r="H297" s="34">
        <v>226</v>
      </c>
      <c r="I297" s="30">
        <v>44679</v>
      </c>
      <c r="J297" s="35">
        <v>44627</v>
      </c>
    </row>
    <row r="298" spans="1:10" x14ac:dyDescent="0.25">
      <c r="A298" s="37" t="s">
        <v>312</v>
      </c>
      <c r="B298" s="30">
        <v>44438</v>
      </c>
      <c r="C298" s="31">
        <v>44452</v>
      </c>
      <c r="D298" s="32">
        <v>120000</v>
      </c>
      <c r="E298" s="32">
        <v>120000</v>
      </c>
      <c r="F298" s="33" t="s">
        <v>329</v>
      </c>
      <c r="G298" s="33" t="str">
        <f>IF(I298&gt;0,"PROPLACENO",F298)</f>
        <v>PROPLACENO</v>
      </c>
      <c r="H298" s="34">
        <v>284</v>
      </c>
      <c r="I298" s="30">
        <v>44972</v>
      </c>
      <c r="J298" s="35">
        <v>44844</v>
      </c>
    </row>
    <row r="299" spans="1:10" x14ac:dyDescent="0.25">
      <c r="A299" s="37" t="s">
        <v>324</v>
      </c>
      <c r="B299" s="30">
        <v>44438</v>
      </c>
      <c r="C299" s="31">
        <v>44447</v>
      </c>
      <c r="D299" s="32">
        <v>127500</v>
      </c>
      <c r="E299" s="32">
        <v>127500</v>
      </c>
      <c r="F299" s="33" t="s">
        <v>329</v>
      </c>
      <c r="G299" s="33" t="str">
        <f>IF(I299&gt;0,"PROPLACENO",F299)</f>
        <v>PROPLACENO</v>
      </c>
      <c r="H299" s="34">
        <v>296</v>
      </c>
      <c r="I299" s="30">
        <v>44952</v>
      </c>
      <c r="J299" s="35">
        <v>44844</v>
      </c>
    </row>
    <row r="300" spans="1:10" x14ac:dyDescent="0.25">
      <c r="A300" s="37" t="s">
        <v>327</v>
      </c>
      <c r="B300" s="30">
        <v>44440</v>
      </c>
      <c r="C300" s="31">
        <v>44441</v>
      </c>
      <c r="D300" s="32">
        <v>74214</v>
      </c>
      <c r="E300" s="32">
        <v>57266.25</v>
      </c>
      <c r="F300" s="33" t="s">
        <v>329</v>
      </c>
      <c r="G300" s="33" t="str">
        <f>IF(I300&gt;0,"PROPLACENO",F300)</f>
        <v>PROPLACENO</v>
      </c>
      <c r="H300" s="34">
        <v>299</v>
      </c>
      <c r="I300" s="30">
        <v>44978</v>
      </c>
      <c r="J300" s="35">
        <v>44844</v>
      </c>
    </row>
    <row r="301" spans="1:10" x14ac:dyDescent="0.25">
      <c r="A301" s="37" t="s">
        <v>328</v>
      </c>
      <c r="B301" s="30">
        <v>44440</v>
      </c>
      <c r="C301" s="31">
        <v>44442</v>
      </c>
      <c r="D301" s="32">
        <v>0</v>
      </c>
      <c r="E301" s="32"/>
      <c r="F301" s="33" t="s">
        <v>17</v>
      </c>
      <c r="G301" s="33" t="str">
        <f>IF(I301&gt;0,"PROPLACENO",F301)</f>
        <v>VYŘAZENO</v>
      </c>
      <c r="H301" s="34">
        <v>300</v>
      </c>
      <c r="I301" s="30"/>
      <c r="J301" s="35" t="s">
        <v>336</v>
      </c>
    </row>
    <row r="302" spans="1:10" x14ac:dyDescent="0.25">
      <c r="A302" s="34" t="s">
        <v>9</v>
      </c>
      <c r="B302" s="30"/>
      <c r="J302" s="35"/>
    </row>
  </sheetData>
  <sheetProtection algorithmName="SHA-512" hashValue="xkeaXTCZ8r/IZs9HDEAsfF7kYzBskyImR1A68yVGA0plb3Ck91vflubpU0fdgBdAwURqQm61e7yvXLeAPzJhbA==" saltValue="gGnFtFcB9Yp6DMoW5iKU9Q==" spinCount="100000" sheet="1" selectLockedCells="1" selectUnlockedCells="1"/>
  <sortState xmlns:xlrd2="http://schemas.microsoft.com/office/spreadsheetml/2017/richdata2" ref="A2:H2400">
    <sortCondition ref="A1"/>
  </sortState>
  <conditionalFormatting sqref="A2:A299">
    <cfRule type="duplicateValues" dxfId="3" priority="280" stopIfTrue="1"/>
  </conditionalFormatting>
  <conditionalFormatting sqref="A2:A299">
    <cfRule type="duplicateValues" dxfId="2" priority="281"/>
  </conditionalFormatting>
  <conditionalFormatting sqref="A302:K302 A2:A299">
    <cfRule type="duplicateValues" dxfId="1" priority="282"/>
  </conditionalFormatting>
  <conditionalFormatting sqref="A2:A299">
    <cfRule type="duplicateValues" dxfId="0" priority="283"/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3:D15"/>
  <sheetViews>
    <sheetView workbookViewId="0">
      <selection sqref="A1:XFD1048576"/>
    </sheetView>
  </sheetViews>
  <sheetFormatPr defaultColWidth="9.140625" defaultRowHeight="15" x14ac:dyDescent="0.25"/>
  <cols>
    <col min="1" max="1" width="9.140625" style="6"/>
    <col min="2" max="2" width="38.42578125" style="6" customWidth="1"/>
    <col min="3" max="3" width="9.140625" style="6"/>
    <col min="4" max="4" width="18.28515625" style="6" customWidth="1"/>
    <col min="5" max="16384" width="9.140625" style="6"/>
  </cols>
  <sheetData>
    <row r="3" spans="2:4" ht="118.5" customHeight="1" x14ac:dyDescent="0.25">
      <c r="B3" s="5" t="s">
        <v>21</v>
      </c>
      <c r="C3" s="5"/>
      <c r="D3" s="5"/>
    </row>
    <row r="5" spans="2:4" ht="120" x14ac:dyDescent="0.25">
      <c r="B5" s="5" t="s">
        <v>22</v>
      </c>
    </row>
    <row r="7" spans="2:4" ht="90" x14ac:dyDescent="0.25">
      <c r="B7" s="5" t="s">
        <v>23</v>
      </c>
    </row>
    <row r="9" spans="2:4" ht="150" x14ac:dyDescent="0.25">
      <c r="B9" s="5" t="s">
        <v>24</v>
      </c>
    </row>
    <row r="11" spans="2:4" ht="117.75" customHeight="1" x14ac:dyDescent="0.25">
      <c r="B11" s="5" t="s">
        <v>28</v>
      </c>
    </row>
    <row r="13" spans="2:4" ht="75" x14ac:dyDescent="0.25">
      <c r="B13" s="5" t="s">
        <v>25</v>
      </c>
    </row>
    <row r="15" spans="2:4" ht="105" x14ac:dyDescent="0.25">
      <c r="B15" s="5" t="s">
        <v>26</v>
      </c>
    </row>
  </sheetData>
  <sheetProtection algorithmName="SHA-512" hashValue="KpLJyniznMTYTwSsqv7tRvtxhRj3eSyYfm0frT8Migv65//WsPaFw3a25jLSXdKAWq+fDE25zXm84YZCNb22Gg==" saltValue="MRHwh5WHEBsCr6fLdvrUEw==" spinCount="100000" sheet="1" objects="1" selectLockedCells="1" selectUn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PID</vt:lpstr>
      <vt:lpstr>PID abecedně</vt:lpstr>
      <vt:lpstr>stavy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Černocký Martin</dc:creator>
  <cp:lastModifiedBy>Černocký Martin</cp:lastModifiedBy>
  <dcterms:created xsi:type="dcterms:W3CDTF">2018-08-22T04:47:19Z</dcterms:created>
  <dcterms:modified xsi:type="dcterms:W3CDTF">2024-03-06T09:54:09Z</dcterms:modified>
</cp:coreProperties>
</file>