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ok_proc0588\Documents\"/>
    </mc:Choice>
  </mc:AlternateContent>
  <bookViews>
    <workbookView xWindow="0" yWindow="0" windowWidth="23040" windowHeight="8616" firstSheet="1" activeTab="1"/>
  </bookViews>
  <sheets>
    <sheet name="List1" sheetId="1" state="hidden" r:id="rId1"/>
    <sheet name="tisk" sheetId="2" r:id="rId2"/>
  </sheets>
  <definedNames>
    <definedName name="_FilterDatabase" localSheetId="0" hidden="1">List1!$A$3:$Q$9</definedName>
    <definedName name="DZACATEK">List1!#REF!</definedName>
    <definedName name="FZACATEK">List1!#REF!</definedName>
    <definedName name="LZACATEK">List1!#REF!</definedName>
    <definedName name="_xlnm.Print_Titles" localSheetId="0">List1!$1:$3</definedName>
    <definedName name="_xlnm.Print_Titles" localSheetId="1">tisk!$1:$3</definedName>
  </definedNames>
  <calcPr calcId="162913"/>
</workbook>
</file>

<file path=xl/calcChain.xml><?xml version="1.0" encoding="utf-8"?>
<calcChain xmlns="http://schemas.openxmlformats.org/spreadsheetml/2006/main">
  <c r="Q3" i="1" l="1"/>
  <c r="N3" i="1" l="1"/>
  <c r="W3" i="1" l="1"/>
  <c r="V31" i="1" l="1"/>
  <c r="V21" i="1"/>
  <c r="V29" i="1"/>
  <c r="V4" i="1"/>
  <c r="V35" i="1"/>
  <c r="V12" i="1"/>
  <c r="V9" i="1"/>
  <c r="V5" i="1"/>
  <c r="V20" i="1"/>
  <c r="V34" i="1"/>
  <c r="V14" i="1"/>
  <c r="V17" i="1"/>
  <c r="V25" i="1"/>
  <c r="V33" i="1"/>
  <c r="V27" i="1"/>
  <c r="V11" i="1"/>
  <c r="V22" i="1"/>
  <c r="V6" i="1"/>
  <c r="V15" i="1"/>
  <c r="V18" i="1"/>
  <c r="V19" i="1"/>
  <c r="V24" i="1"/>
  <c r="V7" i="1"/>
  <c r="V13" i="1"/>
  <c r="V32" i="1"/>
  <c r="V8" i="1"/>
  <c r="V28" i="1"/>
  <c r="V23" i="1"/>
  <c r="V16" i="1"/>
  <c r="V37" i="1"/>
  <c r="V30" i="1"/>
  <c r="V36" i="1"/>
  <c r="V10" i="1"/>
  <c r="V26" i="1"/>
  <c r="B4" i="2" l="1"/>
  <c r="F4" i="2" s="1"/>
  <c r="A6" i="2"/>
  <c r="B7" i="2" s="1"/>
  <c r="J7" i="2" s="1"/>
  <c r="A9" i="2"/>
  <c r="B10" i="2" s="1"/>
  <c r="D10" i="2" s="1"/>
  <c r="A12" i="2"/>
  <c r="B13" i="2" s="1"/>
  <c r="D14" i="2" s="1"/>
  <c r="A15" i="2"/>
  <c r="B16" i="2"/>
  <c r="D18" i="2" s="1"/>
  <c r="A18" i="2"/>
  <c r="B19" i="2" s="1"/>
  <c r="A21" i="2"/>
  <c r="B22" i="2" s="1"/>
  <c r="E22" i="2" s="1"/>
  <c r="A24" i="2"/>
  <c r="B25" i="2" s="1"/>
  <c r="C25" i="2" s="1"/>
  <c r="A27" i="2"/>
  <c r="B28" i="2" s="1"/>
  <c r="D28" i="2" s="1"/>
  <c r="A30" i="2"/>
  <c r="B31" i="2" s="1"/>
  <c r="I31" i="2" s="1"/>
  <c r="A33" i="2"/>
  <c r="B34" i="2" s="1"/>
  <c r="C36" i="2" s="1"/>
  <c r="A36" i="2"/>
  <c r="B37" i="2"/>
  <c r="H37" i="2" s="1"/>
  <c r="A39" i="2"/>
  <c r="B40" i="2" s="1"/>
  <c r="L40" i="2" s="1"/>
  <c r="A42" i="2"/>
  <c r="B43" i="2" s="1"/>
  <c r="A45" i="2"/>
  <c r="B46" i="2"/>
  <c r="C48" i="2" s="1"/>
  <c r="A48" i="2"/>
  <c r="B49" i="2"/>
  <c r="E49" i="2" s="1"/>
  <c r="A51" i="2"/>
  <c r="B52" i="2"/>
  <c r="C53" i="2" s="1"/>
  <c r="A54" i="2"/>
  <c r="B55" i="2"/>
  <c r="D56" i="2" s="1"/>
  <c r="A57" i="2"/>
  <c r="B58" i="2"/>
  <c r="D60" i="2" s="1"/>
  <c r="A60" i="2"/>
  <c r="B61" i="2"/>
  <c r="M61" i="2" s="1"/>
  <c r="A63" i="2"/>
  <c r="B64" i="2" s="1"/>
  <c r="F64" i="2" s="1"/>
  <c r="A66" i="2"/>
  <c r="B67" i="2" s="1"/>
  <c r="E67" i="2" s="1"/>
  <c r="A69" i="2"/>
  <c r="B70" i="2" s="1"/>
  <c r="D71" i="2" s="1"/>
  <c r="A72" i="2"/>
  <c r="B73" i="2" s="1"/>
  <c r="A75" i="2"/>
  <c r="B76" i="2"/>
  <c r="C77" i="2" s="1"/>
  <c r="A78" i="2"/>
  <c r="B79" i="2" s="1"/>
  <c r="A81" i="2"/>
  <c r="B82" i="2" s="1"/>
  <c r="E82" i="2" s="1"/>
  <c r="A84" i="2"/>
  <c r="B85" i="2" s="1"/>
  <c r="H85" i="2" s="1"/>
  <c r="A87" i="2"/>
  <c r="B88" i="2" s="1"/>
  <c r="D89" i="2" s="1"/>
  <c r="A90" i="2"/>
  <c r="B91" i="2" s="1"/>
  <c r="A93" i="2"/>
  <c r="B94" i="2" s="1"/>
  <c r="E94" i="2" s="1"/>
  <c r="A96" i="2"/>
  <c r="B97" i="2" s="1"/>
  <c r="G97" i="2" s="1"/>
  <c r="A99" i="2"/>
  <c r="B100" i="2" s="1"/>
  <c r="F102" i="2" s="1"/>
  <c r="A102" i="2"/>
  <c r="B103" i="2" s="1"/>
  <c r="C105" i="2" s="1"/>
  <c r="A105" i="2"/>
  <c r="B106" i="2" s="1"/>
  <c r="I106" i="2" s="1"/>
  <c r="C5" i="2"/>
  <c r="J4" i="2"/>
  <c r="C26" i="2"/>
  <c r="L4" i="2"/>
  <c r="H4" i="2"/>
  <c r="G64" i="2"/>
  <c r="D64" i="2"/>
  <c r="H64" i="2"/>
  <c r="I64" i="2"/>
  <c r="E85" i="2"/>
  <c r="I85" i="2"/>
  <c r="C85" i="2"/>
  <c r="F87" i="2"/>
  <c r="J64" i="2"/>
  <c r="K25" i="2"/>
  <c r="I25" i="2"/>
  <c r="M25" i="2"/>
  <c r="D5" i="2"/>
  <c r="C6" i="2"/>
  <c r="M4" i="2"/>
  <c r="C43" i="2" l="1"/>
  <c r="M43" i="2"/>
  <c r="D103" i="2"/>
  <c r="K4" i="2"/>
  <c r="D26" i="2"/>
  <c r="G85" i="2"/>
  <c r="M64" i="2"/>
  <c r="K64" i="2"/>
  <c r="D27" i="2"/>
  <c r="C4" i="2"/>
  <c r="F6" i="2"/>
  <c r="E25" i="2"/>
  <c r="G25" i="2"/>
  <c r="D86" i="2"/>
  <c r="C87" i="2"/>
  <c r="C65" i="2"/>
  <c r="E64" i="2"/>
  <c r="F66" i="2"/>
  <c r="C64" i="2"/>
  <c r="C86" i="2"/>
  <c r="F25" i="2"/>
  <c r="I4" i="2"/>
  <c r="G4" i="2"/>
  <c r="C27" i="2"/>
  <c r="F27" i="2"/>
  <c r="K85" i="2"/>
  <c r="M85" i="2"/>
  <c r="C66" i="2"/>
  <c r="L64" i="2"/>
  <c r="D65" i="2"/>
  <c r="D66" i="2"/>
  <c r="J85" i="2"/>
  <c r="E103" i="2"/>
  <c r="D105" i="2"/>
  <c r="F105" i="2"/>
  <c r="J103" i="2"/>
  <c r="F103" i="2"/>
  <c r="D104" i="2"/>
  <c r="C104" i="2"/>
  <c r="C103" i="2"/>
  <c r="K94" i="2"/>
  <c r="L94" i="2"/>
  <c r="H103" i="2"/>
  <c r="G94" i="2"/>
  <c r="D94" i="2"/>
  <c r="J94" i="2"/>
  <c r="I94" i="2"/>
  <c r="H28" i="2"/>
  <c r="C37" i="2"/>
  <c r="J37" i="2"/>
  <c r="D76" i="2"/>
  <c r="C67" i="2"/>
  <c r="C46" i="2"/>
  <c r="C28" i="2"/>
  <c r="K52" i="2"/>
  <c r="M76" i="2"/>
  <c r="M16" i="2"/>
  <c r="G7" i="2"/>
  <c r="J46" i="2"/>
  <c r="L7" i="2"/>
  <c r="I67" i="2"/>
  <c r="F58" i="2"/>
  <c r="G58" i="2"/>
  <c r="C39" i="2"/>
  <c r="M67" i="2"/>
  <c r="C30" i="2"/>
  <c r="C59" i="2"/>
  <c r="G67" i="2"/>
  <c r="C58" i="2"/>
  <c r="K76" i="2"/>
  <c r="D78" i="2"/>
  <c r="F7" i="2"/>
  <c r="G37" i="2"/>
  <c r="C18" i="2"/>
  <c r="D53" i="2"/>
  <c r="K7" i="2"/>
  <c r="G46" i="2"/>
  <c r="F52" i="2"/>
  <c r="F67" i="2"/>
  <c r="L103" i="2"/>
  <c r="I103" i="2"/>
  <c r="G103" i="2"/>
  <c r="M103" i="2"/>
  <c r="K103" i="2"/>
  <c r="C95" i="2"/>
  <c r="F94" i="2"/>
  <c r="H94" i="2"/>
  <c r="D95" i="2"/>
  <c r="M94" i="2"/>
  <c r="D96" i="2"/>
  <c r="C94" i="2"/>
  <c r="F96" i="2"/>
  <c r="C96" i="2"/>
  <c r="F85" i="2"/>
  <c r="L85" i="2"/>
  <c r="D87" i="2"/>
  <c r="D85" i="2"/>
  <c r="J25" i="2"/>
  <c r="D25" i="2"/>
  <c r="H25" i="2"/>
  <c r="L25" i="2"/>
  <c r="E4" i="2"/>
  <c r="D4" i="2"/>
  <c r="D6" i="2"/>
  <c r="F39" i="2"/>
  <c r="D58" i="2"/>
  <c r="K16" i="2"/>
  <c r="D29" i="2"/>
  <c r="F46" i="2"/>
  <c r="M52" i="2"/>
  <c r="E7" i="2"/>
  <c r="H46" i="2"/>
  <c r="F48" i="2"/>
  <c r="E46" i="2"/>
  <c r="E58" i="2"/>
  <c r="H76" i="2"/>
  <c r="J58" i="2"/>
  <c r="L67" i="2"/>
  <c r="D7" i="2"/>
  <c r="D39" i="2"/>
  <c r="C8" i="2"/>
  <c r="E37" i="2"/>
  <c r="H52" i="2"/>
  <c r="D17" i="2"/>
  <c r="F30" i="2"/>
  <c r="E28" i="2"/>
  <c r="C54" i="2"/>
  <c r="I7" i="2"/>
  <c r="L28" i="2"/>
  <c r="F69" i="2"/>
  <c r="I46" i="2"/>
  <c r="I58" i="2"/>
  <c r="I76" i="2"/>
  <c r="G76" i="2"/>
  <c r="D9" i="2"/>
  <c r="L37" i="2"/>
  <c r="F28" i="2"/>
  <c r="D52" i="2"/>
  <c r="C17" i="2"/>
  <c r="F37" i="2"/>
  <c r="H16" i="2"/>
  <c r="M37" i="2"/>
  <c r="D38" i="2"/>
  <c r="D46" i="2"/>
  <c r="L58" i="2"/>
  <c r="C69" i="2"/>
  <c r="G16" i="2"/>
  <c r="I16" i="2"/>
  <c r="K28" i="2"/>
  <c r="M28" i="2"/>
  <c r="C47" i="2"/>
  <c r="G52" i="2"/>
  <c r="C9" i="2"/>
  <c r="F9" i="2"/>
  <c r="L52" i="2"/>
  <c r="D47" i="2"/>
  <c r="D59" i="2"/>
  <c r="E76" i="2"/>
  <c r="F78" i="2"/>
  <c r="C76" i="2"/>
  <c r="I37" i="2"/>
  <c r="K37" i="2"/>
  <c r="L46" i="2"/>
  <c r="F60" i="2"/>
  <c r="F18" i="2"/>
  <c r="C16" i="2"/>
  <c r="E16" i="2"/>
  <c r="G28" i="2"/>
  <c r="I28" i="2"/>
  <c r="F54" i="2"/>
  <c r="C52" i="2"/>
  <c r="E52" i="2"/>
  <c r="M7" i="2"/>
  <c r="D8" i="2"/>
  <c r="L16" i="2"/>
  <c r="H58" i="2"/>
  <c r="D68" i="2"/>
  <c r="K46" i="2"/>
  <c r="M46" i="2"/>
  <c r="K58" i="2"/>
  <c r="M58" i="2"/>
  <c r="C78" i="2"/>
  <c r="L76" i="2"/>
  <c r="D77" i="2"/>
  <c r="J76" i="2"/>
  <c r="D37" i="2"/>
  <c r="D48" i="2"/>
  <c r="D67" i="2"/>
  <c r="D54" i="2"/>
  <c r="D16" i="2"/>
  <c r="H7" i="2"/>
  <c r="H67" i="2"/>
  <c r="J28" i="2"/>
  <c r="J67" i="2"/>
  <c r="I52" i="2"/>
  <c r="C7" i="2"/>
  <c r="K67" i="2"/>
  <c r="C60" i="2"/>
  <c r="J16" i="2"/>
  <c r="D30" i="2"/>
  <c r="J52" i="2"/>
  <c r="F16" i="2"/>
  <c r="C38" i="2"/>
  <c r="C68" i="2"/>
  <c r="H100" i="2"/>
  <c r="C102" i="2"/>
  <c r="C100" i="2"/>
  <c r="F100" i="2"/>
  <c r="D102" i="2"/>
  <c r="L100" i="2"/>
  <c r="D100" i="2"/>
  <c r="J100" i="2"/>
  <c r="M100" i="2"/>
  <c r="D101" i="2"/>
  <c r="C101" i="2"/>
  <c r="I79" i="2"/>
  <c r="D81" i="2"/>
  <c r="F21" i="2"/>
  <c r="D21" i="2"/>
  <c r="I100" i="2"/>
  <c r="K100" i="2"/>
  <c r="E100" i="2"/>
  <c r="G100" i="2"/>
  <c r="L88" i="2"/>
  <c r="J19" i="2"/>
  <c r="H106" i="2"/>
  <c r="L19" i="2"/>
  <c r="D69" i="2"/>
  <c r="C29" i="2"/>
  <c r="F76" i="2"/>
  <c r="G19" i="2"/>
  <c r="G10" i="2"/>
  <c r="C72" i="2"/>
  <c r="F31" i="2"/>
  <c r="M70" i="2"/>
  <c r="F90" i="2"/>
  <c r="C42" i="2"/>
  <c r="G106" i="2"/>
  <c r="E79" i="2"/>
  <c r="F81" i="2"/>
  <c r="D80" i="2"/>
  <c r="C31" i="2"/>
  <c r="K31" i="2"/>
  <c r="D32" i="2"/>
  <c r="C32" i="2"/>
  <c r="D12" i="2"/>
  <c r="I10" i="2"/>
  <c r="C11" i="2"/>
  <c r="M10" i="2"/>
  <c r="F10" i="2"/>
  <c r="C79" i="2"/>
  <c r="C106" i="2"/>
  <c r="D88" i="2"/>
  <c r="C89" i="2"/>
  <c r="M88" i="2"/>
  <c r="C88" i="2"/>
  <c r="C90" i="2"/>
  <c r="J70" i="2"/>
  <c r="H70" i="2"/>
  <c r="L70" i="2"/>
  <c r="C71" i="2"/>
  <c r="I40" i="2"/>
  <c r="D41" i="2"/>
  <c r="E40" i="2"/>
  <c r="F42" i="2"/>
  <c r="D19" i="2"/>
  <c r="E19" i="2"/>
  <c r="C19" i="2"/>
  <c r="C21" i="2"/>
  <c r="C20" i="2"/>
  <c r="F19" i="2"/>
  <c r="C40" i="2"/>
  <c r="M31" i="2"/>
  <c r="K10" i="2"/>
  <c r="K70" i="2"/>
  <c r="D106" i="2"/>
  <c r="J106" i="2"/>
  <c r="F79" i="2"/>
  <c r="H79" i="2"/>
  <c r="C80" i="2"/>
  <c r="L10" i="2"/>
  <c r="M79" i="2"/>
  <c r="K40" i="2"/>
  <c r="M40" i="2"/>
  <c r="M19" i="2"/>
  <c r="D20" i="2"/>
  <c r="E31" i="2"/>
  <c r="G31" i="2"/>
  <c r="G79" i="2"/>
  <c r="F12" i="2"/>
  <c r="C10" i="2"/>
  <c r="E10" i="2"/>
  <c r="I70" i="2"/>
  <c r="D70" i="2"/>
  <c r="G70" i="2"/>
  <c r="I88" i="2"/>
  <c r="K88" i="2"/>
  <c r="E106" i="2"/>
  <c r="J10" i="2"/>
  <c r="F70" i="2"/>
  <c r="H40" i="2"/>
  <c r="C81" i="2"/>
  <c r="G40" i="2"/>
  <c r="H10" i="2"/>
  <c r="I19" i="2"/>
  <c r="K19" i="2"/>
  <c r="C33" i="2"/>
  <c r="F33" i="2"/>
  <c r="K79" i="2"/>
  <c r="D11" i="2"/>
  <c r="C12" i="2"/>
  <c r="H88" i="2"/>
  <c r="E70" i="2"/>
  <c r="F72" i="2"/>
  <c r="C70" i="2"/>
  <c r="E88" i="2"/>
  <c r="G88" i="2"/>
  <c r="K106" i="2"/>
  <c r="D34" i="2"/>
  <c r="C49" i="2"/>
  <c r="C15" i="2"/>
  <c r="D62" i="2"/>
  <c r="F106" i="2"/>
  <c r="M106" i="2"/>
  <c r="J88" i="2"/>
  <c r="D90" i="2"/>
  <c r="F88" i="2"/>
  <c r="J79" i="2"/>
  <c r="D79" i="2"/>
  <c r="L79" i="2"/>
  <c r="D40" i="2"/>
  <c r="F40" i="2"/>
  <c r="D31" i="2"/>
  <c r="J31" i="2"/>
  <c r="D33" i="2"/>
  <c r="L31" i="2"/>
  <c r="J40" i="2"/>
  <c r="H31" i="2"/>
  <c r="D42" i="2"/>
  <c r="H19" i="2"/>
  <c r="D72" i="2"/>
  <c r="C41" i="2"/>
  <c r="L91" i="2"/>
  <c r="M91" i="2"/>
  <c r="F75" i="2"/>
  <c r="D73" i="2"/>
  <c r="D74" i="2"/>
  <c r="C75" i="2"/>
  <c r="G73" i="2"/>
  <c r="C55" i="2"/>
  <c r="E55" i="2"/>
  <c r="K55" i="2"/>
  <c r="M55" i="2"/>
  <c r="C56" i="2"/>
  <c r="G43" i="2"/>
  <c r="F45" i="2"/>
  <c r="K43" i="2"/>
  <c r="F43" i="2"/>
  <c r="D24" i="2"/>
  <c r="I22" i="2"/>
  <c r="K22" i="2"/>
  <c r="C23" i="2"/>
  <c r="C22" i="2"/>
  <c r="L22" i="2"/>
  <c r="I13" i="2"/>
  <c r="C51" i="2"/>
  <c r="F22" i="2"/>
  <c r="C45" i="2"/>
  <c r="G55" i="2"/>
  <c r="F24" i="2"/>
  <c r="K34" i="2"/>
  <c r="C92" i="2"/>
  <c r="F55" i="2"/>
  <c r="M73" i="2"/>
  <c r="I43" i="2"/>
  <c r="K73" i="2"/>
  <c r="G22" i="2"/>
  <c r="M97" i="2"/>
  <c r="C99" i="2"/>
  <c r="D98" i="2"/>
  <c r="K82" i="2"/>
  <c r="G82" i="2"/>
  <c r="K61" i="2"/>
  <c r="F63" i="2"/>
  <c r="G61" i="2"/>
  <c r="I61" i="2"/>
  <c r="D50" i="2"/>
  <c r="C50" i="2"/>
  <c r="F51" i="2"/>
  <c r="G49" i="2"/>
  <c r="I49" i="2"/>
  <c r="E34" i="2"/>
  <c r="G34" i="2"/>
  <c r="M34" i="2"/>
  <c r="D35" i="2"/>
  <c r="C35" i="2"/>
  <c r="G13" i="2"/>
  <c r="K13" i="2"/>
  <c r="M13" i="2"/>
  <c r="F15" i="2"/>
  <c r="C13" i="2"/>
  <c r="D22" i="2"/>
  <c r="K49" i="2"/>
  <c r="H34" i="2"/>
  <c r="D44" i="2"/>
  <c r="I55" i="2"/>
  <c r="C61" i="2"/>
  <c r="M22" i="2"/>
  <c r="I34" i="2"/>
  <c r="I97" i="2"/>
  <c r="K91" i="2"/>
  <c r="E13" i="2"/>
  <c r="L34" i="2"/>
  <c r="C44" i="2"/>
  <c r="M49" i="2"/>
  <c r="C63" i="2"/>
  <c r="I73" i="2"/>
  <c r="F34" i="2"/>
  <c r="H22" i="2"/>
  <c r="E43" i="2"/>
  <c r="C57" i="2"/>
  <c r="F57" i="2"/>
  <c r="C73" i="2"/>
  <c r="D23" i="2"/>
  <c r="C24" i="2"/>
  <c r="F36" i="2"/>
  <c r="C34" i="2"/>
  <c r="F99" i="2"/>
  <c r="C97" i="2"/>
  <c r="E97" i="2"/>
  <c r="G91" i="2"/>
  <c r="I91" i="2"/>
  <c r="C84" i="2"/>
  <c r="F84" i="2"/>
  <c r="C82" i="2"/>
  <c r="F93" i="2"/>
  <c r="C91" i="2"/>
  <c r="E91" i="2"/>
  <c r="M82" i="2"/>
  <c r="D83" i="2"/>
  <c r="F91" i="2"/>
  <c r="K97" i="2"/>
  <c r="H91" i="2"/>
  <c r="D92" i="2"/>
  <c r="C93" i="2"/>
  <c r="I82" i="2"/>
  <c r="H97" i="2"/>
  <c r="L97" i="2"/>
  <c r="D97" i="2"/>
  <c r="C98" i="2"/>
  <c r="J97" i="2"/>
  <c r="D99" i="2"/>
  <c r="F97" i="2"/>
  <c r="J91" i="2"/>
  <c r="D93" i="2"/>
  <c r="D91" i="2"/>
  <c r="J82" i="2"/>
  <c r="F82" i="2"/>
  <c r="D82" i="2"/>
  <c r="C83" i="2"/>
  <c r="D84" i="2"/>
  <c r="H82" i="2"/>
  <c r="L82" i="2"/>
  <c r="C74" i="2"/>
  <c r="J73" i="2"/>
  <c r="E73" i="2"/>
  <c r="F73" i="2"/>
  <c r="H73" i="2"/>
  <c r="D75" i="2"/>
  <c r="L73" i="2"/>
  <c r="E61" i="2"/>
  <c r="C62" i="2"/>
  <c r="J61" i="2"/>
  <c r="D63" i="2"/>
  <c r="F61" i="2"/>
  <c r="L61" i="2"/>
  <c r="D61" i="2"/>
  <c r="H61" i="2"/>
  <c r="H55" i="2"/>
  <c r="J55" i="2"/>
  <c r="D55" i="2"/>
  <c r="D57" i="2"/>
  <c r="L55" i="2"/>
  <c r="L49" i="2"/>
  <c r="J49" i="2"/>
  <c r="F49" i="2"/>
  <c r="D51" i="2"/>
  <c r="H49" i="2"/>
  <c r="D49" i="2"/>
  <c r="D43" i="2"/>
  <c r="H43" i="2"/>
  <c r="L43" i="2"/>
  <c r="J43" i="2"/>
  <c r="D45" i="2"/>
  <c r="D36" i="2"/>
  <c r="J34" i="2"/>
  <c r="H13" i="2"/>
  <c r="D15" i="2"/>
  <c r="J13" i="2"/>
  <c r="F13" i="2"/>
  <c r="C14" i="2"/>
  <c r="D13" i="2"/>
  <c r="L13" i="2"/>
  <c r="J22" i="2"/>
  <c r="M3" i="2" l="1"/>
</calcChain>
</file>

<file path=xl/sharedStrings.xml><?xml version="1.0" encoding="utf-8"?>
<sst xmlns="http://schemas.openxmlformats.org/spreadsheetml/2006/main" count="522" uniqueCount="320">
  <si>
    <t>Poř. číslo</t>
  </si>
  <si>
    <t>Žadatel</t>
  </si>
  <si>
    <t>Účel použití dotace na akci/projekt a jeho cíl</t>
  </si>
  <si>
    <t>Celkové náklady realizované akce/projektu</t>
  </si>
  <si>
    <t>Termín akce/realizace projektu</t>
  </si>
  <si>
    <t>Požadovaná částka z rozpočtu OK</t>
  </si>
  <si>
    <t>Termín vyúčtování dotace</t>
  </si>
  <si>
    <t>Bodové hodnocení</t>
  </si>
  <si>
    <t>Návrh</t>
  </si>
  <si>
    <t>Sídlo</t>
  </si>
  <si>
    <t>A</t>
  </si>
  <si>
    <t>B</t>
  </si>
  <si>
    <t>C</t>
  </si>
  <si>
    <t>Celkem</t>
  </si>
  <si>
    <t xml:space="preserve">Název </t>
  </si>
  <si>
    <t>Ulice</t>
  </si>
  <si>
    <t>Obec</t>
  </si>
  <si>
    <t>PSČ</t>
  </si>
  <si>
    <t>Okres</t>
  </si>
  <si>
    <t>Právní forma</t>
  </si>
  <si>
    <t>IČ</t>
  </si>
  <si>
    <t>Bankovní účet</t>
  </si>
  <si>
    <t>Zastoupení</t>
  </si>
  <si>
    <t>od</t>
  </si>
  <si>
    <t>do</t>
  </si>
  <si>
    <t>návrh</t>
  </si>
  <si>
    <t>Název akce/projektu</t>
  </si>
  <si>
    <t>Popis akce/projektu</t>
  </si>
  <si>
    <t>Název akce/činnosti</t>
  </si>
  <si>
    <t>Stručný popis akce/činnosti</t>
  </si>
  <si>
    <t>Účel použití dotace na akci/činnost</t>
  </si>
  <si>
    <t>Celkové předpokládané výdaje realizované akce/činnosti</t>
  </si>
  <si>
    <t>Termín akce/ realizace činnosti
OD - DO</t>
  </si>
  <si>
    <t>1</t>
  </si>
  <si>
    <t>Město Konice</t>
  </si>
  <si>
    <t>Masarykovo nám. 27</t>
  </si>
  <si>
    <t>Konice</t>
  </si>
  <si>
    <t>79852</t>
  </si>
  <si>
    <t>Prostějov</t>
  </si>
  <si>
    <t>00288365</t>
  </si>
  <si>
    <t>Zajištění akceschopnosti pro JSDH Konice</t>
  </si>
  <si>
    <t>Absolvování kurzu na získání řidičského oprávnění skupiny C u dvou členů jednotky je důležité z důvodu zajištění zastupitelnosti členů v jednotce SDH a zabezpečení její akceschopnost.</t>
  </si>
  <si>
    <t>1/2020</t>
  </si>
  <si>
    <t>6/2021</t>
  </si>
  <si>
    <t>2</t>
  </si>
  <si>
    <t>Městys Náměšť na Hané</t>
  </si>
  <si>
    <t>nám. T. G. Masaryka 100</t>
  </si>
  <si>
    <t>Náměšť na Hané</t>
  </si>
  <si>
    <t>78344</t>
  </si>
  <si>
    <t>Olomouc</t>
  </si>
  <si>
    <t>00299260</t>
  </si>
  <si>
    <t>Zajištění akceschopnosti pro JSDH Náměšť na Hané</t>
  </si>
  <si>
    <t>c) získání řidičského oprávnění skupiny C pro 1 člena JSDH obce a zároveň absolvování kurzu bezpečné jízdy</t>
  </si>
  <si>
    <t>3</t>
  </si>
  <si>
    <t>Obec Lutín</t>
  </si>
  <si>
    <t>Školní 203</t>
  </si>
  <si>
    <t>Lutín</t>
  </si>
  <si>
    <t>78349</t>
  </si>
  <si>
    <t>00299189</t>
  </si>
  <si>
    <t>Zajištění akceschopnosti pro JSDH Třebčín</t>
  </si>
  <si>
    <t>Kurz bezpečné jízdy</t>
  </si>
  <si>
    <t>h) absolvování kurzu bezpečné jízdy pro 4 členy JSDH obce</t>
  </si>
  <si>
    <t>4</t>
  </si>
  <si>
    <t>Obec Osek nad Bečvou</t>
  </si>
  <si>
    <t>Osek nad Bečvou 65</t>
  </si>
  <si>
    <t>Osek nad Bečvou</t>
  </si>
  <si>
    <t>75122</t>
  </si>
  <si>
    <t>Přerov</t>
  </si>
  <si>
    <t>00301680</t>
  </si>
  <si>
    <t>Zajištění akceschopnosti pro JSDH Osek nad Bečvou</t>
  </si>
  <si>
    <t>1x získání řidičského oprávnění skupiny C pro člena JSDH Osek nad Bečvou</t>
  </si>
  <si>
    <t>a) získání řidičského oprávnění skupiny C pro 1 člena JSDH</t>
  </si>
  <si>
    <t>5</t>
  </si>
  <si>
    <t>Statutární město Přerov</t>
  </si>
  <si>
    <t>Bratrská 709/34</t>
  </si>
  <si>
    <t>75002</t>
  </si>
  <si>
    <t>00301825</t>
  </si>
  <si>
    <t>Zajištění akceschopnosti pro JSDH Přerov - I Město</t>
  </si>
  <si>
    <t>S ohledem na otevření nového úseku dálnice D1 na Přerovsku a s tím rostoucí pravděpodobností přivolání JSDH Přerov I – Město jako podpory HZS ČR při zásahu na této komunikaci, je nezbytné zajistit proškolení řidičů.</t>
  </si>
  <si>
    <t>6</t>
  </si>
  <si>
    <t>Obec Hlubočky</t>
  </si>
  <si>
    <t>Olomoucká 17</t>
  </si>
  <si>
    <t>Hlubočky</t>
  </si>
  <si>
    <t>78361</t>
  </si>
  <si>
    <t>00298891</t>
  </si>
  <si>
    <t>Zajištění akceschopnosti pro JSDH Hlubočky</t>
  </si>
  <si>
    <t>Záměr: Absolvování kurzu bezpečné jízdy pro čtyři strojníky  JSDH Hlubočky - JPO II.</t>
  </si>
  <si>
    <t>7</t>
  </si>
  <si>
    <t>Obec Dolany</t>
  </si>
  <si>
    <t>Dolany 58</t>
  </si>
  <si>
    <t>Dolany</t>
  </si>
  <si>
    <t>78316</t>
  </si>
  <si>
    <t>00298808</t>
  </si>
  <si>
    <t>Zajištění akceschopnosti pro JSDH Dolany</t>
  </si>
  <si>
    <t>Řidičské oprávnění</t>
  </si>
  <si>
    <t>b) získání řidičského oprávnění skupiny C pro 2 členy JSDH</t>
  </si>
  <si>
    <t>8</t>
  </si>
  <si>
    <t>Obec Loučná nad Desnou</t>
  </si>
  <si>
    <t>Loučná nad Desnou 57</t>
  </si>
  <si>
    <t>Loučná nad Desnou</t>
  </si>
  <si>
    <t>78811</t>
  </si>
  <si>
    <t>Šumperk</t>
  </si>
  <si>
    <t>00302953</t>
  </si>
  <si>
    <t>Zajištění akceschopnosti pro JSDH Loučná nad Desnou</t>
  </si>
  <si>
    <t>Záměrem je zajištění provozuschopnosti a akceschopnosti jednotky sboru dobrovolných hasičů. Jednotka potřebuje zvýšit počet strojníků v jednotce z důvodu zvyšujícího se množství zásahů (vichřice, silný vítr - pády stromů,dopravní nehody).</t>
  </si>
  <si>
    <t>9</t>
  </si>
  <si>
    <t>Město Tovačov</t>
  </si>
  <si>
    <t>Náměstí 12</t>
  </si>
  <si>
    <t>Tovačov</t>
  </si>
  <si>
    <t>75101</t>
  </si>
  <si>
    <t>00302082</t>
  </si>
  <si>
    <t>Zajištění akceschopnosti pro JSDH Tovačov</t>
  </si>
  <si>
    <t>řidičské oprávnění skupiny C pro 1 člena JSDH</t>
  </si>
  <si>
    <t>10</t>
  </si>
  <si>
    <t>Obec Stará Červená Voda</t>
  </si>
  <si>
    <t>Stará Červená Voda 204</t>
  </si>
  <si>
    <t>Stará Červená Voda</t>
  </si>
  <si>
    <t>79053</t>
  </si>
  <si>
    <t>Jeseník</t>
  </si>
  <si>
    <t>00303356</t>
  </si>
  <si>
    <t>Zajištění akceschopnosti pro JSDH Stará Červená Voda</t>
  </si>
  <si>
    <t>Potřeba dalšího řidiče s oprávněním sk. C.</t>
  </si>
  <si>
    <t>11</t>
  </si>
  <si>
    <t>Obec Radslavice</t>
  </si>
  <si>
    <t>Na Návsi 103</t>
  </si>
  <si>
    <t>Radslavice</t>
  </si>
  <si>
    <t>75111</t>
  </si>
  <si>
    <t>00301884</t>
  </si>
  <si>
    <t>Zajištění akceschopnosti pro JSDH Radslavice</t>
  </si>
  <si>
    <t>Získáním nového řidiče s řidičským oprávněním skupiny C dojde k jednoznačnému zvýšení akceschopnosti JSDH Radslavice.</t>
  </si>
  <si>
    <t>12</t>
  </si>
  <si>
    <t>Statutární město Prostějov</t>
  </si>
  <si>
    <t>nám. T. G. Masaryka 130/14</t>
  </si>
  <si>
    <t>79601</t>
  </si>
  <si>
    <t>00288659</t>
  </si>
  <si>
    <t>Zajištění akceschopnosti pro JSDH Prostějov</t>
  </si>
  <si>
    <t>Zajištění akceschopnosti JSDH Prostějov - zajištění řidičského oprávnění skupiny C pro člena JSDH.</t>
  </si>
  <si>
    <t>13</t>
  </si>
  <si>
    <t>Obec Domašov nad Bystřicí</t>
  </si>
  <si>
    <t>Náměstí 35</t>
  </si>
  <si>
    <t>Domašov nad Bystřicí</t>
  </si>
  <si>
    <t>78306</t>
  </si>
  <si>
    <t>00298824</t>
  </si>
  <si>
    <t>Zajištění akceschopnosti pro JSDH Domašov nad Bystřicí</t>
  </si>
  <si>
    <t>Z důvodu zvýšení akceschopnosti JSDH.</t>
  </si>
  <si>
    <t>14</t>
  </si>
  <si>
    <t>Město Štíty</t>
  </si>
  <si>
    <t>nám. Míru 55</t>
  </si>
  <si>
    <t>Štíty</t>
  </si>
  <si>
    <t>78991</t>
  </si>
  <si>
    <t>00303453</t>
  </si>
  <si>
    <t>Zajištění akceschopnosti pro JSDH Štíty</t>
  </si>
  <si>
    <t>Zajištění kurzu bezpečné jízdy pro strojníky zásahové jednotky. Zvýšení bezpečnosti zasahujících hasičů a vyšší ochrana majetku zřizovatele.</t>
  </si>
  <si>
    <t>15</t>
  </si>
  <si>
    <t>Statutární město Olomouc</t>
  </si>
  <si>
    <t>Horní náměstí 583</t>
  </si>
  <si>
    <t>77900</t>
  </si>
  <si>
    <t>00299308</t>
  </si>
  <si>
    <t>Zajištění akceschopnosti pro JSDH Olomouc</t>
  </si>
  <si>
    <t>Dotace bude použita na kurz bezpečné jízdy k zajištění akceschopnosti JSDH Olomouc.</t>
  </si>
  <si>
    <t>16</t>
  </si>
  <si>
    <t>Městys Velký Újezd</t>
  </si>
  <si>
    <t>Olomoucká 15</t>
  </si>
  <si>
    <t>Velký Újezd</t>
  </si>
  <si>
    <t>78355</t>
  </si>
  <si>
    <t>00299677</t>
  </si>
  <si>
    <t>Zajištění akceschopnosti pro JSDH Velký Újezd</t>
  </si>
  <si>
    <t>Zvýšení akceschopnosti jednotky při řešení mimořádných událostí.</t>
  </si>
  <si>
    <t>17</t>
  </si>
  <si>
    <t>Obec Opatovice</t>
  </si>
  <si>
    <t>Hlavní 170</t>
  </si>
  <si>
    <t>Opatovice</t>
  </si>
  <si>
    <t>75356</t>
  </si>
  <si>
    <t>00301655</t>
  </si>
  <si>
    <t>Zajištění akceschopnosti pro JSDH Opatovice</t>
  </si>
  <si>
    <t>Cílem projektu je zajištění akceschopnosti JSDH Opatovice.</t>
  </si>
  <si>
    <t>18</t>
  </si>
  <si>
    <t>Obec Česká Ves</t>
  </si>
  <si>
    <t>Jánského 341</t>
  </si>
  <si>
    <t>Česká Ves</t>
  </si>
  <si>
    <t>79081</t>
  </si>
  <si>
    <t>00636037</t>
  </si>
  <si>
    <t>Zajištění akceschopnosti pro JSDH Česká Ves</t>
  </si>
  <si>
    <t>žádáme o dotaci na získání řidičského oprávnění skupiny C pro dva členy JSDH</t>
  </si>
  <si>
    <t>19</t>
  </si>
  <si>
    <t>Město Němčice nad Hanou</t>
  </si>
  <si>
    <t>Palackého nám. 3</t>
  </si>
  <si>
    <t>Němčice nad Hanou</t>
  </si>
  <si>
    <t>79827</t>
  </si>
  <si>
    <t>00288497</t>
  </si>
  <si>
    <t>Zajištění akceschopnosti pro JSDH Němčice nad Hanou</t>
  </si>
  <si>
    <t>Dotace bude využita pro jednoho člena JSDH JPO II/1 na zajištění řidičského oprávnění skupiny C, včetně kurzu bezpečné jízdy.</t>
  </si>
  <si>
    <t>20</t>
  </si>
  <si>
    <t>Obec Lipová-lázně</t>
  </si>
  <si>
    <t>Lipová -lázně 396</t>
  </si>
  <si>
    <t>Lipová-lázně</t>
  </si>
  <si>
    <t>79061</t>
  </si>
  <si>
    <t>00302929</t>
  </si>
  <si>
    <t>Zajištění akceschopnosti pro JSDH Lipová - lázně</t>
  </si>
  <si>
    <t>Doplnění počtu strojníků v JPO III Lipová -lázně</t>
  </si>
  <si>
    <t>21</t>
  </si>
  <si>
    <t>Obec Střítež nad Ludinou</t>
  </si>
  <si>
    <t>Střítež nad Ludinou 122</t>
  </si>
  <si>
    <t>Střítež nad Ludinou</t>
  </si>
  <si>
    <t>75363</t>
  </si>
  <si>
    <t>00302023</t>
  </si>
  <si>
    <t>Zajištění akceschopnosti pro JSDH Střítež nad Ludinou</t>
  </si>
  <si>
    <t>Zajištění akceschopnosti JSDH obcí Olomouckého kraje - podpora při získání řidičského oprávnění skupiny C</t>
  </si>
  <si>
    <t>22</t>
  </si>
  <si>
    <t>Město Kojetín</t>
  </si>
  <si>
    <t>Masarykovo náměstí 20</t>
  </si>
  <si>
    <t>Kojetín</t>
  </si>
  <si>
    <t>75201</t>
  </si>
  <si>
    <t>00301370</t>
  </si>
  <si>
    <t>Zajištění akceschopnosti pro JSDH Kojetín</t>
  </si>
  <si>
    <t>Zajištění akceschopnosti JSDH Kojetín vzhledem k nedostatku řidičů (strojníků) skupiny C - jednotka je vybavena vozidlem CAS 20 MAN.</t>
  </si>
  <si>
    <t>23</t>
  </si>
  <si>
    <t>Město Javorník</t>
  </si>
  <si>
    <t>nám. Svobody 134</t>
  </si>
  <si>
    <t>Javorník</t>
  </si>
  <si>
    <t>79070</t>
  </si>
  <si>
    <t>00302708</t>
  </si>
  <si>
    <t>Zajištění akceschopnosti pro JSDH Javorník</t>
  </si>
  <si>
    <t>Absolvování kurzu bezpečné jízdy členů JSDH Javorník.</t>
  </si>
  <si>
    <t>24</t>
  </si>
  <si>
    <t>Obec Senice na Hané</t>
  </si>
  <si>
    <t>Jos. Vodičky 243</t>
  </si>
  <si>
    <t>Senice na Hané</t>
  </si>
  <si>
    <t>78345</t>
  </si>
  <si>
    <t>00299421</t>
  </si>
  <si>
    <t>Zajištění akceschopnosti pro JSDH Senice na Hané</t>
  </si>
  <si>
    <t>Získání řidičského oprávnění skupiny C pro 2 členy JSDH</t>
  </si>
  <si>
    <t>25</t>
  </si>
  <si>
    <t>Město Jeseník</t>
  </si>
  <si>
    <t>Masarykovo nám. 167/1</t>
  </si>
  <si>
    <t>79001</t>
  </si>
  <si>
    <t>00302724</t>
  </si>
  <si>
    <t>Zajištění akceschopnosti pro JSDH Jeseník</t>
  </si>
  <si>
    <t>Zkvalitnění akceschopnosti jednotky a zvýšení bezpečnosti členů jednotky sboru dobrovolných hasičů při jízdách k zásahům.</t>
  </si>
  <si>
    <t>f) absolvování kurzu bezpečné jízdy pro 2 členy JSDH obce</t>
  </si>
  <si>
    <t>26</t>
  </si>
  <si>
    <t>Obec Bělotín</t>
  </si>
  <si>
    <t>Bělotín 151</t>
  </si>
  <si>
    <t>Bělotín</t>
  </si>
  <si>
    <t>75364</t>
  </si>
  <si>
    <t>00301019</t>
  </si>
  <si>
    <t>Zajištění akceschopnosti pro JSDH Bělotín</t>
  </si>
  <si>
    <t>Získání řidičského oprávnění skupiny C pro 2 členy JSDH obce a zároveň absolvování kurzu bezpečné jízdy zvýší zastupitelnost strojníků v rámci neprofesionální zásahové jednotky a zvýší bezpečnost.</t>
  </si>
  <si>
    <t>d) získání řidičského oprávnění skupiny C pro 2 členy JSDH obce a zároveň absolvování kurzu bezpečné jízdy</t>
  </si>
  <si>
    <t>27</t>
  </si>
  <si>
    <t>Město Kostelec na Hané</t>
  </si>
  <si>
    <t>Jakubské náměstí 138</t>
  </si>
  <si>
    <t>Kostelec na Hané</t>
  </si>
  <si>
    <t>79841</t>
  </si>
  <si>
    <t>00288373</t>
  </si>
  <si>
    <t>Zajištění akceschopnosti pro JSDH Kostelec na Hané</t>
  </si>
  <si>
    <t>Aby byla zajištěna akceschopnost jednotky je zapotřebí, aby dva členové získali oprávnění strojníka.</t>
  </si>
  <si>
    <t>28</t>
  </si>
  <si>
    <t>Obec Bohuňovice</t>
  </si>
  <si>
    <t>6. května 109</t>
  </si>
  <si>
    <t>Bohuňovice</t>
  </si>
  <si>
    <t>78314</t>
  </si>
  <si>
    <t>00298697</t>
  </si>
  <si>
    <t>Zajištění akceschopnosti pro JSDH Bohuňovice</t>
  </si>
  <si>
    <t>Zvýšení akceschopnosti JSDH Bohuňovice</t>
  </si>
  <si>
    <t>29</t>
  </si>
  <si>
    <t>Městys Protivanov</t>
  </si>
  <si>
    <t>Náměstí 32</t>
  </si>
  <si>
    <t>Protivanov</t>
  </si>
  <si>
    <t>79848</t>
  </si>
  <si>
    <t>00288675</t>
  </si>
  <si>
    <t>Zajištění akceschopnosti pro JSDH Protivanov</t>
  </si>
  <si>
    <t>Získání řidičského oprávnění skupiny C pro jednoho člena JSDH pro zajištění akceschopnosti jednotky a 
kurz bezpečné jízdy pro 2 členy jednotky pro zvýšení bezpečnosti posádky hasičského vozidla a ostatních účastníků silničního provozu.</t>
  </si>
  <si>
    <t>30</t>
  </si>
  <si>
    <t>Obec Lukavice</t>
  </si>
  <si>
    <t>Lukavice 47</t>
  </si>
  <si>
    <t>Lukavice</t>
  </si>
  <si>
    <t>78901</t>
  </si>
  <si>
    <t>00302961</t>
  </si>
  <si>
    <t>Zajištění akceschopnosti pro JSDH Lukavice</t>
  </si>
  <si>
    <t>Kurz bezpečné jízdy pro členy - řidiče  JSDH Lukavice. Zdokonalení řidičských schopností a dovedností.</t>
  </si>
  <si>
    <t>g) absolvování kurzu bezpečné jízdy pro 3 členy JSDH obce</t>
  </si>
  <si>
    <t>31</t>
  </si>
  <si>
    <t>Městys Dub nad Moravou</t>
  </si>
  <si>
    <t>Brodecká 1</t>
  </si>
  <si>
    <t>Dub nad Moravou</t>
  </si>
  <si>
    <t>78375</t>
  </si>
  <si>
    <t>00298867</t>
  </si>
  <si>
    <t>Zajištění akceschopnosti pro JSDH Dub nad Moravou</t>
  </si>
  <si>
    <t>JSDH II potřebuje rozšířit počet strojníků s ŘP sk. C, aby se zlepšila akceschopnost a možnost plánování služeb mezi více členů JSDH.</t>
  </si>
  <si>
    <t>32</t>
  </si>
  <si>
    <t>Obec Olšany u Prostějova</t>
  </si>
  <si>
    <t>Olšany u Prostějova 50</t>
  </si>
  <si>
    <t>Olšany u Prostějova</t>
  </si>
  <si>
    <t>79814</t>
  </si>
  <si>
    <t>00288560</t>
  </si>
  <si>
    <t>Zajištění akceschopnosti pro JSDH Olšany u Prostějova</t>
  </si>
  <si>
    <t>získání řidičského oprávnění skupiny C pro dva členy JSDH Olšany u Prostějova zařazené v kategorii JPO III</t>
  </si>
  <si>
    <t>33</t>
  </si>
  <si>
    <t>Městys Brodek u Přerova</t>
  </si>
  <si>
    <t>Masarykovo náměstí 13</t>
  </si>
  <si>
    <t>Brodek u Přerova</t>
  </si>
  <si>
    <t>75103</t>
  </si>
  <si>
    <t>00301078</t>
  </si>
  <si>
    <t>Zajištění akceschopnosti pro JSDH Brodek u Přerova</t>
  </si>
  <si>
    <t>člen jednotky získá řidičské oprávnění skupiny C</t>
  </si>
  <si>
    <t>34</t>
  </si>
  <si>
    <t>Město Plumlov</t>
  </si>
  <si>
    <t>Rudé armády 302</t>
  </si>
  <si>
    <t>Plumlov</t>
  </si>
  <si>
    <t>79803</t>
  </si>
  <si>
    <t>00288632</t>
  </si>
  <si>
    <t>Zajištění akceschopnosti pro JSDH Plumlov</t>
  </si>
  <si>
    <t>JSDH Plumlov - získání řidičského oprávnění skupiny C pro 2 členy</t>
  </si>
  <si>
    <t>v Kč</t>
  </si>
  <si>
    <t xml:space="preserve">Návrh dotace </t>
  </si>
  <si>
    <t>Poř. Číslo z VFP</t>
  </si>
  <si>
    <t>Obec, m. č. hl. m. Prahy</t>
  </si>
  <si>
    <t>Povinností JPO II je zajistit výjezd jednotky do 5 minut. Městys má 2 hasiče z JPO II jako zaměstnance z toho pouze 1 řidič (sk.C) Od 1.3.2020 přibude 3 hasič, který oprávnění  C nemá a proto ho chce získat, včetně absolvování kurzu bezpečné jízdy.</t>
  </si>
  <si>
    <t>anonymizováno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</si>
</sst>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 #,##0.00\ &quot;Kč&quot;_-;\-* #,##0.00\ &quot;Kč&quot;_-;_-* &quot;-&quot;??\ &quot;Kč&quot;_-;_-@_-"/>
    <numFmt numFmtId="164" formatCode="#,##0.00\ &quot;Kč&quot;"/>
    <numFmt numFmtId="165" formatCode="_-* #,##0\ &quot;Kč&quot;_-;\-* #,##0\ &quot;Kč&quot;_-;_-* &quot;-&quot;??\ &quot;Kč&quot;_-;_-@_-"/>
    <numFmt numFmtId="166" formatCode="#,##0\ &quot;Kč&quot;"/>
  </numFmts>
  <fonts count="9" x14ac:knownFonts="1">
    <font>
      <sz val="11"/>
      <color theme="1"/>
      <name val="Calibri"/>
      <family val="2"/>
      <charset val="238"/>
      <scheme val="minor"/>
    </font>
    <font>
      <b/>
      <sz val="8"/>
      <name val="Tahoma"/>
      <family val="2"/>
      <charset val="238"/>
    </font>
    <font>
      <b/>
      <sz val="10"/>
      <name val="Arial"/>
      <family val="2"/>
      <charset val="238"/>
    </font>
    <font>
      <sz val="8"/>
      <name val="Tahoma"/>
      <family val="2"/>
      <charset val="238"/>
    </font>
    <font>
      <sz val="11"/>
      <color indexed="9"/>
      <name val="Calibri"/>
      <family val="2"/>
      <charset val="238"/>
    </font>
    <font>
      <sz val="11"/>
      <color theme="0"/>
      <name val="Calibri"/>
      <family val="2"/>
      <charset val="238"/>
      <scheme val="minor"/>
    </font>
    <font>
      <b/>
      <sz val="11"/>
      <color theme="1"/>
      <name val="Calibri"/>
      <family val="2"/>
      <charset val="238"/>
      <scheme val="minor"/>
    </font>
    <font>
      <sz val="11"/>
      <color theme="1"/>
      <name val="Calibri"/>
      <family val="2"/>
      <charset val="238"/>
      <scheme val="minor"/>
    </font>
    <font>
      <u/>
      <sz val="12"/>
      <color theme="1"/>
      <name val="Arial"/>
      <family val="2"/>
      <charset val="238"/>
    </font>
  </fonts>
  <fills count="2">
    <fill>
      <patternFill patternType="none"/>
    </fill>
    <fill>
      <patternFill patternType="gray125"/>
    </fill>
  </fills>
  <borders count="2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style="medium">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44" fontId="7" fillId="0" borderId="0" applyFont="0" applyFill="0" applyBorder="0" applyAlignment="0" applyProtection="0"/>
  </cellStyleXfs>
  <cellXfs count="104">
    <xf numFmtId="0" fontId="0" fillId="0" borderId="0" xfId="0"/>
    <xf numFmtId="0" fontId="1" fillId="0" borderId="1" xfId="0" applyFont="1" applyFill="1" applyBorder="1" applyAlignment="1">
      <alignment horizontal="center" vertical="center" wrapText="1"/>
    </xf>
    <xf numFmtId="0" fontId="0" fillId="0" borderId="0" xfId="0" applyBorder="1"/>
    <xf numFmtId="0" fontId="0" fillId="0" borderId="0" xfId="0" applyBorder="1" applyAlignment="1">
      <alignment vertical="center" wrapText="1"/>
    </xf>
    <xf numFmtId="0" fontId="0" fillId="0" borderId="0" xfId="0" applyAlignment="1">
      <alignment vertical="center" wrapText="1"/>
    </xf>
    <xf numFmtId="0" fontId="0" fillId="0" borderId="0" xfId="0" applyBorder="1" applyAlignment="1">
      <alignment vertical="top" wrapText="1"/>
    </xf>
    <xf numFmtId="0" fontId="0" fillId="0" borderId="0" xfId="0" applyAlignment="1">
      <alignment vertical="top" wrapText="1"/>
    </xf>
    <xf numFmtId="164" fontId="0" fillId="0" borderId="0" xfId="0" applyNumberFormat="1" applyBorder="1"/>
    <xf numFmtId="164" fontId="0" fillId="0" borderId="0" xfId="0" applyNumberFormat="1"/>
    <xf numFmtId="164" fontId="0" fillId="0" borderId="0" xfId="0" applyNumberFormat="1" applyBorder="1" applyAlignment="1">
      <alignment wrapText="1"/>
    </xf>
    <xf numFmtId="164" fontId="0" fillId="0" borderId="0" xfId="0" applyNumberFormat="1" applyAlignment="1">
      <alignment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Continuous" wrapText="1"/>
    </xf>
    <xf numFmtId="0" fontId="1" fillId="0" borderId="2" xfId="0" applyFont="1" applyFill="1" applyBorder="1" applyAlignment="1">
      <alignment horizontal="centerContinuous" vertical="center" wrapText="1"/>
    </xf>
    <xf numFmtId="0" fontId="1" fillId="0" borderId="3" xfId="0" applyFont="1" applyFill="1" applyBorder="1" applyAlignment="1">
      <alignment horizontal="centerContinuous" vertical="center" wrapText="1"/>
    </xf>
    <xf numFmtId="0" fontId="1" fillId="0" borderId="2" xfId="0" applyFont="1" applyFill="1" applyBorder="1" applyAlignment="1">
      <alignment horizontal="centerContinuous" wrapText="1"/>
    </xf>
    <xf numFmtId="0" fontId="1" fillId="0" borderId="4" xfId="0" applyFont="1" applyFill="1" applyBorder="1" applyAlignment="1">
      <alignment horizontal="centerContinuous" wrapText="1"/>
    </xf>
    <xf numFmtId="0" fontId="1" fillId="0" borderId="5" xfId="0" applyFont="1" applyFill="1" applyBorder="1" applyAlignment="1">
      <alignment horizontal="center" wrapText="1"/>
    </xf>
    <xf numFmtId="0" fontId="1" fillId="0" borderId="6" xfId="0" applyFont="1" applyFill="1" applyBorder="1" applyAlignment="1">
      <alignment horizontal="centerContinuous" vertical="center" wrapText="1"/>
    </xf>
    <xf numFmtId="0" fontId="1" fillId="0" borderId="7" xfId="0" applyFont="1" applyFill="1" applyBorder="1" applyAlignment="1">
      <alignment horizontal="centerContinuous" vertical="center" wrapText="1"/>
    </xf>
    <xf numFmtId="0" fontId="1" fillId="0" borderId="7" xfId="0" applyFont="1" applyFill="1" applyBorder="1" applyAlignment="1">
      <alignment horizontal="centerContinuous" wrapText="1"/>
    </xf>
    <xf numFmtId="0" fontId="1" fillId="0" borderId="0" xfId="0" applyFont="1" applyAlignment="1">
      <alignment horizontal="center" vertical="center" wrapText="1"/>
    </xf>
    <xf numFmtId="0" fontId="2" fillId="0" borderId="8" xfId="0" applyFont="1" applyBorder="1" applyAlignment="1">
      <alignment horizontal="centerContinuous" vertical="center"/>
    </xf>
    <xf numFmtId="0" fontId="1" fillId="0" borderId="9" xfId="0" applyFont="1" applyFill="1" applyBorder="1" applyAlignment="1">
      <alignment horizontal="center" vertical="center" wrapText="1"/>
    </xf>
    <xf numFmtId="0" fontId="1" fillId="0" borderId="10" xfId="0" applyFont="1" applyFill="1" applyBorder="1" applyAlignment="1">
      <alignment horizontal="centerContinuous" wrapText="1"/>
    </xf>
    <xf numFmtId="0" fontId="1" fillId="0" borderId="11" xfId="0" applyFont="1" applyFill="1" applyBorder="1" applyAlignment="1">
      <alignment wrapText="1"/>
    </xf>
    <xf numFmtId="0" fontId="1" fillId="0" borderId="10" xfId="0" applyFont="1" applyFill="1" applyBorder="1" applyAlignment="1">
      <alignment wrapText="1"/>
    </xf>
    <xf numFmtId="0" fontId="1" fillId="0" borderId="7" xfId="0" applyFont="1" applyFill="1" applyBorder="1" applyAlignment="1">
      <alignment horizontal="centerContinuous" vertical="top" wrapText="1"/>
    </xf>
    <xf numFmtId="0" fontId="1" fillId="0" borderId="12" xfId="0" applyFont="1" applyFill="1" applyBorder="1" applyAlignment="1">
      <alignment horizontal="center" wrapText="1"/>
    </xf>
    <xf numFmtId="0" fontId="1" fillId="0" borderId="13" xfId="0" applyFont="1" applyFill="1" applyBorder="1" applyAlignment="1">
      <alignment horizontal="centerContinuous" vertical="center" wrapText="1"/>
    </xf>
    <xf numFmtId="0" fontId="1" fillId="0" borderId="13" xfId="0" applyFont="1" applyFill="1" applyBorder="1" applyAlignment="1">
      <alignment horizontal="centerContinuous" wrapText="1"/>
    </xf>
    <xf numFmtId="0" fontId="1" fillId="0" borderId="14" xfId="0" applyFont="1" applyFill="1" applyBorder="1" applyAlignment="1">
      <alignment horizontal="centerContinuous" wrapText="1"/>
    </xf>
    <xf numFmtId="0" fontId="1" fillId="0" borderId="15" xfId="0" applyFont="1" applyFill="1" applyBorder="1" applyAlignment="1">
      <alignment wrapText="1"/>
    </xf>
    <xf numFmtId="0" fontId="1" fillId="0" borderId="14" xfId="0" applyFont="1" applyFill="1" applyBorder="1" applyAlignment="1">
      <alignment wrapText="1"/>
    </xf>
    <xf numFmtId="0" fontId="1" fillId="0" borderId="13" xfId="0" applyFont="1" applyFill="1" applyBorder="1" applyAlignment="1">
      <alignment wrapText="1"/>
    </xf>
    <xf numFmtId="0" fontId="3" fillId="0" borderId="17" xfId="0" applyFont="1" applyBorder="1" applyAlignment="1">
      <alignment vertical="top"/>
    </xf>
    <xf numFmtId="0" fontId="3" fillId="0" borderId="8" xfId="0" applyFont="1" applyBorder="1" applyAlignment="1">
      <alignment horizontal="left" vertical="top" wrapText="1"/>
    </xf>
    <xf numFmtId="0" fontId="3" fillId="0" borderId="0" xfId="0" applyFont="1" applyAlignment="1">
      <alignment horizontal="center" vertical="top"/>
    </xf>
    <xf numFmtId="0" fontId="1" fillId="0" borderId="3" xfId="0" applyFont="1" applyFill="1" applyBorder="1" applyAlignment="1">
      <alignment horizontal="centerContinuous" vertical="top"/>
    </xf>
    <xf numFmtId="0" fontId="1" fillId="0" borderId="18" xfId="0" applyFont="1" applyFill="1" applyBorder="1" applyAlignment="1">
      <alignment horizontal="centerContinuous" vertical="center" wrapText="1"/>
    </xf>
    <xf numFmtId="0" fontId="1" fillId="0" borderId="19" xfId="0" applyFont="1" applyFill="1" applyBorder="1" applyAlignment="1">
      <alignment horizontal="centerContinuous" vertical="center" wrapText="1"/>
    </xf>
    <xf numFmtId="0" fontId="1" fillId="0" borderId="20" xfId="0" applyFont="1" applyFill="1" applyBorder="1" applyAlignment="1">
      <alignment horizontal="centerContinuous" vertical="center" wrapText="1"/>
    </xf>
    <xf numFmtId="0" fontId="2" fillId="0" borderId="9" xfId="0" applyFont="1" applyBorder="1" applyAlignment="1">
      <alignment wrapText="1"/>
    </xf>
    <xf numFmtId="0" fontId="2" fillId="0" borderId="9" xfId="0" applyFont="1" applyBorder="1" applyAlignment="1"/>
    <xf numFmtId="0" fontId="0" fillId="0" borderId="0" xfId="0" applyBorder="1" applyAlignment="1">
      <alignment horizontal="center" vertical="center"/>
    </xf>
    <xf numFmtId="14" fontId="0" fillId="0" borderId="0" xfId="0" applyNumberFormat="1" applyBorder="1" applyAlignment="1">
      <alignment horizontal="center" vertical="center"/>
    </xf>
    <xf numFmtId="0" fontId="0" fillId="0" borderId="0" xfId="0" applyBorder="1" applyAlignment="1">
      <alignment horizontal="center"/>
    </xf>
    <xf numFmtId="0" fontId="0" fillId="0" borderId="0" xfId="0" applyAlignment="1">
      <alignment horizontal="center"/>
    </xf>
    <xf numFmtId="0" fontId="4" fillId="0" borderId="0" xfId="0" applyFont="1"/>
    <xf numFmtId="0" fontId="4" fillId="0" borderId="0" xfId="0" applyFont="1" applyBorder="1"/>
    <xf numFmtId="0" fontId="1" fillId="0" borderId="3" xfId="0" applyFont="1" applyFill="1" applyBorder="1" applyAlignment="1">
      <alignment horizontal="centerContinuous" vertical="top" wrapText="1"/>
    </xf>
    <xf numFmtId="0" fontId="1" fillId="0" borderId="13" xfId="0" applyFont="1" applyFill="1" applyBorder="1" applyAlignment="1">
      <alignment horizontal="centerContinuous" vertical="top" wrapText="1"/>
    </xf>
    <xf numFmtId="0" fontId="1" fillId="0" borderId="4" xfId="0" applyFont="1" applyFill="1" applyBorder="1" applyAlignment="1">
      <alignment horizontal="centerContinuous" vertical="center" wrapText="1"/>
    </xf>
    <xf numFmtId="0" fontId="2" fillId="0" borderId="17" xfId="0" applyFont="1" applyBorder="1" applyAlignment="1">
      <alignment horizontal="centerContinuous" vertical="center"/>
    </xf>
    <xf numFmtId="0" fontId="1" fillId="0" borderId="22" xfId="0" applyFont="1" applyFill="1" applyBorder="1" applyAlignment="1">
      <alignment horizontal="center" vertical="center" wrapText="1"/>
    </xf>
    <xf numFmtId="0" fontId="2" fillId="0" borderId="15" xfId="0" applyFont="1" applyBorder="1" applyAlignment="1">
      <alignment vertical="center"/>
    </xf>
    <xf numFmtId="0" fontId="2" fillId="0" borderId="23" xfId="0" applyFont="1" applyBorder="1" applyAlignment="1">
      <alignment horizontal="center" vertical="center"/>
    </xf>
    <xf numFmtId="0" fontId="2" fillId="0" borderId="23" xfId="0" applyFont="1" applyBorder="1" applyAlignment="1"/>
    <xf numFmtId="0" fontId="2" fillId="0" borderId="23" xfId="0" applyFont="1" applyBorder="1" applyAlignment="1">
      <alignment wrapText="1"/>
    </xf>
    <xf numFmtId="0" fontId="2" fillId="0" borderId="23" xfId="0" applyFont="1" applyBorder="1" applyAlignment="1">
      <alignment vertical="center"/>
    </xf>
    <xf numFmtId="0" fontId="2" fillId="0" borderId="24" xfId="0" applyFont="1" applyBorder="1" applyAlignment="1">
      <alignment vertical="center"/>
    </xf>
    <xf numFmtId="49" fontId="3" fillId="0" borderId="8" xfId="0" applyNumberFormat="1" applyFont="1" applyBorder="1" applyAlignment="1">
      <alignment horizontal="left" vertical="top" wrapText="1"/>
    </xf>
    <xf numFmtId="49" fontId="3" fillId="0" borderId="8" xfId="0" applyNumberFormat="1" applyFont="1" applyFill="1" applyBorder="1" applyAlignment="1">
      <alignment horizontal="left" vertical="top" wrapText="1"/>
    </xf>
    <xf numFmtId="49" fontId="3" fillId="0" borderId="8" xfId="0" applyNumberFormat="1" applyFont="1" applyBorder="1" applyAlignment="1">
      <alignment horizontal="right" vertical="top" wrapText="1"/>
    </xf>
    <xf numFmtId="0" fontId="3" fillId="0" borderId="8" xfId="0" applyFont="1" applyBorder="1" applyAlignment="1">
      <alignment horizontal="right" vertical="center"/>
    </xf>
    <xf numFmtId="3" fontId="3" fillId="0" borderId="8" xfId="0" applyNumberFormat="1" applyFont="1" applyBorder="1" applyAlignment="1">
      <alignment horizontal="right" vertical="center"/>
    </xf>
    <xf numFmtId="0" fontId="5" fillId="0" borderId="0" xfId="0" applyFont="1"/>
    <xf numFmtId="0" fontId="6" fillId="0" borderId="0" xfId="0" applyFont="1" applyBorder="1" applyAlignment="1">
      <alignment vertical="top" wrapText="1"/>
    </xf>
    <xf numFmtId="0" fontId="0" fillId="0" borderId="16" xfId="0" applyBorder="1" applyAlignment="1">
      <alignment vertical="top" wrapText="1"/>
    </xf>
    <xf numFmtId="0" fontId="1" fillId="0" borderId="2" xfId="0" applyFont="1" applyFill="1" applyBorder="1" applyAlignment="1">
      <alignment horizontal="center" wrapText="1"/>
    </xf>
    <xf numFmtId="0" fontId="1" fillId="0" borderId="13" xfId="0" applyFont="1" applyFill="1" applyBorder="1" applyAlignment="1">
      <alignment horizontal="center" wrapText="1"/>
    </xf>
    <xf numFmtId="0" fontId="0" fillId="0" borderId="0" xfId="0" applyAlignment="1">
      <alignment wrapText="1"/>
    </xf>
    <xf numFmtId="14" fontId="3" fillId="0" borderId="8" xfId="0" applyNumberFormat="1" applyFont="1" applyBorder="1" applyAlignment="1">
      <alignment horizontal="right" vertical="center"/>
    </xf>
    <xf numFmtId="165" fontId="1" fillId="0" borderId="13" xfId="1" applyNumberFormat="1" applyFont="1" applyFill="1" applyBorder="1" applyAlignment="1">
      <alignment horizontal="centerContinuous" wrapText="1"/>
    </xf>
    <xf numFmtId="3" fontId="3" fillId="0" borderId="21" xfId="0" applyNumberFormat="1" applyFont="1" applyBorder="1" applyAlignment="1">
      <alignment horizontal="right" vertical="center"/>
    </xf>
    <xf numFmtId="0" fontId="0" fillId="0" borderId="0" xfId="0" applyBorder="1" applyAlignment="1">
      <alignment horizontal="center" vertical="center"/>
    </xf>
    <xf numFmtId="164" fontId="0" fillId="0" borderId="0" xfId="0" applyNumberFormat="1" applyBorder="1" applyAlignment="1">
      <alignment horizontal="center" vertical="center" wrapText="1"/>
    </xf>
    <xf numFmtId="164" fontId="0" fillId="0" borderId="0" xfId="0" applyNumberFormat="1" applyBorder="1" applyAlignment="1">
      <alignment horizontal="center" vertical="center"/>
    </xf>
    <xf numFmtId="14" fontId="0" fillId="0" borderId="0" xfId="0" applyNumberFormat="1" applyBorder="1" applyAlignment="1">
      <alignment horizontal="center" vertical="center"/>
    </xf>
    <xf numFmtId="0" fontId="0" fillId="0" borderId="0" xfId="0" applyBorder="1" applyAlignment="1">
      <alignment horizontal="center" vertical="center"/>
    </xf>
    <xf numFmtId="14" fontId="0" fillId="0" borderId="0" xfId="0" applyNumberFormat="1" applyBorder="1" applyAlignment="1">
      <alignment horizontal="center" vertical="center"/>
    </xf>
    <xf numFmtId="0" fontId="1" fillId="0" borderId="13" xfId="0" applyFont="1" applyFill="1" applyBorder="1" applyAlignment="1">
      <alignment horizontal="center" wrapText="1"/>
    </xf>
    <xf numFmtId="0" fontId="8" fillId="0" borderId="0" xfId="0" applyFont="1"/>
    <xf numFmtId="3" fontId="1" fillId="0" borderId="15" xfId="0" applyNumberFormat="1" applyFont="1" applyFill="1" applyBorder="1" applyAlignment="1">
      <alignment wrapText="1"/>
    </xf>
    <xf numFmtId="166" fontId="1" fillId="0" borderId="13" xfId="0" applyNumberFormat="1" applyFont="1" applyFill="1" applyBorder="1" applyAlignment="1">
      <alignment wrapText="1"/>
    </xf>
    <xf numFmtId="166" fontId="6" fillId="0" borderId="0" xfId="0" applyNumberFormat="1" applyFont="1" applyBorder="1" applyAlignment="1">
      <alignment horizontal="center" vertical="center"/>
    </xf>
    <xf numFmtId="166" fontId="6" fillId="0" borderId="0" xfId="0" applyNumberFormat="1" applyFont="1" applyBorder="1"/>
    <xf numFmtId="166" fontId="6" fillId="0" borderId="0" xfId="0" applyNumberFormat="1" applyFont="1"/>
    <xf numFmtId="166" fontId="1" fillId="0" borderId="2" xfId="0" applyNumberFormat="1" applyFont="1" applyFill="1" applyBorder="1" applyAlignment="1">
      <alignment horizontal="center" vertical="center" wrapText="1"/>
    </xf>
    <xf numFmtId="166" fontId="1" fillId="0" borderId="3"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0" fillId="0" borderId="0" xfId="0" applyBorder="1" applyAlignment="1">
      <alignment horizontal="center" vertical="center"/>
    </xf>
    <xf numFmtId="164" fontId="0" fillId="0" borderId="0" xfId="0" applyNumberFormat="1" applyBorder="1" applyAlignment="1">
      <alignment horizontal="center" vertical="center" wrapText="1"/>
    </xf>
    <xf numFmtId="164" fontId="0" fillId="0" borderId="0" xfId="0" applyNumberFormat="1" applyBorder="1" applyAlignment="1">
      <alignment horizontal="center" vertical="center"/>
    </xf>
    <xf numFmtId="14" fontId="0" fillId="0" borderId="0" xfId="0" applyNumberFormat="1" applyBorder="1" applyAlignment="1">
      <alignment horizontal="center" vertical="center"/>
    </xf>
    <xf numFmtId="166" fontId="6" fillId="0" borderId="0" xfId="0" applyNumberFormat="1" applyFont="1" applyBorder="1" applyAlignment="1">
      <alignment horizontal="center" vertical="center"/>
    </xf>
    <xf numFmtId="164" fontId="1" fillId="0" borderId="2" xfId="0" applyNumberFormat="1" applyFont="1" applyFill="1" applyBorder="1" applyAlignment="1">
      <alignment horizontal="center" wrapText="1"/>
    </xf>
    <xf numFmtId="164" fontId="1" fillId="0" borderId="3" xfId="0" applyNumberFormat="1" applyFont="1" applyFill="1" applyBorder="1" applyAlignment="1">
      <alignment horizontal="center" wrapText="1"/>
    </xf>
    <xf numFmtId="164" fontId="1" fillId="0" borderId="13" xfId="0" applyNumberFormat="1" applyFont="1" applyFill="1" applyBorder="1" applyAlignment="1">
      <alignment horizontal="center" wrapText="1"/>
    </xf>
    <xf numFmtId="0" fontId="1" fillId="0" borderId="2" xfId="0" applyFont="1" applyFill="1" applyBorder="1" applyAlignment="1">
      <alignment horizontal="center" wrapText="1"/>
    </xf>
    <xf numFmtId="0" fontId="1" fillId="0" borderId="3" xfId="0" applyFont="1" applyFill="1" applyBorder="1" applyAlignment="1">
      <alignment horizontal="center" wrapText="1"/>
    </xf>
    <xf numFmtId="0" fontId="1" fillId="0" borderId="13" xfId="0" applyFont="1" applyFill="1" applyBorder="1" applyAlignment="1">
      <alignment horizontal="center" wrapText="1"/>
    </xf>
  </cellXfs>
  <cellStyles count="2">
    <cellStyle name="Měna" xfId="1" builtinId="4"/>
    <cellStyle name="Normální" xfId="0" builtinId="0"/>
  </cellStyles>
  <dxfs count="22">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right style="thin">
          <color indexed="64"/>
        </right>
        <top style="thin">
          <color indexed="64"/>
        </top>
      </border>
    </dxf>
    <dxf>
      <border>
        <left style="thin">
          <color indexed="64"/>
        </left>
        <right style="thin">
          <color indexed="64"/>
        </right>
        <top style="thin">
          <color indexed="64"/>
        </top>
        <bottom style="thin">
          <color indexed="64"/>
        </bottom>
      </border>
    </dxf>
    <dxf>
      <border>
        <bottom style="thin">
          <color indexed="64"/>
        </bottom>
      </border>
    </dxf>
    <dxf>
      <border>
        <left style="thin">
          <color indexed="64"/>
        </left>
      </border>
    </dxf>
    <dxf>
      <border>
        <left style="thin">
          <color indexed="64"/>
        </left>
        <bottom style="thin">
          <color indexed="64"/>
        </bottom>
      </border>
    </dxf>
    <dxf>
      <border>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right style="thin">
          <color indexed="64"/>
        </right>
        <top style="thin">
          <color indexed="64"/>
        </top>
      </border>
    </dxf>
    <dxf>
      <border>
        <left style="thin">
          <color indexed="64"/>
        </left>
        <right style="thin">
          <color indexed="64"/>
        </right>
        <top style="thin">
          <color indexed="64"/>
        </top>
        <bottom style="thin">
          <color indexed="64"/>
        </bottom>
      </border>
    </dxf>
    <dxf>
      <border>
        <bottom style="thin">
          <color indexed="64"/>
        </bottom>
      </border>
    </dxf>
    <dxf>
      <border>
        <left style="thin">
          <color indexed="64"/>
        </left>
      </border>
    </dxf>
    <dxf>
      <border>
        <left style="thin">
          <color indexed="64"/>
        </left>
        <bottom style="thin">
          <color indexed="64"/>
        </bottom>
      </border>
    </dxf>
    <dxf>
      <border>
        <bottom style="thin">
          <color indexed="64"/>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7"/>
  <sheetViews>
    <sheetView topLeftCell="A31" workbookViewId="0">
      <selection activeCell="I4" sqref="I4:I37"/>
    </sheetView>
  </sheetViews>
  <sheetFormatPr defaultColWidth="9.109375" defaultRowHeight="30.6" customHeight="1" x14ac:dyDescent="0.3"/>
  <cols>
    <col min="1" max="1" width="3.88671875" customWidth="1"/>
    <col min="2" max="2" width="18.109375" bestFit="1" customWidth="1"/>
    <col min="3" max="4" width="14.44140625" customWidth="1"/>
    <col min="5" max="5" width="4.6640625" bestFit="1" customWidth="1"/>
    <col min="6" max="6" width="6.6640625" bestFit="1" customWidth="1"/>
    <col min="7" max="7" width="5.88671875" customWidth="1"/>
    <col min="8" max="8" width="7" bestFit="1" customWidth="1"/>
    <col min="9" max="9" width="14.44140625" customWidth="1"/>
    <col min="10" max="10" width="2.33203125" customWidth="1"/>
    <col min="11" max="11" width="39.109375" customWidth="1"/>
    <col min="12" max="12" width="40.6640625" customWidth="1"/>
    <col min="13" max="13" width="29.88671875" style="71" customWidth="1"/>
    <col min="14" max="14" width="9.6640625" customWidth="1"/>
    <col min="15" max="16" width="5.33203125" bestFit="1" customWidth="1"/>
    <col min="17" max="17" width="9.5546875" bestFit="1" customWidth="1"/>
    <col min="19" max="20" width="3.109375" bestFit="1" customWidth="1"/>
    <col min="21" max="21" width="5" bestFit="1" customWidth="1"/>
    <col min="22" max="22" width="5.6640625" bestFit="1" customWidth="1"/>
    <col min="23" max="23" width="9.5546875" bestFit="1" customWidth="1"/>
  </cols>
  <sheetData>
    <row r="1" spans="1:23" s="21" customFormat="1" ht="30.6" customHeight="1" thickBot="1" x14ac:dyDescent="0.25">
      <c r="A1" s="13" t="s">
        <v>0</v>
      </c>
      <c r="B1" s="52" t="s">
        <v>1</v>
      </c>
      <c r="C1" s="18"/>
      <c r="D1" s="18"/>
      <c r="E1" s="18"/>
      <c r="F1" s="18"/>
      <c r="G1" s="18"/>
      <c r="H1" s="18"/>
      <c r="I1" s="18"/>
      <c r="J1" s="19"/>
      <c r="K1" s="15" t="s">
        <v>26</v>
      </c>
      <c r="L1" s="20" t="s">
        <v>27</v>
      </c>
      <c r="M1" s="15" t="s">
        <v>2</v>
      </c>
      <c r="N1" s="69" t="s">
        <v>3</v>
      </c>
      <c r="O1" s="16" t="s">
        <v>4</v>
      </c>
      <c r="P1" s="20"/>
      <c r="Q1" s="16" t="s">
        <v>5</v>
      </c>
      <c r="R1" s="11" t="s">
        <v>6</v>
      </c>
      <c r="S1" s="40" t="s">
        <v>7</v>
      </c>
      <c r="T1" s="41"/>
      <c r="U1" s="41"/>
      <c r="V1" s="39"/>
      <c r="W1" s="15" t="s">
        <v>8</v>
      </c>
    </row>
    <row r="2" spans="1:23" s="21" customFormat="1" ht="19.95" customHeight="1" x14ac:dyDescent="0.25">
      <c r="A2" s="14"/>
      <c r="B2" s="53" t="s">
        <v>9</v>
      </c>
      <c r="C2" s="22"/>
      <c r="D2" s="22"/>
      <c r="E2" s="22"/>
      <c r="F2" s="43"/>
      <c r="G2" s="42"/>
      <c r="H2" s="23"/>
      <c r="I2" s="23"/>
      <c r="J2" s="54"/>
      <c r="K2" s="12"/>
      <c r="L2" s="24"/>
      <c r="M2" s="12"/>
      <c r="N2" s="12"/>
      <c r="O2" s="25"/>
      <c r="P2" s="26"/>
      <c r="Q2" s="25" t="s">
        <v>314</v>
      </c>
      <c r="R2" s="38"/>
      <c r="S2" s="27" t="s">
        <v>10</v>
      </c>
      <c r="T2" s="27" t="s">
        <v>11</v>
      </c>
      <c r="U2" s="28" t="s">
        <v>12</v>
      </c>
      <c r="V2" s="69" t="s">
        <v>13</v>
      </c>
      <c r="W2" s="12" t="s">
        <v>314</v>
      </c>
    </row>
    <row r="3" spans="1:23" s="21" customFormat="1" ht="30.6" customHeight="1" thickBot="1" x14ac:dyDescent="0.3">
      <c r="A3" s="29"/>
      <c r="B3" s="55" t="s">
        <v>14</v>
      </c>
      <c r="C3" s="56" t="s">
        <v>15</v>
      </c>
      <c r="D3" s="56" t="s">
        <v>16</v>
      </c>
      <c r="E3" s="56" t="s">
        <v>17</v>
      </c>
      <c r="F3" s="57" t="s">
        <v>18</v>
      </c>
      <c r="G3" s="58" t="s">
        <v>19</v>
      </c>
      <c r="H3" s="59" t="s">
        <v>20</v>
      </c>
      <c r="I3" s="59" t="s">
        <v>21</v>
      </c>
      <c r="J3" s="60" t="s">
        <v>22</v>
      </c>
      <c r="K3" s="30"/>
      <c r="L3" s="31"/>
      <c r="M3" s="30"/>
      <c r="N3" s="73">
        <f>SUM(N4:N37)</f>
        <v>742435</v>
      </c>
      <c r="O3" s="32" t="s">
        <v>23</v>
      </c>
      <c r="P3" s="33" t="s">
        <v>24</v>
      </c>
      <c r="Q3" s="83">
        <f>SUM(Q4:Q37)</f>
        <v>521800</v>
      </c>
      <c r="R3" s="34"/>
      <c r="S3" s="33"/>
      <c r="T3" s="33"/>
      <c r="U3" s="70" t="s">
        <v>25</v>
      </c>
      <c r="V3" s="30"/>
      <c r="W3" s="73">
        <f>SUM(W4:W37)</f>
        <v>521800</v>
      </c>
    </row>
    <row r="4" spans="1:23" s="37" customFormat="1" ht="46.2" customHeight="1" x14ac:dyDescent="0.3">
      <c r="A4" s="35" t="s">
        <v>282</v>
      </c>
      <c r="B4" s="61" t="s">
        <v>283</v>
      </c>
      <c r="C4" s="61" t="s">
        <v>284</v>
      </c>
      <c r="D4" s="62" t="s">
        <v>285</v>
      </c>
      <c r="E4" s="63" t="s">
        <v>286</v>
      </c>
      <c r="F4" s="61" t="s">
        <v>49</v>
      </c>
      <c r="G4" s="61" t="s">
        <v>317</v>
      </c>
      <c r="H4" s="63" t="s">
        <v>287</v>
      </c>
      <c r="I4" s="63" t="s">
        <v>319</v>
      </c>
      <c r="J4" s="63"/>
      <c r="K4" s="36" t="s">
        <v>288</v>
      </c>
      <c r="L4" s="36" t="s">
        <v>289</v>
      </c>
      <c r="M4" s="36" t="s">
        <v>95</v>
      </c>
      <c r="N4" s="65">
        <v>30000</v>
      </c>
      <c r="O4" s="64" t="s">
        <v>42</v>
      </c>
      <c r="P4" s="64" t="s">
        <v>43</v>
      </c>
      <c r="Q4" s="65">
        <v>20000</v>
      </c>
      <c r="R4" s="72">
        <v>44393</v>
      </c>
      <c r="S4" s="65">
        <v>100</v>
      </c>
      <c r="T4" s="65">
        <v>100</v>
      </c>
      <c r="U4" s="65">
        <v>100</v>
      </c>
      <c r="V4" s="65">
        <f t="shared" ref="V4:V37" si="0">SUM(S4:U4)</f>
        <v>300</v>
      </c>
      <c r="W4" s="74">
        <v>20000</v>
      </c>
    </row>
    <row r="5" spans="1:23" s="37" customFormat="1" ht="46.2" customHeight="1" x14ac:dyDescent="0.3">
      <c r="A5" s="35" t="s">
        <v>249</v>
      </c>
      <c r="B5" s="61" t="s">
        <v>250</v>
      </c>
      <c r="C5" s="61" t="s">
        <v>251</v>
      </c>
      <c r="D5" s="62" t="s">
        <v>252</v>
      </c>
      <c r="E5" s="63" t="s">
        <v>253</v>
      </c>
      <c r="F5" s="61" t="s">
        <v>38</v>
      </c>
      <c r="G5" s="61" t="s">
        <v>317</v>
      </c>
      <c r="H5" s="63" t="s">
        <v>254</v>
      </c>
      <c r="I5" s="63" t="s">
        <v>319</v>
      </c>
      <c r="J5" s="63"/>
      <c r="K5" s="36" t="s">
        <v>255</v>
      </c>
      <c r="L5" s="36" t="s">
        <v>256</v>
      </c>
      <c r="M5" s="36" t="s">
        <v>95</v>
      </c>
      <c r="N5" s="65">
        <v>20000</v>
      </c>
      <c r="O5" s="64" t="s">
        <v>42</v>
      </c>
      <c r="P5" s="64" t="s">
        <v>43</v>
      </c>
      <c r="Q5" s="65">
        <v>20000</v>
      </c>
      <c r="R5" s="72">
        <v>44393</v>
      </c>
      <c r="S5" s="65">
        <v>100</v>
      </c>
      <c r="T5" s="65">
        <v>100</v>
      </c>
      <c r="U5" s="65">
        <v>100</v>
      </c>
      <c r="V5" s="65">
        <f t="shared" si="0"/>
        <v>300</v>
      </c>
      <c r="W5" s="74">
        <v>20000</v>
      </c>
    </row>
    <row r="6" spans="1:23" s="37" customFormat="1" ht="46.2" customHeight="1" x14ac:dyDescent="0.3">
      <c r="A6" s="35" t="s">
        <v>168</v>
      </c>
      <c r="B6" s="61" t="s">
        <v>169</v>
      </c>
      <c r="C6" s="61" t="s">
        <v>170</v>
      </c>
      <c r="D6" s="62" t="s">
        <v>171</v>
      </c>
      <c r="E6" s="63" t="s">
        <v>172</v>
      </c>
      <c r="F6" s="61" t="s">
        <v>67</v>
      </c>
      <c r="G6" s="61" t="s">
        <v>317</v>
      </c>
      <c r="H6" s="63" t="s">
        <v>173</v>
      </c>
      <c r="I6" s="63" t="s">
        <v>319</v>
      </c>
      <c r="J6" s="63"/>
      <c r="K6" s="36" t="s">
        <v>174</v>
      </c>
      <c r="L6" s="36" t="s">
        <v>175</v>
      </c>
      <c r="M6" s="36" t="s">
        <v>71</v>
      </c>
      <c r="N6" s="65">
        <v>10000</v>
      </c>
      <c r="O6" s="64" t="s">
        <v>42</v>
      </c>
      <c r="P6" s="64" t="s">
        <v>43</v>
      </c>
      <c r="Q6" s="65">
        <v>10000</v>
      </c>
      <c r="R6" s="72">
        <v>44393</v>
      </c>
      <c r="S6" s="65">
        <v>100</v>
      </c>
      <c r="T6" s="65">
        <v>100</v>
      </c>
      <c r="U6" s="65">
        <v>100</v>
      </c>
      <c r="V6" s="65">
        <f t="shared" si="0"/>
        <v>300</v>
      </c>
      <c r="W6" s="74">
        <v>10000</v>
      </c>
    </row>
    <row r="7" spans="1:23" s="37" customFormat="1" ht="46.2" customHeight="1" x14ac:dyDescent="0.3">
      <c r="A7" s="35" t="s">
        <v>130</v>
      </c>
      <c r="B7" s="61" t="s">
        <v>131</v>
      </c>
      <c r="C7" s="61" t="s">
        <v>132</v>
      </c>
      <c r="D7" s="62" t="s">
        <v>38</v>
      </c>
      <c r="E7" s="63" t="s">
        <v>133</v>
      </c>
      <c r="F7" s="61" t="s">
        <v>38</v>
      </c>
      <c r="G7" s="61" t="s">
        <v>317</v>
      </c>
      <c r="H7" s="63" t="s">
        <v>134</v>
      </c>
      <c r="I7" s="63" t="s">
        <v>319</v>
      </c>
      <c r="J7" s="63"/>
      <c r="K7" s="36" t="s">
        <v>135</v>
      </c>
      <c r="L7" s="36" t="s">
        <v>136</v>
      </c>
      <c r="M7" s="36" t="s">
        <v>71</v>
      </c>
      <c r="N7" s="65">
        <v>18000</v>
      </c>
      <c r="O7" s="64" t="s">
        <v>42</v>
      </c>
      <c r="P7" s="64" t="s">
        <v>43</v>
      </c>
      <c r="Q7" s="65">
        <v>10000</v>
      </c>
      <c r="R7" s="72">
        <v>44393</v>
      </c>
      <c r="S7" s="65">
        <v>100</v>
      </c>
      <c r="T7" s="65">
        <v>100</v>
      </c>
      <c r="U7" s="65">
        <v>100</v>
      </c>
      <c r="V7" s="65">
        <f t="shared" si="0"/>
        <v>300</v>
      </c>
      <c r="W7" s="74">
        <v>10000</v>
      </c>
    </row>
    <row r="8" spans="1:23" s="37" customFormat="1" ht="46.2" customHeight="1" x14ac:dyDescent="0.3">
      <c r="A8" s="35" t="s">
        <v>105</v>
      </c>
      <c r="B8" s="61" t="s">
        <v>106</v>
      </c>
      <c r="C8" s="61" t="s">
        <v>107</v>
      </c>
      <c r="D8" s="62" t="s">
        <v>108</v>
      </c>
      <c r="E8" s="63" t="s">
        <v>109</v>
      </c>
      <c r="F8" s="61" t="s">
        <v>67</v>
      </c>
      <c r="G8" s="61" t="s">
        <v>317</v>
      </c>
      <c r="H8" s="63" t="s">
        <v>110</v>
      </c>
      <c r="I8" s="63" t="s">
        <v>319</v>
      </c>
      <c r="J8" s="63"/>
      <c r="K8" s="36" t="s">
        <v>111</v>
      </c>
      <c r="L8" s="36" t="s">
        <v>112</v>
      </c>
      <c r="M8" s="36" t="s">
        <v>71</v>
      </c>
      <c r="N8" s="65">
        <v>10000</v>
      </c>
      <c r="O8" s="64" t="s">
        <v>42</v>
      </c>
      <c r="P8" s="64" t="s">
        <v>43</v>
      </c>
      <c r="Q8" s="65">
        <v>10000</v>
      </c>
      <c r="R8" s="72">
        <v>44393</v>
      </c>
      <c r="S8" s="65">
        <v>100</v>
      </c>
      <c r="T8" s="65">
        <v>100</v>
      </c>
      <c r="U8" s="65">
        <v>100</v>
      </c>
      <c r="V8" s="65">
        <f t="shared" si="0"/>
        <v>300</v>
      </c>
      <c r="W8" s="74">
        <v>10000</v>
      </c>
    </row>
    <row r="9" spans="1:23" s="37" customFormat="1" ht="46.2" customHeight="1" x14ac:dyDescent="0.3">
      <c r="A9" s="35" t="s">
        <v>257</v>
      </c>
      <c r="B9" s="61" t="s">
        <v>258</v>
      </c>
      <c r="C9" s="61" t="s">
        <v>259</v>
      </c>
      <c r="D9" s="62" t="s">
        <v>260</v>
      </c>
      <c r="E9" s="63" t="s">
        <v>261</v>
      </c>
      <c r="F9" s="61" t="s">
        <v>49</v>
      </c>
      <c r="G9" s="61" t="s">
        <v>317</v>
      </c>
      <c r="H9" s="63" t="s">
        <v>262</v>
      </c>
      <c r="I9" s="63" t="s">
        <v>319</v>
      </c>
      <c r="J9" s="63"/>
      <c r="K9" s="36" t="s">
        <v>263</v>
      </c>
      <c r="L9" s="36" t="s">
        <v>264</v>
      </c>
      <c r="M9" s="36" t="s">
        <v>248</v>
      </c>
      <c r="N9" s="65">
        <v>28000</v>
      </c>
      <c r="O9" s="64" t="s">
        <v>42</v>
      </c>
      <c r="P9" s="64" t="s">
        <v>43</v>
      </c>
      <c r="Q9" s="65">
        <v>28000</v>
      </c>
      <c r="R9" s="72">
        <v>44393</v>
      </c>
      <c r="S9" s="65">
        <v>50</v>
      </c>
      <c r="T9" s="65">
        <v>100</v>
      </c>
      <c r="U9" s="65">
        <v>100</v>
      </c>
      <c r="V9" s="65">
        <f t="shared" si="0"/>
        <v>250</v>
      </c>
      <c r="W9" s="74">
        <v>28000</v>
      </c>
    </row>
    <row r="10" spans="1:23" s="37" customFormat="1" ht="46.2" customHeight="1" x14ac:dyDescent="0.3">
      <c r="A10" s="35" t="s">
        <v>44</v>
      </c>
      <c r="B10" s="61" t="s">
        <v>45</v>
      </c>
      <c r="C10" s="61" t="s">
        <v>46</v>
      </c>
      <c r="D10" s="62" t="s">
        <v>47</v>
      </c>
      <c r="E10" s="63" t="s">
        <v>48</v>
      </c>
      <c r="F10" s="61" t="s">
        <v>49</v>
      </c>
      <c r="G10" s="61" t="s">
        <v>317</v>
      </c>
      <c r="H10" s="63" t="s">
        <v>50</v>
      </c>
      <c r="I10" s="63" t="s">
        <v>319</v>
      </c>
      <c r="J10" s="63"/>
      <c r="K10" s="36" t="s">
        <v>51</v>
      </c>
      <c r="L10" s="36" t="s">
        <v>318</v>
      </c>
      <c r="M10" s="36" t="s">
        <v>52</v>
      </c>
      <c r="N10" s="65">
        <v>32000</v>
      </c>
      <c r="O10" s="64" t="s">
        <v>42</v>
      </c>
      <c r="P10" s="64" t="s">
        <v>43</v>
      </c>
      <c r="Q10" s="65">
        <v>14000</v>
      </c>
      <c r="R10" s="72">
        <v>44393</v>
      </c>
      <c r="S10" s="65">
        <v>50</v>
      </c>
      <c r="T10" s="65">
        <v>100</v>
      </c>
      <c r="U10" s="65">
        <v>100</v>
      </c>
      <c r="V10" s="65">
        <f t="shared" si="0"/>
        <v>250</v>
      </c>
      <c r="W10" s="74">
        <v>14000</v>
      </c>
    </row>
    <row r="11" spans="1:23" s="37" customFormat="1" ht="46.2" customHeight="1" x14ac:dyDescent="0.3">
      <c r="A11" s="35" t="s">
        <v>184</v>
      </c>
      <c r="B11" s="61" t="s">
        <v>185</v>
      </c>
      <c r="C11" s="61" t="s">
        <v>186</v>
      </c>
      <c r="D11" s="62" t="s">
        <v>187</v>
      </c>
      <c r="E11" s="63" t="s">
        <v>188</v>
      </c>
      <c r="F11" s="61" t="s">
        <v>38</v>
      </c>
      <c r="G11" s="61" t="s">
        <v>317</v>
      </c>
      <c r="H11" s="63" t="s">
        <v>189</v>
      </c>
      <c r="I11" s="63" t="s">
        <v>319</v>
      </c>
      <c r="J11" s="63"/>
      <c r="K11" s="36" t="s">
        <v>190</v>
      </c>
      <c r="L11" s="36" t="s">
        <v>191</v>
      </c>
      <c r="M11" s="36" t="s">
        <v>52</v>
      </c>
      <c r="N11" s="65">
        <v>20000</v>
      </c>
      <c r="O11" s="64" t="s">
        <v>42</v>
      </c>
      <c r="P11" s="64" t="s">
        <v>43</v>
      </c>
      <c r="Q11" s="65">
        <v>14000</v>
      </c>
      <c r="R11" s="72">
        <v>44393</v>
      </c>
      <c r="S11" s="65">
        <v>50</v>
      </c>
      <c r="T11" s="65">
        <v>100</v>
      </c>
      <c r="U11" s="65">
        <v>100</v>
      </c>
      <c r="V11" s="65">
        <f t="shared" si="0"/>
        <v>250</v>
      </c>
      <c r="W11" s="74">
        <v>14000</v>
      </c>
    </row>
    <row r="12" spans="1:23" s="37" customFormat="1" ht="56.4" customHeight="1" x14ac:dyDescent="0.3">
      <c r="A12" s="35" t="s">
        <v>265</v>
      </c>
      <c r="B12" s="61" t="s">
        <v>266</v>
      </c>
      <c r="C12" s="61" t="s">
        <v>267</v>
      </c>
      <c r="D12" s="62" t="s">
        <v>268</v>
      </c>
      <c r="E12" s="63" t="s">
        <v>269</v>
      </c>
      <c r="F12" s="61" t="s">
        <v>38</v>
      </c>
      <c r="G12" s="61" t="s">
        <v>317</v>
      </c>
      <c r="H12" s="63" t="s">
        <v>270</v>
      </c>
      <c r="I12" s="63" t="s">
        <v>319</v>
      </c>
      <c r="J12" s="63"/>
      <c r="K12" s="36" t="s">
        <v>271</v>
      </c>
      <c r="L12" s="36" t="s">
        <v>272</v>
      </c>
      <c r="M12" s="36" t="s">
        <v>52</v>
      </c>
      <c r="N12" s="65">
        <v>19800</v>
      </c>
      <c r="O12" s="64" t="s">
        <v>42</v>
      </c>
      <c r="P12" s="64" t="s">
        <v>43</v>
      </c>
      <c r="Q12" s="65">
        <v>14000</v>
      </c>
      <c r="R12" s="72">
        <v>44393</v>
      </c>
      <c r="S12" s="65">
        <v>50</v>
      </c>
      <c r="T12" s="65">
        <v>100</v>
      </c>
      <c r="U12" s="65">
        <v>100</v>
      </c>
      <c r="V12" s="65">
        <f t="shared" si="0"/>
        <v>250</v>
      </c>
      <c r="W12" s="74">
        <v>14000</v>
      </c>
    </row>
    <row r="13" spans="1:23" s="37" customFormat="1" ht="46.2" customHeight="1" x14ac:dyDescent="0.3">
      <c r="A13" s="35" t="s">
        <v>122</v>
      </c>
      <c r="B13" s="61" t="s">
        <v>123</v>
      </c>
      <c r="C13" s="61" t="s">
        <v>124</v>
      </c>
      <c r="D13" s="62" t="s">
        <v>125</v>
      </c>
      <c r="E13" s="63" t="s">
        <v>126</v>
      </c>
      <c r="F13" s="61" t="s">
        <v>67</v>
      </c>
      <c r="G13" s="61" t="s">
        <v>317</v>
      </c>
      <c r="H13" s="63" t="s">
        <v>127</v>
      </c>
      <c r="I13" s="63" t="s">
        <v>319</v>
      </c>
      <c r="J13" s="63"/>
      <c r="K13" s="36" t="s">
        <v>128</v>
      </c>
      <c r="L13" s="36" t="s">
        <v>129</v>
      </c>
      <c r="M13" s="36" t="s">
        <v>71</v>
      </c>
      <c r="N13" s="65">
        <v>16500</v>
      </c>
      <c r="O13" s="64" t="s">
        <v>42</v>
      </c>
      <c r="P13" s="64" t="s">
        <v>43</v>
      </c>
      <c r="Q13" s="65">
        <v>10000</v>
      </c>
      <c r="R13" s="72">
        <v>44393</v>
      </c>
      <c r="S13" s="65">
        <v>100</v>
      </c>
      <c r="T13" s="65">
        <v>50</v>
      </c>
      <c r="U13" s="65">
        <v>100</v>
      </c>
      <c r="V13" s="65">
        <f t="shared" si="0"/>
        <v>250</v>
      </c>
      <c r="W13" s="74">
        <v>10000</v>
      </c>
    </row>
    <row r="14" spans="1:23" s="37" customFormat="1" ht="46.2" customHeight="1" x14ac:dyDescent="0.3">
      <c r="A14" s="35" t="s">
        <v>224</v>
      </c>
      <c r="B14" s="61" t="s">
        <v>225</v>
      </c>
      <c r="C14" s="61" t="s">
        <v>226</v>
      </c>
      <c r="D14" s="62" t="s">
        <v>227</v>
      </c>
      <c r="E14" s="63" t="s">
        <v>228</v>
      </c>
      <c r="F14" s="61" t="s">
        <v>49</v>
      </c>
      <c r="G14" s="61" t="s">
        <v>317</v>
      </c>
      <c r="H14" s="63" t="s">
        <v>229</v>
      </c>
      <c r="I14" s="63" t="s">
        <v>319</v>
      </c>
      <c r="J14" s="63"/>
      <c r="K14" s="36" t="s">
        <v>230</v>
      </c>
      <c r="L14" s="36" t="s">
        <v>231</v>
      </c>
      <c r="M14" s="36" t="s">
        <v>95</v>
      </c>
      <c r="N14" s="65">
        <v>40000</v>
      </c>
      <c r="O14" s="64" t="s">
        <v>42</v>
      </c>
      <c r="P14" s="64" t="s">
        <v>43</v>
      </c>
      <c r="Q14" s="65">
        <v>20000</v>
      </c>
      <c r="R14" s="72">
        <v>44393</v>
      </c>
      <c r="S14" s="65">
        <v>100</v>
      </c>
      <c r="T14" s="65">
        <v>50</v>
      </c>
      <c r="U14" s="65">
        <v>100</v>
      </c>
      <c r="V14" s="65">
        <f t="shared" si="0"/>
        <v>250</v>
      </c>
      <c r="W14" s="74">
        <v>20000</v>
      </c>
    </row>
    <row r="15" spans="1:23" s="37" customFormat="1" ht="46.2" customHeight="1" x14ac:dyDescent="0.3">
      <c r="A15" s="35" t="s">
        <v>160</v>
      </c>
      <c r="B15" s="61" t="s">
        <v>161</v>
      </c>
      <c r="C15" s="61" t="s">
        <v>162</v>
      </c>
      <c r="D15" s="62" t="s">
        <v>163</v>
      </c>
      <c r="E15" s="63" t="s">
        <v>164</v>
      </c>
      <c r="F15" s="61" t="s">
        <v>49</v>
      </c>
      <c r="G15" s="61" t="s">
        <v>317</v>
      </c>
      <c r="H15" s="63" t="s">
        <v>165</v>
      </c>
      <c r="I15" s="63" t="s">
        <v>319</v>
      </c>
      <c r="J15" s="63"/>
      <c r="K15" s="36" t="s">
        <v>166</v>
      </c>
      <c r="L15" s="36" t="s">
        <v>167</v>
      </c>
      <c r="M15" s="36" t="s">
        <v>95</v>
      </c>
      <c r="N15" s="65">
        <v>30000</v>
      </c>
      <c r="O15" s="64" t="s">
        <v>42</v>
      </c>
      <c r="P15" s="64" t="s">
        <v>43</v>
      </c>
      <c r="Q15" s="65">
        <v>20000</v>
      </c>
      <c r="R15" s="72">
        <v>44393</v>
      </c>
      <c r="S15" s="65">
        <v>100</v>
      </c>
      <c r="T15" s="65">
        <v>50</v>
      </c>
      <c r="U15" s="65">
        <v>100</v>
      </c>
      <c r="V15" s="65">
        <f t="shared" si="0"/>
        <v>250</v>
      </c>
      <c r="W15" s="74">
        <v>20000</v>
      </c>
    </row>
    <row r="16" spans="1:23" s="37" customFormat="1" ht="46.2" customHeight="1" x14ac:dyDescent="0.3">
      <c r="A16" s="35" t="s">
        <v>79</v>
      </c>
      <c r="B16" s="61" t="s">
        <v>80</v>
      </c>
      <c r="C16" s="61" t="s">
        <v>81</v>
      </c>
      <c r="D16" s="62" t="s">
        <v>82</v>
      </c>
      <c r="E16" s="63" t="s">
        <v>83</v>
      </c>
      <c r="F16" s="61" t="s">
        <v>49</v>
      </c>
      <c r="G16" s="61" t="s">
        <v>317</v>
      </c>
      <c r="H16" s="63" t="s">
        <v>84</v>
      </c>
      <c r="I16" s="63" t="s">
        <v>319</v>
      </c>
      <c r="J16" s="63"/>
      <c r="K16" s="36" t="s">
        <v>85</v>
      </c>
      <c r="L16" s="36" t="s">
        <v>86</v>
      </c>
      <c r="M16" s="36" t="s">
        <v>61</v>
      </c>
      <c r="N16" s="65">
        <v>16000</v>
      </c>
      <c r="O16" s="64" t="s">
        <v>42</v>
      </c>
      <c r="P16" s="64" t="s">
        <v>43</v>
      </c>
      <c r="Q16" s="65">
        <v>16000</v>
      </c>
      <c r="R16" s="72">
        <v>44393</v>
      </c>
      <c r="S16" s="65">
        <v>30</v>
      </c>
      <c r="T16" s="65">
        <v>100</v>
      </c>
      <c r="U16" s="65">
        <v>100</v>
      </c>
      <c r="V16" s="65">
        <f t="shared" si="0"/>
        <v>230</v>
      </c>
      <c r="W16" s="74">
        <v>16000</v>
      </c>
    </row>
    <row r="17" spans="1:23" s="37" customFormat="1" ht="46.2" customHeight="1" x14ac:dyDescent="0.3">
      <c r="A17" s="35" t="s">
        <v>216</v>
      </c>
      <c r="B17" s="61" t="s">
        <v>217</v>
      </c>
      <c r="C17" s="61" t="s">
        <v>218</v>
      </c>
      <c r="D17" s="62" t="s">
        <v>219</v>
      </c>
      <c r="E17" s="63" t="s">
        <v>220</v>
      </c>
      <c r="F17" s="61" t="s">
        <v>118</v>
      </c>
      <c r="G17" s="61" t="s">
        <v>317</v>
      </c>
      <c r="H17" s="63" t="s">
        <v>221</v>
      </c>
      <c r="I17" s="63" t="s">
        <v>319</v>
      </c>
      <c r="J17" s="63"/>
      <c r="K17" s="36" t="s">
        <v>222</v>
      </c>
      <c r="L17" s="36" t="s">
        <v>223</v>
      </c>
      <c r="M17" s="36" t="s">
        <v>61</v>
      </c>
      <c r="N17" s="65">
        <v>16000</v>
      </c>
      <c r="O17" s="64" t="s">
        <v>42</v>
      </c>
      <c r="P17" s="64" t="s">
        <v>43</v>
      </c>
      <c r="Q17" s="65">
        <v>16000</v>
      </c>
      <c r="R17" s="72">
        <v>44393</v>
      </c>
      <c r="S17" s="65">
        <v>30</v>
      </c>
      <c r="T17" s="65">
        <v>100</v>
      </c>
      <c r="U17" s="65">
        <v>100</v>
      </c>
      <c r="V17" s="65">
        <f t="shared" si="0"/>
        <v>230</v>
      </c>
      <c r="W17" s="74">
        <v>16000</v>
      </c>
    </row>
    <row r="18" spans="1:23" s="37" customFormat="1" ht="46.2" customHeight="1" x14ac:dyDescent="0.3">
      <c r="A18" s="35" t="s">
        <v>153</v>
      </c>
      <c r="B18" s="61" t="s">
        <v>154</v>
      </c>
      <c r="C18" s="61" t="s">
        <v>155</v>
      </c>
      <c r="D18" s="62" t="s">
        <v>49</v>
      </c>
      <c r="E18" s="63" t="s">
        <v>156</v>
      </c>
      <c r="F18" s="61" t="s">
        <v>49</v>
      </c>
      <c r="G18" s="61" t="s">
        <v>317</v>
      </c>
      <c r="H18" s="63" t="s">
        <v>157</v>
      </c>
      <c r="I18" s="63" t="s">
        <v>319</v>
      </c>
      <c r="J18" s="63"/>
      <c r="K18" s="36" t="s">
        <v>158</v>
      </c>
      <c r="L18" s="36" t="s">
        <v>159</v>
      </c>
      <c r="M18" s="36" t="s">
        <v>61</v>
      </c>
      <c r="N18" s="65">
        <v>20000</v>
      </c>
      <c r="O18" s="64" t="s">
        <v>42</v>
      </c>
      <c r="P18" s="64" t="s">
        <v>43</v>
      </c>
      <c r="Q18" s="65">
        <v>16000</v>
      </c>
      <c r="R18" s="72">
        <v>44393</v>
      </c>
      <c r="S18" s="65">
        <v>30</v>
      </c>
      <c r="T18" s="65">
        <v>100</v>
      </c>
      <c r="U18" s="65">
        <v>100</v>
      </c>
      <c r="V18" s="65">
        <f t="shared" si="0"/>
        <v>230</v>
      </c>
      <c r="W18" s="74">
        <v>16000</v>
      </c>
    </row>
    <row r="19" spans="1:23" s="37" customFormat="1" ht="46.2" customHeight="1" x14ac:dyDescent="0.3">
      <c r="A19" s="35" t="s">
        <v>145</v>
      </c>
      <c r="B19" s="61" t="s">
        <v>146</v>
      </c>
      <c r="C19" s="61" t="s">
        <v>147</v>
      </c>
      <c r="D19" s="62" t="s">
        <v>148</v>
      </c>
      <c r="E19" s="63" t="s">
        <v>149</v>
      </c>
      <c r="F19" s="61" t="s">
        <v>101</v>
      </c>
      <c r="G19" s="61" t="s">
        <v>317</v>
      </c>
      <c r="H19" s="63" t="s">
        <v>150</v>
      </c>
      <c r="I19" s="63" t="s">
        <v>319</v>
      </c>
      <c r="J19" s="63"/>
      <c r="K19" s="36" t="s">
        <v>151</v>
      </c>
      <c r="L19" s="36" t="s">
        <v>152</v>
      </c>
      <c r="M19" s="36" t="s">
        <v>61</v>
      </c>
      <c r="N19" s="65">
        <v>20000</v>
      </c>
      <c r="O19" s="64" t="s">
        <v>42</v>
      </c>
      <c r="P19" s="64" t="s">
        <v>43</v>
      </c>
      <c r="Q19" s="65">
        <v>16000</v>
      </c>
      <c r="R19" s="72">
        <v>44393</v>
      </c>
      <c r="S19" s="65">
        <v>30</v>
      </c>
      <c r="T19" s="65">
        <v>100</v>
      </c>
      <c r="U19" s="65">
        <v>100</v>
      </c>
      <c r="V19" s="65">
        <f t="shared" si="0"/>
        <v>230</v>
      </c>
      <c r="W19" s="74">
        <v>16000</v>
      </c>
    </row>
    <row r="20" spans="1:23" s="37" customFormat="1" ht="46.2" customHeight="1" x14ac:dyDescent="0.3">
      <c r="A20" s="35" t="s">
        <v>240</v>
      </c>
      <c r="B20" s="61" t="s">
        <v>241</v>
      </c>
      <c r="C20" s="61" t="s">
        <v>242</v>
      </c>
      <c r="D20" s="62" t="s">
        <v>243</v>
      </c>
      <c r="E20" s="63" t="s">
        <v>244</v>
      </c>
      <c r="F20" s="61" t="s">
        <v>67</v>
      </c>
      <c r="G20" s="61" t="s">
        <v>317</v>
      </c>
      <c r="H20" s="63" t="s">
        <v>245</v>
      </c>
      <c r="I20" s="63" t="s">
        <v>319</v>
      </c>
      <c r="J20" s="63"/>
      <c r="K20" s="36" t="s">
        <v>246</v>
      </c>
      <c r="L20" s="36" t="s">
        <v>247</v>
      </c>
      <c r="M20" s="36" t="s">
        <v>248</v>
      </c>
      <c r="N20" s="65">
        <v>40000</v>
      </c>
      <c r="O20" s="64" t="s">
        <v>42</v>
      </c>
      <c r="P20" s="64" t="s">
        <v>43</v>
      </c>
      <c r="Q20" s="65">
        <v>28000</v>
      </c>
      <c r="R20" s="72">
        <v>44393</v>
      </c>
      <c r="S20" s="65">
        <v>50</v>
      </c>
      <c r="T20" s="65">
        <v>50</v>
      </c>
      <c r="U20" s="65">
        <v>100</v>
      </c>
      <c r="V20" s="65">
        <f t="shared" si="0"/>
        <v>200</v>
      </c>
      <c r="W20" s="74">
        <v>28000</v>
      </c>
    </row>
    <row r="21" spans="1:23" s="37" customFormat="1" ht="46.2" customHeight="1" x14ac:dyDescent="0.3">
      <c r="A21" s="35" t="s">
        <v>298</v>
      </c>
      <c r="B21" s="61" t="s">
        <v>299</v>
      </c>
      <c r="C21" s="61" t="s">
        <v>300</v>
      </c>
      <c r="D21" s="62" t="s">
        <v>301</v>
      </c>
      <c r="E21" s="63" t="s">
        <v>302</v>
      </c>
      <c r="F21" s="61" t="s">
        <v>67</v>
      </c>
      <c r="G21" s="61" t="s">
        <v>317</v>
      </c>
      <c r="H21" s="63" t="s">
        <v>303</v>
      </c>
      <c r="I21" s="63" t="s">
        <v>319</v>
      </c>
      <c r="J21" s="63"/>
      <c r="K21" s="36" t="s">
        <v>304</v>
      </c>
      <c r="L21" s="36" t="s">
        <v>305</v>
      </c>
      <c r="M21" s="36" t="s">
        <v>71</v>
      </c>
      <c r="N21" s="65">
        <v>20000</v>
      </c>
      <c r="O21" s="64" t="s">
        <v>42</v>
      </c>
      <c r="P21" s="64" t="s">
        <v>43</v>
      </c>
      <c r="Q21" s="65">
        <v>10000</v>
      </c>
      <c r="R21" s="72">
        <v>44393</v>
      </c>
      <c r="S21" s="65">
        <v>100</v>
      </c>
      <c r="T21" s="65">
        <v>50</v>
      </c>
      <c r="U21" s="65">
        <v>50</v>
      </c>
      <c r="V21" s="65">
        <f t="shared" si="0"/>
        <v>200</v>
      </c>
      <c r="W21" s="74">
        <v>10000</v>
      </c>
    </row>
    <row r="22" spans="1:23" s="37" customFormat="1" ht="46.2" customHeight="1" x14ac:dyDescent="0.3">
      <c r="A22" s="35" t="s">
        <v>176</v>
      </c>
      <c r="B22" s="61" t="s">
        <v>177</v>
      </c>
      <c r="C22" s="61" t="s">
        <v>178</v>
      </c>
      <c r="D22" s="62" t="s">
        <v>179</v>
      </c>
      <c r="E22" s="63" t="s">
        <v>180</v>
      </c>
      <c r="F22" s="61" t="s">
        <v>118</v>
      </c>
      <c r="G22" s="61" t="s">
        <v>317</v>
      </c>
      <c r="H22" s="63" t="s">
        <v>181</v>
      </c>
      <c r="I22" s="63" t="s">
        <v>319</v>
      </c>
      <c r="J22" s="63"/>
      <c r="K22" s="36" t="s">
        <v>182</v>
      </c>
      <c r="L22" s="36" t="s">
        <v>183</v>
      </c>
      <c r="M22" s="36" t="s">
        <v>95</v>
      </c>
      <c r="N22" s="65">
        <v>24000</v>
      </c>
      <c r="O22" s="64" t="s">
        <v>42</v>
      </c>
      <c r="P22" s="64" t="s">
        <v>43</v>
      </c>
      <c r="Q22" s="65">
        <v>20000</v>
      </c>
      <c r="R22" s="72">
        <v>44393</v>
      </c>
      <c r="S22" s="65">
        <v>100</v>
      </c>
      <c r="T22" s="65">
        <v>50</v>
      </c>
      <c r="U22" s="65">
        <v>50</v>
      </c>
      <c r="V22" s="65">
        <f t="shared" si="0"/>
        <v>200</v>
      </c>
      <c r="W22" s="74">
        <v>20000</v>
      </c>
    </row>
    <row r="23" spans="1:23" s="37" customFormat="1" ht="46.2" customHeight="1" x14ac:dyDescent="0.3">
      <c r="A23" s="35" t="s">
        <v>87</v>
      </c>
      <c r="B23" s="61" t="s">
        <v>88</v>
      </c>
      <c r="C23" s="61" t="s">
        <v>89</v>
      </c>
      <c r="D23" s="62" t="s">
        <v>90</v>
      </c>
      <c r="E23" s="63" t="s">
        <v>91</v>
      </c>
      <c r="F23" s="61" t="s">
        <v>49</v>
      </c>
      <c r="G23" s="61" t="s">
        <v>317</v>
      </c>
      <c r="H23" s="63" t="s">
        <v>92</v>
      </c>
      <c r="I23" s="63" t="s">
        <v>319</v>
      </c>
      <c r="J23" s="63"/>
      <c r="K23" s="36" t="s">
        <v>93</v>
      </c>
      <c r="L23" s="36" t="s">
        <v>94</v>
      </c>
      <c r="M23" s="36" t="s">
        <v>95</v>
      </c>
      <c r="N23" s="65">
        <v>30000</v>
      </c>
      <c r="O23" s="64" t="s">
        <v>42</v>
      </c>
      <c r="P23" s="64" t="s">
        <v>43</v>
      </c>
      <c r="Q23" s="65">
        <v>20000</v>
      </c>
      <c r="R23" s="72">
        <v>44393</v>
      </c>
      <c r="S23" s="65">
        <v>100</v>
      </c>
      <c r="T23" s="65">
        <v>50</v>
      </c>
      <c r="U23" s="65">
        <v>50</v>
      </c>
      <c r="V23" s="65">
        <f t="shared" si="0"/>
        <v>200</v>
      </c>
      <c r="W23" s="74">
        <v>20000</v>
      </c>
    </row>
    <row r="24" spans="1:23" s="37" customFormat="1" ht="46.2" customHeight="1" x14ac:dyDescent="0.3">
      <c r="A24" s="35" t="s">
        <v>137</v>
      </c>
      <c r="B24" s="61" t="s">
        <v>138</v>
      </c>
      <c r="C24" s="61" t="s">
        <v>139</v>
      </c>
      <c r="D24" s="62" t="s">
        <v>140</v>
      </c>
      <c r="E24" s="63" t="s">
        <v>141</v>
      </c>
      <c r="F24" s="61" t="s">
        <v>49</v>
      </c>
      <c r="G24" s="61" t="s">
        <v>317</v>
      </c>
      <c r="H24" s="63" t="s">
        <v>142</v>
      </c>
      <c r="I24" s="63" t="s">
        <v>319</v>
      </c>
      <c r="J24" s="63"/>
      <c r="K24" s="36" t="s">
        <v>143</v>
      </c>
      <c r="L24" s="36" t="s">
        <v>144</v>
      </c>
      <c r="M24" s="36" t="s">
        <v>71</v>
      </c>
      <c r="N24" s="65">
        <v>17000</v>
      </c>
      <c r="O24" s="64" t="s">
        <v>42</v>
      </c>
      <c r="P24" s="64" t="s">
        <v>43</v>
      </c>
      <c r="Q24" s="65">
        <v>10000</v>
      </c>
      <c r="R24" s="72">
        <v>44393</v>
      </c>
      <c r="S24" s="65">
        <v>100</v>
      </c>
      <c r="T24" s="65">
        <v>50</v>
      </c>
      <c r="U24" s="65">
        <v>50</v>
      </c>
      <c r="V24" s="65">
        <f t="shared" si="0"/>
        <v>200</v>
      </c>
      <c r="W24" s="74">
        <v>10000</v>
      </c>
    </row>
    <row r="25" spans="1:23" s="37" customFormat="1" ht="46.2" customHeight="1" x14ac:dyDescent="0.3">
      <c r="A25" s="35" t="s">
        <v>208</v>
      </c>
      <c r="B25" s="61" t="s">
        <v>209</v>
      </c>
      <c r="C25" s="61" t="s">
        <v>210</v>
      </c>
      <c r="D25" s="62" t="s">
        <v>211</v>
      </c>
      <c r="E25" s="63" t="s">
        <v>212</v>
      </c>
      <c r="F25" s="61" t="s">
        <v>67</v>
      </c>
      <c r="G25" s="61" t="s">
        <v>317</v>
      </c>
      <c r="H25" s="63" t="s">
        <v>213</v>
      </c>
      <c r="I25" s="63" t="s">
        <v>319</v>
      </c>
      <c r="J25" s="63"/>
      <c r="K25" s="36" t="s">
        <v>214</v>
      </c>
      <c r="L25" s="36" t="s">
        <v>215</v>
      </c>
      <c r="M25" s="36" t="s">
        <v>95</v>
      </c>
      <c r="N25" s="65">
        <v>34000</v>
      </c>
      <c r="O25" s="64" t="s">
        <v>42</v>
      </c>
      <c r="P25" s="64" t="s">
        <v>43</v>
      </c>
      <c r="Q25" s="65">
        <v>20000</v>
      </c>
      <c r="R25" s="72">
        <v>44393</v>
      </c>
      <c r="S25" s="65">
        <v>100</v>
      </c>
      <c r="T25" s="65">
        <v>50</v>
      </c>
      <c r="U25" s="65">
        <v>50</v>
      </c>
      <c r="V25" s="65">
        <f t="shared" si="0"/>
        <v>200</v>
      </c>
      <c r="W25" s="74">
        <v>20000</v>
      </c>
    </row>
    <row r="26" spans="1:23" s="37" customFormat="1" ht="46.2" customHeight="1" x14ac:dyDescent="0.3">
      <c r="A26" s="35" t="s">
        <v>33</v>
      </c>
      <c r="B26" s="61" t="s">
        <v>34</v>
      </c>
      <c r="C26" s="61" t="s">
        <v>35</v>
      </c>
      <c r="D26" s="62" t="s">
        <v>36</v>
      </c>
      <c r="E26" s="63" t="s">
        <v>37</v>
      </c>
      <c r="F26" s="61" t="s">
        <v>38</v>
      </c>
      <c r="G26" s="61" t="s">
        <v>317</v>
      </c>
      <c r="H26" s="63" t="s">
        <v>39</v>
      </c>
      <c r="I26" s="63" t="s">
        <v>319</v>
      </c>
      <c r="J26" s="63"/>
      <c r="K26" s="36" t="s">
        <v>40</v>
      </c>
      <c r="L26" s="36" t="s">
        <v>41</v>
      </c>
      <c r="M26" s="36" t="s">
        <v>95</v>
      </c>
      <c r="N26" s="65">
        <v>32000</v>
      </c>
      <c r="O26" s="64" t="s">
        <v>42</v>
      </c>
      <c r="P26" s="64" t="s">
        <v>43</v>
      </c>
      <c r="Q26" s="65">
        <v>20000</v>
      </c>
      <c r="R26" s="72">
        <v>44393</v>
      </c>
      <c r="S26" s="65">
        <v>100</v>
      </c>
      <c r="T26" s="65">
        <v>50</v>
      </c>
      <c r="U26" s="65">
        <v>50</v>
      </c>
      <c r="V26" s="65">
        <f t="shared" si="0"/>
        <v>200</v>
      </c>
      <c r="W26" s="74">
        <v>20000</v>
      </c>
    </row>
    <row r="27" spans="1:23" s="37" customFormat="1" ht="46.2" customHeight="1" x14ac:dyDescent="0.3">
      <c r="A27" s="35" t="s">
        <v>192</v>
      </c>
      <c r="B27" s="61" t="s">
        <v>193</v>
      </c>
      <c r="C27" s="61" t="s">
        <v>194</v>
      </c>
      <c r="D27" s="62" t="s">
        <v>195</v>
      </c>
      <c r="E27" s="63" t="s">
        <v>196</v>
      </c>
      <c r="F27" s="61" t="s">
        <v>118</v>
      </c>
      <c r="G27" s="61" t="s">
        <v>317</v>
      </c>
      <c r="H27" s="63" t="s">
        <v>197</v>
      </c>
      <c r="I27" s="63" t="s">
        <v>319</v>
      </c>
      <c r="J27" s="63"/>
      <c r="K27" s="36" t="s">
        <v>198</v>
      </c>
      <c r="L27" s="36" t="s">
        <v>199</v>
      </c>
      <c r="M27" s="36" t="s">
        <v>52</v>
      </c>
      <c r="N27" s="65">
        <v>14000</v>
      </c>
      <c r="O27" s="64" t="s">
        <v>42</v>
      </c>
      <c r="P27" s="64" t="s">
        <v>43</v>
      </c>
      <c r="Q27" s="65">
        <v>14000</v>
      </c>
      <c r="R27" s="72">
        <v>44393</v>
      </c>
      <c r="S27" s="65">
        <v>50</v>
      </c>
      <c r="T27" s="65">
        <v>50</v>
      </c>
      <c r="U27" s="65">
        <v>100</v>
      </c>
      <c r="V27" s="65">
        <f t="shared" si="0"/>
        <v>200</v>
      </c>
      <c r="W27" s="74">
        <v>14000</v>
      </c>
    </row>
    <row r="28" spans="1:23" s="37" customFormat="1" ht="46.2" customHeight="1" x14ac:dyDescent="0.3">
      <c r="A28" s="35" t="s">
        <v>96</v>
      </c>
      <c r="B28" s="61" t="s">
        <v>97</v>
      </c>
      <c r="C28" s="61" t="s">
        <v>98</v>
      </c>
      <c r="D28" s="62" t="s">
        <v>99</v>
      </c>
      <c r="E28" s="63" t="s">
        <v>100</v>
      </c>
      <c r="F28" s="61" t="s">
        <v>101</v>
      </c>
      <c r="G28" s="61" t="s">
        <v>317</v>
      </c>
      <c r="H28" s="63" t="s">
        <v>102</v>
      </c>
      <c r="I28" s="63" t="s">
        <v>319</v>
      </c>
      <c r="J28" s="63"/>
      <c r="K28" s="36" t="s">
        <v>103</v>
      </c>
      <c r="L28" s="36" t="s">
        <v>104</v>
      </c>
      <c r="M28" s="36" t="s">
        <v>52</v>
      </c>
      <c r="N28" s="65">
        <v>20000</v>
      </c>
      <c r="O28" s="64" t="s">
        <v>42</v>
      </c>
      <c r="P28" s="64" t="s">
        <v>43</v>
      </c>
      <c r="Q28" s="65">
        <v>14000</v>
      </c>
      <c r="R28" s="72">
        <v>44393</v>
      </c>
      <c r="S28" s="65">
        <v>50</v>
      </c>
      <c r="T28" s="65">
        <v>50</v>
      </c>
      <c r="U28" s="65">
        <v>100</v>
      </c>
      <c r="V28" s="65">
        <f t="shared" si="0"/>
        <v>200</v>
      </c>
      <c r="W28" s="74">
        <v>14000</v>
      </c>
    </row>
    <row r="29" spans="1:23" s="37" customFormat="1" ht="46.2" customHeight="1" x14ac:dyDescent="0.3">
      <c r="A29" s="35" t="s">
        <v>290</v>
      </c>
      <c r="B29" s="61" t="s">
        <v>291</v>
      </c>
      <c r="C29" s="61" t="s">
        <v>292</v>
      </c>
      <c r="D29" s="62" t="s">
        <v>293</v>
      </c>
      <c r="E29" s="63" t="s">
        <v>294</v>
      </c>
      <c r="F29" s="61" t="s">
        <v>38</v>
      </c>
      <c r="G29" s="61" t="s">
        <v>317</v>
      </c>
      <c r="H29" s="63" t="s">
        <v>295</v>
      </c>
      <c r="I29" s="63" t="s">
        <v>319</v>
      </c>
      <c r="J29" s="63"/>
      <c r="K29" s="36" t="s">
        <v>296</v>
      </c>
      <c r="L29" s="36" t="s">
        <v>297</v>
      </c>
      <c r="M29" s="36" t="s">
        <v>95</v>
      </c>
      <c r="N29" s="65">
        <v>20000</v>
      </c>
      <c r="O29" s="64" t="s">
        <v>42</v>
      </c>
      <c r="P29" s="64" t="s">
        <v>43</v>
      </c>
      <c r="Q29" s="65">
        <v>10000</v>
      </c>
      <c r="R29" s="72">
        <v>44393</v>
      </c>
      <c r="S29" s="65">
        <v>100</v>
      </c>
      <c r="T29" s="65">
        <v>50</v>
      </c>
      <c r="U29" s="65">
        <v>50</v>
      </c>
      <c r="V29" s="65">
        <f t="shared" si="0"/>
        <v>200</v>
      </c>
      <c r="W29" s="74">
        <v>10000</v>
      </c>
    </row>
    <row r="30" spans="1:23" s="37" customFormat="1" ht="46.2" customHeight="1" x14ac:dyDescent="0.3">
      <c r="A30" s="35" t="s">
        <v>62</v>
      </c>
      <c r="B30" s="61" t="s">
        <v>63</v>
      </c>
      <c r="C30" s="61" t="s">
        <v>64</v>
      </c>
      <c r="D30" s="62" t="s">
        <v>65</v>
      </c>
      <c r="E30" s="63" t="s">
        <v>66</v>
      </c>
      <c r="F30" s="61" t="s">
        <v>67</v>
      </c>
      <c r="G30" s="61" t="s">
        <v>317</v>
      </c>
      <c r="H30" s="63" t="s">
        <v>68</v>
      </c>
      <c r="I30" s="63" t="s">
        <v>319</v>
      </c>
      <c r="J30" s="63"/>
      <c r="K30" s="36" t="s">
        <v>69</v>
      </c>
      <c r="L30" s="36" t="s">
        <v>70</v>
      </c>
      <c r="M30" s="36" t="s">
        <v>71</v>
      </c>
      <c r="N30" s="65">
        <v>22000</v>
      </c>
      <c r="O30" s="64" t="s">
        <v>42</v>
      </c>
      <c r="P30" s="64" t="s">
        <v>43</v>
      </c>
      <c r="Q30" s="65">
        <v>10000</v>
      </c>
      <c r="R30" s="72">
        <v>44393</v>
      </c>
      <c r="S30" s="65">
        <v>100</v>
      </c>
      <c r="T30" s="65">
        <v>50</v>
      </c>
      <c r="U30" s="65">
        <v>50</v>
      </c>
      <c r="V30" s="65">
        <f t="shared" si="0"/>
        <v>200</v>
      </c>
      <c r="W30" s="74">
        <v>10000</v>
      </c>
    </row>
    <row r="31" spans="1:23" s="37" customFormat="1" ht="46.2" customHeight="1" x14ac:dyDescent="0.3">
      <c r="A31" s="35" t="s">
        <v>306</v>
      </c>
      <c r="B31" s="61" t="s">
        <v>307</v>
      </c>
      <c r="C31" s="61" t="s">
        <v>308</v>
      </c>
      <c r="D31" s="62" t="s">
        <v>309</v>
      </c>
      <c r="E31" s="63" t="s">
        <v>310</v>
      </c>
      <c r="F31" s="61" t="s">
        <v>38</v>
      </c>
      <c r="G31" s="61" t="s">
        <v>317</v>
      </c>
      <c r="H31" s="63" t="s">
        <v>311</v>
      </c>
      <c r="I31" s="63" t="s">
        <v>319</v>
      </c>
      <c r="J31" s="63"/>
      <c r="K31" s="36" t="s">
        <v>312</v>
      </c>
      <c r="L31" s="36" t="s">
        <v>313</v>
      </c>
      <c r="M31" s="36" t="s">
        <v>95</v>
      </c>
      <c r="N31" s="65">
        <v>32000</v>
      </c>
      <c r="O31" s="64" t="s">
        <v>42</v>
      </c>
      <c r="P31" s="64" t="s">
        <v>43</v>
      </c>
      <c r="Q31" s="65">
        <v>20000</v>
      </c>
      <c r="R31" s="72">
        <v>44393</v>
      </c>
      <c r="S31" s="65">
        <v>100</v>
      </c>
      <c r="T31" s="65">
        <v>50</v>
      </c>
      <c r="U31" s="65">
        <v>50</v>
      </c>
      <c r="V31" s="65">
        <f t="shared" si="0"/>
        <v>200</v>
      </c>
      <c r="W31" s="74">
        <v>20000</v>
      </c>
    </row>
    <row r="32" spans="1:23" s="37" customFormat="1" ht="46.2" customHeight="1" x14ac:dyDescent="0.3">
      <c r="A32" s="35" t="s">
        <v>113</v>
      </c>
      <c r="B32" s="61" t="s">
        <v>114</v>
      </c>
      <c r="C32" s="61" t="s">
        <v>115</v>
      </c>
      <c r="D32" s="62" t="s">
        <v>116</v>
      </c>
      <c r="E32" s="63" t="s">
        <v>117</v>
      </c>
      <c r="F32" s="61" t="s">
        <v>118</v>
      </c>
      <c r="G32" s="61" t="s">
        <v>317</v>
      </c>
      <c r="H32" s="63" t="s">
        <v>119</v>
      </c>
      <c r="I32" s="63" t="s">
        <v>319</v>
      </c>
      <c r="J32" s="63"/>
      <c r="K32" s="36" t="s">
        <v>120</v>
      </c>
      <c r="L32" s="36" t="s">
        <v>121</v>
      </c>
      <c r="M32" s="36" t="s">
        <v>71</v>
      </c>
      <c r="N32" s="65">
        <v>17000</v>
      </c>
      <c r="O32" s="64" t="s">
        <v>42</v>
      </c>
      <c r="P32" s="64" t="s">
        <v>43</v>
      </c>
      <c r="Q32" s="65">
        <v>10000</v>
      </c>
      <c r="R32" s="72">
        <v>44393</v>
      </c>
      <c r="S32" s="65">
        <v>100</v>
      </c>
      <c r="T32" s="65">
        <v>50</v>
      </c>
      <c r="U32" s="65">
        <v>50</v>
      </c>
      <c r="V32" s="65">
        <f t="shared" si="0"/>
        <v>200</v>
      </c>
      <c r="W32" s="74">
        <v>10000</v>
      </c>
    </row>
    <row r="33" spans="1:23" s="37" customFormat="1" ht="46.2" customHeight="1" x14ac:dyDescent="0.3">
      <c r="A33" s="35" t="s">
        <v>200</v>
      </c>
      <c r="B33" s="61" t="s">
        <v>201</v>
      </c>
      <c r="C33" s="61" t="s">
        <v>202</v>
      </c>
      <c r="D33" s="62" t="s">
        <v>203</v>
      </c>
      <c r="E33" s="63" t="s">
        <v>204</v>
      </c>
      <c r="F33" s="61" t="s">
        <v>67</v>
      </c>
      <c r="G33" s="61" t="s">
        <v>317</v>
      </c>
      <c r="H33" s="63" t="s">
        <v>205</v>
      </c>
      <c r="I33" s="63" t="s">
        <v>319</v>
      </c>
      <c r="J33" s="63"/>
      <c r="K33" s="36" t="s">
        <v>206</v>
      </c>
      <c r="L33" s="36" t="s">
        <v>207</v>
      </c>
      <c r="M33" s="36" t="s">
        <v>71</v>
      </c>
      <c r="N33" s="65">
        <v>18000</v>
      </c>
      <c r="O33" s="64" t="s">
        <v>42</v>
      </c>
      <c r="P33" s="64" t="s">
        <v>43</v>
      </c>
      <c r="Q33" s="65">
        <v>10000</v>
      </c>
      <c r="R33" s="72">
        <v>44393</v>
      </c>
      <c r="S33" s="65">
        <v>100</v>
      </c>
      <c r="T33" s="65">
        <v>50</v>
      </c>
      <c r="U33" s="65">
        <v>50</v>
      </c>
      <c r="V33" s="65">
        <f t="shared" si="0"/>
        <v>200</v>
      </c>
      <c r="W33" s="74">
        <v>10000</v>
      </c>
    </row>
    <row r="34" spans="1:23" s="37" customFormat="1" ht="46.2" customHeight="1" x14ac:dyDescent="0.3">
      <c r="A34" s="35" t="s">
        <v>232</v>
      </c>
      <c r="B34" s="61" t="s">
        <v>233</v>
      </c>
      <c r="C34" s="61" t="s">
        <v>234</v>
      </c>
      <c r="D34" s="62" t="s">
        <v>118</v>
      </c>
      <c r="E34" s="63" t="s">
        <v>235</v>
      </c>
      <c r="F34" s="61" t="s">
        <v>118</v>
      </c>
      <c r="G34" s="61" t="s">
        <v>317</v>
      </c>
      <c r="H34" s="63" t="s">
        <v>236</v>
      </c>
      <c r="I34" s="63" t="s">
        <v>319</v>
      </c>
      <c r="J34" s="63"/>
      <c r="K34" s="36" t="s">
        <v>237</v>
      </c>
      <c r="L34" s="36" t="s">
        <v>238</v>
      </c>
      <c r="M34" s="36" t="s">
        <v>239</v>
      </c>
      <c r="N34" s="65">
        <v>7800</v>
      </c>
      <c r="O34" s="64" t="s">
        <v>42</v>
      </c>
      <c r="P34" s="64" t="s">
        <v>43</v>
      </c>
      <c r="Q34" s="65">
        <v>7800</v>
      </c>
      <c r="R34" s="72">
        <v>44393</v>
      </c>
      <c r="S34" s="65">
        <v>30</v>
      </c>
      <c r="T34" s="65">
        <v>50</v>
      </c>
      <c r="U34" s="65">
        <v>100</v>
      </c>
      <c r="V34" s="65">
        <f t="shared" si="0"/>
        <v>180</v>
      </c>
      <c r="W34" s="74">
        <v>7800</v>
      </c>
    </row>
    <row r="35" spans="1:23" s="37" customFormat="1" ht="46.2" customHeight="1" x14ac:dyDescent="0.3">
      <c r="A35" s="35" t="s">
        <v>273</v>
      </c>
      <c r="B35" s="61" t="s">
        <v>274</v>
      </c>
      <c r="C35" s="61" t="s">
        <v>275</v>
      </c>
      <c r="D35" s="62" t="s">
        <v>276</v>
      </c>
      <c r="E35" s="63" t="s">
        <v>277</v>
      </c>
      <c r="F35" s="61" t="s">
        <v>101</v>
      </c>
      <c r="G35" s="61" t="s">
        <v>317</v>
      </c>
      <c r="H35" s="63" t="s">
        <v>278</v>
      </c>
      <c r="I35" s="63" t="s">
        <v>319</v>
      </c>
      <c r="J35" s="63"/>
      <c r="K35" s="36" t="s">
        <v>279</v>
      </c>
      <c r="L35" s="36" t="s">
        <v>280</v>
      </c>
      <c r="M35" s="36" t="s">
        <v>281</v>
      </c>
      <c r="N35" s="65">
        <v>16335</v>
      </c>
      <c r="O35" s="64" t="s">
        <v>42</v>
      </c>
      <c r="P35" s="64" t="s">
        <v>43</v>
      </c>
      <c r="Q35" s="65">
        <v>12000</v>
      </c>
      <c r="R35" s="72">
        <v>44393</v>
      </c>
      <c r="S35" s="65">
        <v>30</v>
      </c>
      <c r="T35" s="65">
        <v>50</v>
      </c>
      <c r="U35" s="65">
        <v>100</v>
      </c>
      <c r="V35" s="65">
        <f t="shared" si="0"/>
        <v>180</v>
      </c>
      <c r="W35" s="74">
        <v>12000</v>
      </c>
    </row>
    <row r="36" spans="1:23" s="37" customFormat="1" ht="46.2" customHeight="1" x14ac:dyDescent="0.3">
      <c r="A36" s="35" t="s">
        <v>53</v>
      </c>
      <c r="B36" s="61" t="s">
        <v>54</v>
      </c>
      <c r="C36" s="61" t="s">
        <v>55</v>
      </c>
      <c r="D36" s="62" t="s">
        <v>56</v>
      </c>
      <c r="E36" s="63" t="s">
        <v>57</v>
      </c>
      <c r="F36" s="61" t="s">
        <v>49</v>
      </c>
      <c r="G36" s="61" t="s">
        <v>317</v>
      </c>
      <c r="H36" s="63" t="s">
        <v>58</v>
      </c>
      <c r="I36" s="63" t="s">
        <v>319</v>
      </c>
      <c r="J36" s="63"/>
      <c r="K36" s="36" t="s">
        <v>59</v>
      </c>
      <c r="L36" s="36" t="s">
        <v>60</v>
      </c>
      <c r="M36" s="36" t="s">
        <v>61</v>
      </c>
      <c r="N36" s="65">
        <v>16000</v>
      </c>
      <c r="O36" s="64" t="s">
        <v>42</v>
      </c>
      <c r="P36" s="64" t="s">
        <v>43</v>
      </c>
      <c r="Q36" s="65">
        <v>16000</v>
      </c>
      <c r="R36" s="72">
        <v>44393</v>
      </c>
      <c r="S36" s="65">
        <v>30</v>
      </c>
      <c r="T36" s="65">
        <v>50</v>
      </c>
      <c r="U36" s="65">
        <v>100</v>
      </c>
      <c r="V36" s="65">
        <f t="shared" si="0"/>
        <v>180</v>
      </c>
      <c r="W36" s="74">
        <v>16000</v>
      </c>
    </row>
    <row r="37" spans="1:23" s="37" customFormat="1" ht="46.2" customHeight="1" x14ac:dyDescent="0.3">
      <c r="A37" s="35" t="s">
        <v>72</v>
      </c>
      <c r="B37" s="61" t="s">
        <v>73</v>
      </c>
      <c r="C37" s="61" t="s">
        <v>74</v>
      </c>
      <c r="D37" s="62" t="s">
        <v>67</v>
      </c>
      <c r="E37" s="63" t="s">
        <v>75</v>
      </c>
      <c r="F37" s="61" t="s">
        <v>67</v>
      </c>
      <c r="G37" s="61" t="s">
        <v>317</v>
      </c>
      <c r="H37" s="63" t="s">
        <v>76</v>
      </c>
      <c r="I37" s="63" t="s">
        <v>319</v>
      </c>
      <c r="J37" s="63"/>
      <c r="K37" s="36" t="s">
        <v>77</v>
      </c>
      <c r="L37" s="36" t="s">
        <v>78</v>
      </c>
      <c r="M37" s="36" t="s">
        <v>61</v>
      </c>
      <c r="N37" s="65">
        <v>16000</v>
      </c>
      <c r="O37" s="64" t="s">
        <v>42</v>
      </c>
      <c r="P37" s="64" t="s">
        <v>43</v>
      </c>
      <c r="Q37" s="65">
        <v>16000</v>
      </c>
      <c r="R37" s="72">
        <v>44393</v>
      </c>
      <c r="S37" s="65">
        <v>30</v>
      </c>
      <c r="T37" s="65">
        <v>50</v>
      </c>
      <c r="U37" s="65">
        <v>100</v>
      </c>
      <c r="V37" s="65">
        <f t="shared" si="0"/>
        <v>180</v>
      </c>
      <c r="W37" s="74">
        <v>16000</v>
      </c>
    </row>
  </sheetData>
  <sortState ref="A4:W37">
    <sortCondition descending="1" ref="V4:V37"/>
    <sortCondition ref="D4:D37"/>
  </sortState>
  <pageMargins left="0.31496062992125984" right="0.31496062992125984" top="0.78740157480314965" bottom="0.78740157480314965" header="0.31496062992125984" footer="0.31496062992125984"/>
  <pageSetup paperSize="8" scale="75" fitToHeight="0" orientation="landscape" r:id="rId1"/>
  <headerFooter alignWithMargins="0">
    <oddHeader xml:space="preserve">&amp;L14_02_03 - Dotace na zajištění akceschopnosti JSDH obcí JPO II a JPO III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28"/>
  <sheetViews>
    <sheetView tabSelected="1" view="pageLayout" zoomScaleNormal="90" zoomScaleSheetLayoutView="80" workbookViewId="0">
      <selection activeCell="C4" sqref="C4"/>
    </sheetView>
  </sheetViews>
  <sheetFormatPr defaultRowHeight="14.4" x14ac:dyDescent="0.3"/>
  <cols>
    <col min="1" max="1" width="4.109375" style="48" customWidth="1"/>
    <col min="2" max="2" width="5.33203125" style="2" customWidth="1"/>
    <col min="3" max="3" width="25" style="4" customWidth="1"/>
    <col min="4" max="4" width="51.33203125" style="6" customWidth="1"/>
    <col min="5" max="5" width="17.6640625" style="10" customWidth="1"/>
    <col min="6" max="6" width="12.109375" style="47" customWidth="1"/>
    <col min="7" max="7" width="19.109375" style="8" customWidth="1"/>
    <col min="8" max="8" width="12.44140625" customWidth="1"/>
    <col min="9" max="10" width="4" bestFit="1" customWidth="1"/>
    <col min="11" max="11" width="5.5546875" bestFit="1" customWidth="1"/>
    <col min="12" max="12" width="6.6640625" bestFit="1" customWidth="1"/>
    <col min="13" max="13" width="13.44140625" style="87" customWidth="1"/>
  </cols>
  <sheetData>
    <row r="1" spans="1:13" ht="15.75" customHeight="1" thickBot="1" x14ac:dyDescent="0.35">
      <c r="B1" s="90" t="s">
        <v>316</v>
      </c>
      <c r="C1" s="13" t="s">
        <v>1</v>
      </c>
      <c r="D1" s="1" t="s">
        <v>28</v>
      </c>
      <c r="E1" s="98" t="s">
        <v>31</v>
      </c>
      <c r="F1" s="101" t="s">
        <v>32</v>
      </c>
      <c r="G1" s="98" t="s">
        <v>5</v>
      </c>
      <c r="H1" s="101" t="s">
        <v>6</v>
      </c>
      <c r="I1" s="40" t="s">
        <v>7</v>
      </c>
      <c r="J1" s="41"/>
      <c r="K1" s="41"/>
      <c r="L1" s="39"/>
      <c r="M1" s="88" t="s">
        <v>315</v>
      </c>
    </row>
    <row r="2" spans="1:13" ht="15" thickBot="1" x14ac:dyDescent="0.35">
      <c r="B2" s="91"/>
      <c r="C2" s="14"/>
      <c r="D2" s="1" t="s">
        <v>29</v>
      </c>
      <c r="E2" s="99"/>
      <c r="F2" s="102"/>
      <c r="G2" s="99"/>
      <c r="H2" s="102"/>
      <c r="I2" s="50" t="s">
        <v>10</v>
      </c>
      <c r="J2" s="50" t="s">
        <v>11</v>
      </c>
      <c r="K2" s="17" t="s">
        <v>12</v>
      </c>
      <c r="L2" s="12" t="s">
        <v>13</v>
      </c>
      <c r="M2" s="89"/>
    </row>
    <row r="3" spans="1:13" ht="15" thickBot="1" x14ac:dyDescent="0.35">
      <c r="B3" s="92"/>
      <c r="C3" s="29"/>
      <c r="D3" s="1" t="s">
        <v>30</v>
      </c>
      <c r="E3" s="100"/>
      <c r="F3" s="103"/>
      <c r="G3" s="100"/>
      <c r="H3" s="103"/>
      <c r="I3" s="51"/>
      <c r="J3" s="51"/>
      <c r="K3" s="81" t="s">
        <v>25</v>
      </c>
      <c r="L3" s="30"/>
      <c r="M3" s="84">
        <f ca="1">SUM(M4:M105)</f>
        <v>521800</v>
      </c>
    </row>
    <row r="4" spans="1:13" ht="61.95" customHeight="1" x14ac:dyDescent="0.3">
      <c r="A4" s="66"/>
      <c r="B4" s="93" t="str">
        <f ca="1">IF(OFFSET(List1!A$4,tisk!A3,0)&gt;0,OFFSET(List1!A$4,tisk!A3,0),"")</f>
        <v>31</v>
      </c>
      <c r="C4" s="3" t="str">
        <f ca="1">IF(B4="","",CONCATENATE(OFFSET(List1!B$4,tisk!A3,0),"
",OFFSET(List1!C$4,tisk!A3,0),"
",OFFSET(List1!D$4,tisk!A3,0),"
",OFFSET(List1!E$4,tisk!A3,0)))</f>
        <v>Městys Dub nad Moravou
Brodecká 1
Dub nad Moravou
78375</v>
      </c>
      <c r="D4" s="67" t="str">
        <f ca="1">IF(B4="","",OFFSET(List1!K$4,tisk!A3,0))</f>
        <v>Zajištění akceschopnosti pro JSDH Dub nad Moravou</v>
      </c>
      <c r="E4" s="94">
        <f ca="1">IF(B4="","",OFFSET(List1!N$4,tisk!A3,0))</f>
        <v>30000</v>
      </c>
      <c r="F4" s="80" t="str">
        <f ca="1">IF(B4="","",OFFSET(List1!O$4,tisk!A3,0))</f>
        <v>1/2020</v>
      </c>
      <c r="G4" s="95">
        <f ca="1">IF(B4="","",OFFSET(List1!Q$4,tisk!A3,0))</f>
        <v>20000</v>
      </c>
      <c r="H4" s="96">
        <f ca="1">IF(B4="","",OFFSET(List1!R$4,tisk!A3,0))</f>
        <v>44393</v>
      </c>
      <c r="I4" s="93">
        <f ca="1">IF(B4="","",OFFSET(List1!S$4,tisk!A3,0))</f>
        <v>100</v>
      </c>
      <c r="J4" s="93">
        <f ca="1">IF(B4="","",OFFSET(List1!T$4,tisk!A3,0))</f>
        <v>100</v>
      </c>
      <c r="K4" s="93">
        <f ca="1">IF(B4="","",OFFSET(List1!U$4,tisk!A3,0))</f>
        <v>100</v>
      </c>
      <c r="L4" s="93">
        <f ca="1">IF(B4="","",OFFSET(List1!V$4,tisk!A3,0))</f>
        <v>300</v>
      </c>
      <c r="M4" s="97">
        <f ca="1">IF(B4="","",OFFSET(List1!W$4,tisk!A3,0))</f>
        <v>20000</v>
      </c>
    </row>
    <row r="5" spans="1:13" ht="73.95" customHeight="1" x14ac:dyDescent="0.3">
      <c r="A5" s="66"/>
      <c r="B5" s="93"/>
      <c r="C5" s="3" t="str">
        <f ca="1">IF(B4="","",CONCATENATE("Okres ",OFFSET(List1!F$4,tisk!A3,0),"
","Právní forma","
",OFFSET(List1!G$4,tisk!A3,0),"
","IČO ",OFFSET(List1!H$4,tisk!A3,0),"
 ","B.Ú. ",OFFSET(List1!I$4,tisk!A3,0)))</f>
        <v>Okres Olomouc
Právní forma
Obec, m. č. hl. m. Prahy
IČO 00298867
 B.Ú. anonymizováno</v>
      </c>
      <c r="D5" s="5" t="str">
        <f ca="1">IF(B4="","",OFFSET(List1!L$4,tisk!A3,0))</f>
        <v>JSDH II potřebuje rozšířit počet strojníků s ŘP sk. C, aby se zlepšila akceschopnost a možnost plánování služeb mezi více členů JSDH.</v>
      </c>
      <c r="E5" s="94"/>
      <c r="F5" s="79"/>
      <c r="G5" s="95"/>
      <c r="H5" s="96"/>
      <c r="I5" s="93"/>
      <c r="J5" s="93"/>
      <c r="K5" s="93"/>
      <c r="L5" s="93"/>
      <c r="M5" s="97"/>
    </row>
    <row r="6" spans="1:13" ht="30" customHeight="1" x14ac:dyDescent="0.3">
      <c r="A6" s="66">
        <f>ROW()/3-1</f>
        <v>1</v>
      </c>
      <c r="B6" s="93"/>
      <c r="C6" s="3" t="str">
        <f ca="1">IF(B4="","",CONCATENATE("Zástupce","
",OFFSET(List1!J$4,tisk!A3,0)))</f>
        <v xml:space="preserve">Zástupce
</v>
      </c>
      <c r="D6" s="68" t="str">
        <f ca="1">IF(B4="","",CONCATENATE("Dotace bude použita na:","
",OFFSET(List1!M$4,tisk!A3,0)))</f>
        <v>Dotace bude použita na:
b) získání řidičského oprávnění skupiny C pro 2 členy JSDH</v>
      </c>
      <c r="E6" s="94"/>
      <c r="F6" s="80" t="str">
        <f ca="1">IF(B4="","",OFFSET(List1!P$4,tisk!A3,0))</f>
        <v>6/2021</v>
      </c>
      <c r="G6" s="95"/>
      <c r="H6" s="96"/>
      <c r="I6" s="93"/>
      <c r="J6" s="93"/>
      <c r="K6" s="93"/>
      <c r="L6" s="93"/>
      <c r="M6" s="97"/>
    </row>
    <row r="7" spans="1:13" ht="57.6" x14ac:dyDescent="0.3">
      <c r="A7" s="66"/>
      <c r="B7" s="93" t="str">
        <f ca="1">IF(OFFSET(List1!A$4,tisk!A6,0)&gt;0,OFFSET(List1!A$4,tisk!A6,0),"")</f>
        <v>27</v>
      </c>
      <c r="C7" s="3" t="str">
        <f ca="1">IF(B7="","",CONCATENATE(OFFSET(List1!B$4,tisk!A6,0),"
",OFFSET(List1!C$4,tisk!A6,0),"
",OFFSET(List1!D$4,tisk!A6,0),"
",OFFSET(List1!E$4,tisk!A6,0)))</f>
        <v>Město Kostelec na Hané
Jakubské náměstí 138
Kostelec na Hané
79841</v>
      </c>
      <c r="D7" s="67" t="str">
        <f ca="1">IF(B7="","",OFFSET(List1!K$4,tisk!A6,0))</f>
        <v>Zajištění akceschopnosti pro JSDH Kostelec na Hané</v>
      </c>
      <c r="E7" s="94">
        <f ca="1">IF(B7="","",OFFSET(List1!N$4,tisk!A6,0))</f>
        <v>20000</v>
      </c>
      <c r="F7" s="45" t="str">
        <f ca="1">IF(B7="","",OFFSET(List1!O$4,tisk!A6,0))</f>
        <v>1/2020</v>
      </c>
      <c r="G7" s="95">
        <f ca="1">IF(B7="","",OFFSET(List1!Q$4,tisk!A6,0))</f>
        <v>20000</v>
      </c>
      <c r="H7" s="96">
        <f ca="1">IF(B7="","",OFFSET(List1!R$4,tisk!A6,0))</f>
        <v>44393</v>
      </c>
      <c r="I7" s="93">
        <f ca="1">IF(B7="","",OFFSET(List1!S$4,tisk!A6,0))</f>
        <v>100</v>
      </c>
      <c r="J7" s="93">
        <f ca="1">IF(B7="","",OFFSET(List1!T$4,tisk!A6,0))</f>
        <v>100</v>
      </c>
      <c r="K7" s="93">
        <f ca="1">IF(B7="","",OFFSET(List1!U$4,tisk!A6,0))</f>
        <v>100</v>
      </c>
      <c r="L7" s="93">
        <f ca="1">IF(B7="","",OFFSET(List1!V$4,tisk!A6,0))</f>
        <v>300</v>
      </c>
      <c r="M7" s="97">
        <f ca="1">IF(B7="","",OFFSET(List1!W$4,tisk!A6,0))</f>
        <v>20000</v>
      </c>
    </row>
    <row r="8" spans="1:13" ht="75" customHeight="1" x14ac:dyDescent="0.3">
      <c r="A8" s="66"/>
      <c r="B8" s="93"/>
      <c r="C8" s="3" t="str">
        <f ca="1">IF(B7="","",CONCATENATE("Okres ",OFFSET(List1!F$4,tisk!A6,0),"
","Právní forma","
",OFFSET(List1!G$4,tisk!A6,0),"
","IČO ",OFFSET(List1!H$4,tisk!A6,0),"
 ","B.Ú. ",OFFSET(List1!I$4,tisk!A6,0)))</f>
        <v>Okres Prostějov
Právní forma
Obec, m. č. hl. m. Prahy
IČO 00288373
 B.Ú. anonymizováno</v>
      </c>
      <c r="D8" s="5" t="str">
        <f ca="1">IF(B7="","",OFFSET(List1!L$4,tisk!A6,0))</f>
        <v>Aby byla zajištěna akceschopnost jednotky je zapotřebí, aby dva členové získali oprávnění strojníka.</v>
      </c>
      <c r="E8" s="94"/>
      <c r="F8" s="44"/>
      <c r="G8" s="95"/>
      <c r="H8" s="96"/>
      <c r="I8" s="93"/>
      <c r="J8" s="93"/>
      <c r="K8" s="93"/>
      <c r="L8" s="93"/>
      <c r="M8" s="97"/>
    </row>
    <row r="9" spans="1:13" ht="33.6" customHeight="1" x14ac:dyDescent="0.3">
      <c r="A9" s="66">
        <f>ROW()/3-1</f>
        <v>2</v>
      </c>
      <c r="B9" s="93"/>
      <c r="C9" s="3" t="str">
        <f ca="1">IF(B7="","",CONCATENATE("Zástupce","
",OFFSET(List1!J$4,tisk!A6,0)))</f>
        <v xml:space="preserve">Zástupce
</v>
      </c>
      <c r="D9" s="5" t="str">
        <f ca="1">IF(B7="","",CONCATENATE("Dotace bude použita na:",OFFSET(List1!M$4,tisk!A6,0)))</f>
        <v>Dotace bude použita na:b) získání řidičského oprávnění skupiny C pro 2 členy JSDH</v>
      </c>
      <c r="E9" s="94"/>
      <c r="F9" s="45" t="str">
        <f ca="1">IF(B7="","",OFFSET(List1!P$4,tisk!A6,0))</f>
        <v>6/2021</v>
      </c>
      <c r="G9" s="95"/>
      <c r="H9" s="96"/>
      <c r="I9" s="93"/>
      <c r="J9" s="93"/>
      <c r="K9" s="93"/>
      <c r="L9" s="93"/>
      <c r="M9" s="97"/>
    </row>
    <row r="10" spans="1:13" ht="57.6" x14ac:dyDescent="0.3">
      <c r="A10" s="66"/>
      <c r="B10" s="93" t="str">
        <f ca="1">IF(OFFSET(List1!A$4,tisk!A9,0)&gt;0,OFFSET(List1!A$4,tisk!A9,0),"")</f>
        <v>17</v>
      </c>
      <c r="C10" s="3" t="str">
        <f ca="1">IF(B10="","",CONCATENATE(OFFSET(List1!B$4,tisk!A9,0),"
",OFFSET(List1!C$4,tisk!A9,0),"
",OFFSET(List1!D$4,tisk!A9,0),"
",OFFSET(List1!E$4,tisk!A9,0)))</f>
        <v>Obec Opatovice
Hlavní 170
Opatovice
75356</v>
      </c>
      <c r="D10" s="67" t="str">
        <f ca="1">IF(B10="","",OFFSET(List1!K$4,tisk!A9,0))</f>
        <v>Zajištění akceschopnosti pro JSDH Opatovice</v>
      </c>
      <c r="E10" s="94">
        <f ca="1">IF(B10="","",OFFSET(List1!N$4,tisk!A9,0))</f>
        <v>10000</v>
      </c>
      <c r="F10" s="45" t="str">
        <f ca="1">IF(B10="","",OFFSET(List1!O$4,tisk!A9,0))</f>
        <v>1/2020</v>
      </c>
      <c r="G10" s="95">
        <f ca="1">IF(B10="","",OFFSET(List1!Q$4,tisk!A9,0))</f>
        <v>10000</v>
      </c>
      <c r="H10" s="96">
        <f ca="1">IF(B10="","",OFFSET(List1!R$4,tisk!A9,0))</f>
        <v>44393</v>
      </c>
      <c r="I10" s="93">
        <f ca="1">IF(B10="","",OFFSET(List1!S$4,tisk!A9,0))</f>
        <v>100</v>
      </c>
      <c r="J10" s="93">
        <f ca="1">IF(B10="","",OFFSET(List1!T$4,tisk!A9,0))</f>
        <v>100</v>
      </c>
      <c r="K10" s="93">
        <f ca="1">IF(B10="","",OFFSET(List1!U$4,tisk!A9,0))</f>
        <v>100</v>
      </c>
      <c r="L10" s="93">
        <f ca="1">IF(B10="","",OFFSET(List1!V$4,tisk!A9,0))</f>
        <v>300</v>
      </c>
      <c r="M10" s="97">
        <f ca="1">IF(B10="","",OFFSET(List1!W$4,tisk!A9,0))</f>
        <v>10000</v>
      </c>
    </row>
    <row r="11" spans="1:13" ht="81.599999999999994" customHeight="1" x14ac:dyDescent="0.3">
      <c r="A11" s="66"/>
      <c r="B11" s="93"/>
      <c r="C11" s="3" t="str">
        <f ca="1">IF(B10="","",CONCATENATE("Okres ",OFFSET(List1!F$4,tisk!A9,0),"
","Právní forma","
",OFFSET(List1!G$4,tisk!A9,0),"
","IČO ",OFFSET(List1!H$4,tisk!A9,0),"
 ","B.Ú. ",OFFSET(List1!I$4,tisk!A9,0)))</f>
        <v>Okres Přerov
Právní forma
Obec, m. č. hl. m. Prahy
IČO 00301655
 B.Ú. anonymizováno</v>
      </c>
      <c r="D11" s="5" t="str">
        <f ca="1">IF(B10="","",OFFSET(List1!L$4,tisk!A9,0))</f>
        <v>Cílem projektu je zajištění akceschopnosti JSDH Opatovice.</v>
      </c>
      <c r="E11" s="94"/>
      <c r="F11" s="44"/>
      <c r="G11" s="95"/>
      <c r="H11" s="96"/>
      <c r="I11" s="93"/>
      <c r="J11" s="93"/>
      <c r="K11" s="93"/>
      <c r="L11" s="93"/>
      <c r="M11" s="97"/>
    </row>
    <row r="12" spans="1:13" ht="28.8" x14ac:dyDescent="0.3">
      <c r="A12" s="66">
        <f>ROW()/3-1</f>
        <v>3</v>
      </c>
      <c r="B12" s="93"/>
      <c r="C12" s="3" t="str">
        <f ca="1">IF(B10="","",CONCATENATE("Zástupce","
",OFFSET(List1!J$4,tisk!A9,0)))</f>
        <v xml:space="preserve">Zástupce
</v>
      </c>
      <c r="D12" s="5" t="str">
        <f ca="1">IF(B10="","",CONCATENATE("Dotace bude použita na:",OFFSET(List1!M$4,tisk!A9,0)))</f>
        <v>Dotace bude použita na:a) získání řidičského oprávnění skupiny C pro 1 člena JSDH</v>
      </c>
      <c r="E12" s="94"/>
      <c r="F12" s="45" t="str">
        <f ca="1">IF(B10="","",OFFSET(List1!P$4,tisk!A9,0))</f>
        <v>6/2021</v>
      </c>
      <c r="G12" s="95"/>
      <c r="H12" s="96"/>
      <c r="I12" s="93"/>
      <c r="J12" s="93"/>
      <c r="K12" s="93"/>
      <c r="L12" s="93"/>
      <c r="M12" s="97"/>
    </row>
    <row r="13" spans="1:13" ht="63" customHeight="1" x14ac:dyDescent="0.3">
      <c r="B13" s="93" t="str">
        <f ca="1">IF(OFFSET(List1!A$4,tisk!A12,0)&gt;0,OFFSET(List1!A$4,tisk!A12,0),"")</f>
        <v>12</v>
      </c>
      <c r="C13" s="3" t="str">
        <f ca="1">IF(B13="","",CONCATENATE(OFFSET(List1!B$4,tisk!A12,0),"
",OFFSET(List1!C$4,tisk!A12,0),"
",OFFSET(List1!D$4,tisk!A12,0),"
",OFFSET(List1!E$4,tisk!A12,0)))</f>
        <v>Statutární město Prostějov
nám. T. G. Masaryka 130/14
Prostějov
79601</v>
      </c>
      <c r="D13" s="67" t="str">
        <f ca="1">IF(B13="","",OFFSET(List1!K$4,tisk!A12,0))</f>
        <v>Zajištění akceschopnosti pro JSDH Prostějov</v>
      </c>
      <c r="E13" s="94">
        <f ca="1">IF(B13="","",OFFSET(List1!N$4,tisk!A12,0))</f>
        <v>18000</v>
      </c>
      <c r="F13" s="45" t="str">
        <f ca="1">IF(B13="","",OFFSET(List1!O$4,tisk!A12,0))</f>
        <v>1/2020</v>
      </c>
      <c r="G13" s="95">
        <f ca="1">IF(B13="","",OFFSET(List1!Q$4,tisk!A12,0))</f>
        <v>10000</v>
      </c>
      <c r="H13" s="96">
        <f ca="1">IF(B13="","",OFFSET(List1!R$4,tisk!A12,0))</f>
        <v>44393</v>
      </c>
      <c r="I13" s="93">
        <f ca="1">IF(B13="","",OFFSET(List1!S$4,tisk!A12,0))</f>
        <v>100</v>
      </c>
      <c r="J13" s="93">
        <f ca="1">IF(B13="","",OFFSET(List1!T$4,tisk!A12,0))</f>
        <v>100</v>
      </c>
      <c r="K13" s="93">
        <f ca="1">IF(B13="","",OFFSET(List1!U$4,tisk!A12,0))</f>
        <v>100</v>
      </c>
      <c r="L13" s="93">
        <f ca="1">IF(B13="","",OFFSET(List1!V$4,tisk!A12,0))</f>
        <v>300</v>
      </c>
      <c r="M13" s="97">
        <f ca="1">IF(B13="","",OFFSET(List1!W$4,tisk!A12,0))</f>
        <v>10000</v>
      </c>
    </row>
    <row r="14" spans="1:13" ht="81.599999999999994" customHeight="1" x14ac:dyDescent="0.3">
      <c r="B14" s="93"/>
      <c r="C14" s="3" t="str">
        <f ca="1">IF(B13="","",CONCATENATE("Okres ",OFFSET(List1!F$4,tisk!A12,0),"
","Právní forma","
",OFFSET(List1!G$4,tisk!A12,0),"
","IČO ",OFFSET(List1!H$4,tisk!A12,0),"
 ","B.Ú. ",OFFSET(List1!I$4,tisk!A12,0)))</f>
        <v>Okres Prostějov
Právní forma
Obec, m. č. hl. m. Prahy
IČO 00288659
 B.Ú. anonymizováno</v>
      </c>
      <c r="D14" s="5" t="str">
        <f ca="1">IF(B13="","",OFFSET(List1!L$4,tisk!A12,0))</f>
        <v>Zajištění akceschopnosti JSDH Prostějov - zajištění řidičského oprávnění skupiny C pro člena JSDH.</v>
      </c>
      <c r="E14" s="94"/>
      <c r="F14" s="44"/>
      <c r="G14" s="95"/>
      <c r="H14" s="96"/>
      <c r="I14" s="93"/>
      <c r="J14" s="93"/>
      <c r="K14" s="93"/>
      <c r="L14" s="93"/>
      <c r="M14" s="97"/>
    </row>
    <row r="15" spans="1:13" ht="35.4" customHeight="1" x14ac:dyDescent="0.3">
      <c r="A15" s="48">
        <f>ROW()/3-1</f>
        <v>4</v>
      </c>
      <c r="B15" s="93"/>
      <c r="C15" s="3" t="str">
        <f ca="1">IF(B13="","",CONCATENATE("Zástupce","
",OFFSET(List1!J$4,tisk!A12,0)))</f>
        <v xml:space="preserve">Zástupce
</v>
      </c>
      <c r="D15" s="5" t="str">
        <f ca="1">IF(B13="","",CONCATENATE("Dotace bude použita na:",OFFSET(List1!M$4,tisk!A12,0)))</f>
        <v>Dotace bude použita na:a) získání řidičského oprávnění skupiny C pro 1 člena JSDH</v>
      </c>
      <c r="E15" s="94"/>
      <c r="F15" s="45" t="str">
        <f ca="1">IF(B13="","",OFFSET(List1!P$4,tisk!A12,0))</f>
        <v>6/2021</v>
      </c>
      <c r="G15" s="95"/>
      <c r="H15" s="96"/>
      <c r="I15" s="93"/>
      <c r="J15" s="93"/>
      <c r="K15" s="93"/>
      <c r="L15" s="93"/>
      <c r="M15" s="97"/>
    </row>
    <row r="16" spans="1:13" ht="63.6" customHeight="1" x14ac:dyDescent="0.3">
      <c r="B16" s="93" t="str">
        <f ca="1">IF(OFFSET(List1!A$4,tisk!A15,0)&gt;0,OFFSET(List1!A$4,tisk!A15,0),"")</f>
        <v>9</v>
      </c>
      <c r="C16" s="3" t="str">
        <f ca="1">IF(B16="","",CONCATENATE(OFFSET(List1!B$4,tisk!A15,0),"
",OFFSET(List1!C$4,tisk!A15,0),"
",OFFSET(List1!D$4,tisk!A15,0),"
",OFFSET(List1!E$4,tisk!A15,0)))</f>
        <v>Město Tovačov
Náměstí 12
Tovačov
75101</v>
      </c>
      <c r="D16" s="67" t="str">
        <f ca="1">IF(B16="","",OFFSET(List1!K$4,tisk!A15,0))</f>
        <v>Zajištění akceschopnosti pro JSDH Tovačov</v>
      </c>
      <c r="E16" s="94">
        <f ca="1">IF(B16="","",OFFSET(List1!N$4,tisk!A15,0))</f>
        <v>10000</v>
      </c>
      <c r="F16" s="45" t="str">
        <f ca="1">IF(B16="","",OFFSET(List1!O$4,tisk!A15,0))</f>
        <v>1/2020</v>
      </c>
      <c r="G16" s="95">
        <f ca="1">IF(B16="","",OFFSET(List1!Q$4,tisk!A15,0))</f>
        <v>10000</v>
      </c>
      <c r="H16" s="96">
        <f ca="1">IF(B16="","",OFFSET(List1!R$4,tisk!A15,0))</f>
        <v>44393</v>
      </c>
      <c r="I16" s="93">
        <f ca="1">IF(B16="","",OFFSET(List1!S$4,tisk!A15,0))</f>
        <v>100</v>
      </c>
      <c r="J16" s="93">
        <f ca="1">IF(B16="","",OFFSET(List1!T$4,tisk!A15,0))</f>
        <v>100</v>
      </c>
      <c r="K16" s="93">
        <f ca="1">IF(B16="","",OFFSET(List1!U$4,tisk!A15,0))</f>
        <v>100</v>
      </c>
      <c r="L16" s="93">
        <f ca="1">IF(B16="","",OFFSET(List1!V$4,tisk!A15,0))</f>
        <v>300</v>
      </c>
      <c r="M16" s="97">
        <f ca="1">IF(B16="","",OFFSET(List1!W$4,tisk!A15,0))</f>
        <v>10000</v>
      </c>
    </row>
    <row r="17" spans="1:13" ht="78" customHeight="1" x14ac:dyDescent="0.3">
      <c r="B17" s="93"/>
      <c r="C17" s="3" t="str">
        <f ca="1">IF(B16="","",CONCATENATE("Okres ",OFFSET(List1!F$4,tisk!A15,0),"
","Právní forma","
",OFFSET(List1!G$4,tisk!A15,0),"
","IČO ",OFFSET(List1!H$4,tisk!A15,0),"
 ","B.Ú. ",OFFSET(List1!I$4,tisk!A15,0)))</f>
        <v>Okres Přerov
Právní forma
Obec, m. č. hl. m. Prahy
IČO 00302082
 B.Ú. anonymizováno</v>
      </c>
      <c r="D17" s="5" t="str">
        <f ca="1">IF(B16="","",OFFSET(List1!L$4,tisk!A15,0))</f>
        <v>řidičské oprávnění skupiny C pro 1 člena JSDH</v>
      </c>
      <c r="E17" s="94"/>
      <c r="F17" s="44"/>
      <c r="G17" s="95"/>
      <c r="H17" s="96"/>
      <c r="I17" s="93"/>
      <c r="J17" s="93"/>
      <c r="K17" s="93"/>
      <c r="L17" s="93"/>
      <c r="M17" s="97"/>
    </row>
    <row r="18" spans="1:13" ht="29.4" customHeight="1" x14ac:dyDescent="0.3">
      <c r="A18" s="48">
        <f>ROW()/3-1</f>
        <v>5</v>
      </c>
      <c r="B18" s="93"/>
      <c r="C18" s="3" t="str">
        <f ca="1">IF(B16="","",CONCATENATE("Zástupce","
",OFFSET(List1!J$4,tisk!A15,0)))</f>
        <v xml:space="preserve">Zástupce
</v>
      </c>
      <c r="D18" s="5" t="str">
        <f ca="1">IF(B16="","",CONCATENATE("Dotace bude použita na:",OFFSET(List1!M$4,tisk!A15,0)))</f>
        <v>Dotace bude použita na:a) získání řidičského oprávnění skupiny C pro 1 člena JSDH</v>
      </c>
      <c r="E18" s="94"/>
      <c r="F18" s="45" t="str">
        <f ca="1">IF(B16="","",OFFSET(List1!P$4,tisk!A15,0))</f>
        <v>6/2021</v>
      </c>
      <c r="G18" s="95"/>
      <c r="H18" s="96"/>
      <c r="I18" s="93"/>
      <c r="J18" s="93"/>
      <c r="K18" s="93"/>
      <c r="L18" s="93"/>
      <c r="M18" s="97"/>
    </row>
    <row r="19" spans="1:13" s="2" customFormat="1" ht="69.599999999999994" customHeight="1" x14ac:dyDescent="0.3">
      <c r="A19" s="48"/>
      <c r="B19" s="93" t="str">
        <f ca="1">IF(OFFSET(List1!A$4,tisk!A18,0)&gt;0,OFFSET(List1!A$4,tisk!A18,0),"")</f>
        <v>28</v>
      </c>
      <c r="C19" s="3" t="str">
        <f ca="1">IF(B19="","",CONCATENATE(OFFSET(List1!B$4,tisk!A18,0),"
",OFFSET(List1!C$4,tisk!A18,0),"
",OFFSET(List1!D$4,tisk!A18,0),"
",OFFSET(List1!E$4,tisk!A18,0)))</f>
        <v>Obec Bohuňovice
6. května 109
Bohuňovice
78314</v>
      </c>
      <c r="D19" s="67" t="str">
        <f ca="1">IF(B19="","",OFFSET(List1!K$4,tisk!A18,0))</f>
        <v>Zajištění akceschopnosti pro JSDH Bohuňovice</v>
      </c>
      <c r="E19" s="94">
        <f ca="1">IF(B19="","",OFFSET(List1!N$4,tisk!A18,0))</f>
        <v>28000</v>
      </c>
      <c r="F19" s="45" t="str">
        <f ca="1">IF(B19="","",OFFSET(List1!O$4,tisk!A18,0))</f>
        <v>1/2020</v>
      </c>
      <c r="G19" s="95">
        <f ca="1">IF(B19="","",OFFSET(List1!Q$4,tisk!A18,0))</f>
        <v>28000</v>
      </c>
      <c r="H19" s="96">
        <f ca="1">IF(B19="","",OFFSET(List1!R$4,tisk!A18,0))</f>
        <v>44393</v>
      </c>
      <c r="I19" s="93">
        <f ca="1">IF(B19="","",OFFSET(List1!S$4,tisk!A18,0))</f>
        <v>50</v>
      </c>
      <c r="J19" s="93">
        <f ca="1">IF(B19="","",OFFSET(List1!T$4,tisk!A18,0))</f>
        <v>100</v>
      </c>
      <c r="K19" s="93">
        <f ca="1">IF(B19="","",OFFSET(List1!U$4,tisk!A18,0))</f>
        <v>100</v>
      </c>
      <c r="L19" s="93">
        <f ca="1">IF(B19="","",OFFSET(List1!V$4,tisk!A18,0))</f>
        <v>250</v>
      </c>
      <c r="M19" s="97">
        <f ca="1">IF(B19="","",OFFSET(List1!W$4,tisk!A18,0))</f>
        <v>28000</v>
      </c>
    </row>
    <row r="20" spans="1:13" s="2" customFormat="1" ht="75" customHeight="1" x14ac:dyDescent="0.3">
      <c r="A20" s="48"/>
      <c r="B20" s="93"/>
      <c r="C20" s="3" t="str">
        <f ca="1">IF(B19="","",CONCATENATE("Okres ",OFFSET(List1!F$4,tisk!A18,0),"
","Právní forma","
",OFFSET(List1!G$4,tisk!A18,0),"
","IČO ",OFFSET(List1!H$4,tisk!A18,0),"
 ","B.Ú. ",OFFSET(List1!I$4,tisk!A18,0)))</f>
        <v>Okres Olomouc
Právní forma
Obec, m. č. hl. m. Prahy
IČO 00298697
 B.Ú. anonymizováno</v>
      </c>
      <c r="D20" s="5" t="str">
        <f ca="1">IF(B19="","",OFFSET(List1!L$4,tisk!A18,0))</f>
        <v>Zvýšení akceschopnosti JSDH Bohuňovice</v>
      </c>
      <c r="E20" s="94"/>
      <c r="F20" s="44"/>
      <c r="G20" s="95"/>
      <c r="H20" s="96"/>
      <c r="I20" s="93"/>
      <c r="J20" s="93"/>
      <c r="K20" s="93"/>
      <c r="L20" s="93"/>
      <c r="M20" s="97"/>
    </row>
    <row r="21" spans="1:13" s="2" customFormat="1" ht="48" customHeight="1" x14ac:dyDescent="0.3">
      <c r="A21" s="48">
        <f>ROW()/3-1</f>
        <v>6</v>
      </c>
      <c r="B21" s="93"/>
      <c r="C21" s="3" t="str">
        <f ca="1">IF(B19="","",CONCATENATE("Zástupce","
",OFFSET(List1!J$4,tisk!A18,0)))</f>
        <v xml:space="preserve">Zástupce
</v>
      </c>
      <c r="D21" s="5" t="str">
        <f ca="1">IF(B19="","",CONCATENATE("Dotace bude použita na:",OFFSET(List1!M$4,tisk!A18,0)))</f>
        <v>Dotace bude použita na:d) získání řidičského oprávnění skupiny C pro 2 členy JSDH obce a zároveň absolvování kurzu bezpečné jízdy</v>
      </c>
      <c r="E21" s="94"/>
      <c r="F21" s="45" t="str">
        <f ca="1">IF(B19="","",OFFSET(List1!P$4,tisk!A18,0))</f>
        <v>6/2021</v>
      </c>
      <c r="G21" s="95"/>
      <c r="H21" s="96"/>
      <c r="I21" s="93"/>
      <c r="J21" s="93"/>
      <c r="K21" s="93"/>
      <c r="L21" s="93"/>
      <c r="M21" s="97"/>
    </row>
    <row r="22" spans="1:13" s="2" customFormat="1" ht="62.4" customHeight="1" x14ac:dyDescent="0.3">
      <c r="A22" s="48"/>
      <c r="B22" s="93" t="str">
        <f ca="1">IF(OFFSET(List1!A$4,tisk!A21,0)&gt;0,OFFSET(List1!A$4,tisk!A21,0),"")</f>
        <v>2</v>
      </c>
      <c r="C22" s="3" t="str">
        <f ca="1">IF(B22="","",CONCATENATE(OFFSET(List1!B$4,tisk!A21,0),"
",OFFSET(List1!C$4,tisk!A21,0),"
",OFFSET(List1!D$4,tisk!A21,0),"
",OFFSET(List1!E$4,tisk!A21,0)))</f>
        <v>Městys Náměšť na Hané
nám. T. G. Masaryka 100
Náměšť na Hané
78344</v>
      </c>
      <c r="D22" s="67" t="str">
        <f ca="1">IF(B22="","",OFFSET(List1!K$4,tisk!A21,0))</f>
        <v>Zajištění akceschopnosti pro JSDH Náměšť na Hané</v>
      </c>
      <c r="E22" s="94">
        <f ca="1">IF(B22="","",OFFSET(List1!N$4,tisk!A21,0))</f>
        <v>32000</v>
      </c>
      <c r="F22" s="45" t="str">
        <f ca="1">IF(B22="","",OFFSET(List1!O$4,tisk!A21,0))</f>
        <v>1/2020</v>
      </c>
      <c r="G22" s="95">
        <f ca="1">IF(B22="","",OFFSET(List1!Q$4,tisk!A21,0))</f>
        <v>14000</v>
      </c>
      <c r="H22" s="96">
        <f ca="1">IF(B22="","",OFFSET(List1!R$4,tisk!A21,0))</f>
        <v>44393</v>
      </c>
      <c r="I22" s="93">
        <f ca="1">IF(B22="","",OFFSET(List1!S$4,tisk!A21,0))</f>
        <v>50</v>
      </c>
      <c r="J22" s="93">
        <f ca="1">IF(B22="","",OFFSET(List1!T$4,tisk!A21,0))</f>
        <v>100</v>
      </c>
      <c r="K22" s="93">
        <f ca="1">IF(B22="","",OFFSET(List1!U$4,tisk!A21,0))</f>
        <v>100</v>
      </c>
      <c r="L22" s="93">
        <f ca="1">IF(B22="","",OFFSET(List1!V$4,tisk!A21,0))</f>
        <v>250</v>
      </c>
      <c r="M22" s="97">
        <f ca="1">IF(B22="","",OFFSET(List1!W$4,tisk!A21,0))</f>
        <v>14000</v>
      </c>
    </row>
    <row r="23" spans="1:13" s="2" customFormat="1" ht="75.599999999999994" customHeight="1" x14ac:dyDescent="0.3">
      <c r="A23" s="48"/>
      <c r="B23" s="93"/>
      <c r="C23" s="3" t="str">
        <f ca="1">IF(B22="","",CONCATENATE("Okres ",OFFSET(List1!F$4,tisk!A21,0),"
","Právní forma","
",OFFSET(List1!G$4,tisk!A21,0),"
","IČO ",OFFSET(List1!H$4,tisk!A21,0),"
 ","B.Ú. ",OFFSET(List1!I$4,tisk!A21,0)))</f>
        <v>Okres Olomouc
Právní forma
Obec, m. č. hl. m. Prahy
IČO 00299260
 B.Ú. anonymizováno</v>
      </c>
      <c r="D23" s="5" t="str">
        <f ca="1">IF(B22="","",OFFSET(List1!L$4,tisk!A21,0))</f>
        <v>Povinností JPO II je zajistit výjezd jednotky do 5 minut. Městys má 2 hasiče z JPO II jako zaměstnance z toho pouze 1 řidič (sk.C) Od 1.3.2020 přibude 3 hasič, který oprávnění  C nemá a proto ho chce získat, včetně absolvování kurzu bezpečné jízdy.</v>
      </c>
      <c r="E23" s="94"/>
      <c r="F23" s="44"/>
      <c r="G23" s="95"/>
      <c r="H23" s="96"/>
      <c r="I23" s="93"/>
      <c r="J23" s="93"/>
      <c r="K23" s="93"/>
      <c r="L23" s="93"/>
      <c r="M23" s="97"/>
    </row>
    <row r="24" spans="1:13" s="2" customFormat="1" ht="43.5" customHeight="1" x14ac:dyDescent="0.3">
      <c r="A24" s="48">
        <f>ROW()/3-1</f>
        <v>7</v>
      </c>
      <c r="B24" s="93"/>
      <c r="C24" s="3" t="str">
        <f ca="1">IF(B22="","",CONCATENATE("Zástupce","
",OFFSET(List1!J$4,tisk!A21,0)))</f>
        <v xml:space="preserve">Zástupce
</v>
      </c>
      <c r="D24" s="5" t="str">
        <f ca="1">IF(B22="","",CONCATENATE("Dotace bude použita na:",OFFSET(List1!M$4,tisk!A21,0)))</f>
        <v>Dotace bude použita na:c) získání řidičského oprávnění skupiny C pro 1 člena JSDH obce a zároveň absolvování kurzu bezpečné jízdy</v>
      </c>
      <c r="E24" s="94"/>
      <c r="F24" s="45" t="str">
        <f ca="1">IF(B22="","",OFFSET(List1!P$4,tisk!A21,0))</f>
        <v>6/2021</v>
      </c>
      <c r="G24" s="95"/>
      <c r="H24" s="96"/>
      <c r="I24" s="93"/>
      <c r="J24" s="93"/>
      <c r="K24" s="93"/>
      <c r="L24" s="93"/>
      <c r="M24" s="97"/>
    </row>
    <row r="25" spans="1:13" s="2" customFormat="1" ht="63.6" customHeight="1" x14ac:dyDescent="0.3">
      <c r="A25" s="48"/>
      <c r="B25" s="93" t="str">
        <f ca="1">IF(OFFSET(List1!A$4,tisk!A24,0)&gt;0,OFFSET(List1!A$4,tisk!A24,0),"")</f>
        <v>19</v>
      </c>
      <c r="C25" s="3" t="str">
        <f ca="1">IF(B25="","",CONCATENATE(OFFSET(List1!B$4,tisk!A24,0),"
",OFFSET(List1!C$4,tisk!A24,0),"
",OFFSET(List1!D$4,tisk!A24,0),"
",OFFSET(List1!E$4,tisk!A24,0)))</f>
        <v>Město Němčice nad Hanou
Palackého nám. 3
Němčice nad Hanou
79827</v>
      </c>
      <c r="D25" s="67" t="str">
        <f ca="1">IF(B25="","",OFFSET(List1!K$4,tisk!A24,0))</f>
        <v>Zajištění akceschopnosti pro JSDH Němčice nad Hanou</v>
      </c>
      <c r="E25" s="94">
        <f ca="1">IF(B25="","",OFFSET(List1!N$4,tisk!A24,0))</f>
        <v>20000</v>
      </c>
      <c r="F25" s="45" t="str">
        <f ca="1">IF(B25="","",OFFSET(List1!O$4,tisk!A24,0))</f>
        <v>1/2020</v>
      </c>
      <c r="G25" s="95">
        <f ca="1">IF(B25="","",OFFSET(List1!Q$4,tisk!A24,0))</f>
        <v>14000</v>
      </c>
      <c r="H25" s="96">
        <f ca="1">IF(B25="","",OFFSET(List1!R$4,tisk!A24,0))</f>
        <v>44393</v>
      </c>
      <c r="I25" s="93">
        <f ca="1">IF(B25="","",OFFSET(List1!S$4,tisk!A24,0))</f>
        <v>50</v>
      </c>
      <c r="J25" s="93">
        <f ca="1">IF(B25="","",OFFSET(List1!T$4,tisk!A24,0))</f>
        <v>100</v>
      </c>
      <c r="K25" s="93">
        <f ca="1">IF(B25="","",OFFSET(List1!U$4,tisk!A24,0))</f>
        <v>100</v>
      </c>
      <c r="L25" s="93">
        <f ca="1">IF(B25="","",OFFSET(List1!V$4,tisk!A24,0))</f>
        <v>250</v>
      </c>
      <c r="M25" s="97">
        <f ca="1">IF(B25="","",OFFSET(List1!W$4,tisk!A24,0))</f>
        <v>14000</v>
      </c>
    </row>
    <row r="26" spans="1:13" s="2" customFormat="1" ht="75" customHeight="1" x14ac:dyDescent="0.3">
      <c r="A26" s="48"/>
      <c r="B26" s="93"/>
      <c r="C26" s="3" t="str">
        <f ca="1">IF(B25="","",CONCATENATE("Okres ",OFFSET(List1!F$4,tisk!A24,0),"
","Právní forma","
",OFFSET(List1!G$4,tisk!A24,0),"
","IČO ",OFFSET(List1!H$4,tisk!A24,0),"
 ","B.Ú. ",OFFSET(List1!I$4,tisk!A24,0)))</f>
        <v>Okres Prostějov
Právní forma
Obec, m. č. hl. m. Prahy
IČO 00288497
 B.Ú. anonymizováno</v>
      </c>
      <c r="D26" s="5" t="str">
        <f ca="1">IF(B25="","",OFFSET(List1!L$4,tisk!A24,0))</f>
        <v>Dotace bude využita pro jednoho člena JSDH JPO II/1 na zajištění řidičského oprávnění skupiny C, včetně kurzu bezpečné jízdy.</v>
      </c>
      <c r="E26" s="94"/>
      <c r="F26" s="44"/>
      <c r="G26" s="95"/>
      <c r="H26" s="96"/>
      <c r="I26" s="93"/>
      <c r="J26" s="93"/>
      <c r="K26" s="93"/>
      <c r="L26" s="93"/>
      <c r="M26" s="97"/>
    </row>
    <row r="27" spans="1:13" s="2" customFormat="1" ht="47.4" customHeight="1" x14ac:dyDescent="0.3">
      <c r="A27" s="48">
        <f>ROW()/3-1</f>
        <v>8</v>
      </c>
      <c r="B27" s="93"/>
      <c r="C27" s="3" t="str">
        <f ca="1">IF(B25="","",CONCATENATE("Zástupce","
",OFFSET(List1!J$4,tisk!A24,0)))</f>
        <v xml:space="preserve">Zástupce
</v>
      </c>
      <c r="D27" s="5" t="str">
        <f ca="1">IF(B25="","",CONCATENATE("Dotace bude použita na:",OFFSET(List1!M$4,tisk!A24,0)))</f>
        <v>Dotace bude použita na:c) získání řidičského oprávnění skupiny C pro 1 člena JSDH obce a zároveň absolvování kurzu bezpečné jízdy</v>
      </c>
      <c r="E27" s="94"/>
      <c r="F27" s="45" t="str">
        <f ca="1">IF(B25="","",OFFSET(List1!P$4,tisk!A24,0))</f>
        <v>6/2021</v>
      </c>
      <c r="G27" s="95"/>
      <c r="H27" s="96"/>
      <c r="I27" s="93"/>
      <c r="J27" s="93"/>
      <c r="K27" s="93"/>
      <c r="L27" s="93"/>
      <c r="M27" s="97"/>
    </row>
    <row r="28" spans="1:13" s="2" customFormat="1" ht="61.2" customHeight="1" x14ac:dyDescent="0.3">
      <c r="A28" s="48"/>
      <c r="B28" s="93" t="str">
        <f ca="1">IF(OFFSET(List1!A$4,tisk!A27,0)&gt;0,OFFSET(List1!A$4,tisk!A27,0),"")</f>
        <v>29</v>
      </c>
      <c r="C28" s="3" t="str">
        <f ca="1">IF(B28="","",CONCATENATE(OFFSET(List1!B$4,tisk!A27,0),"
",OFFSET(List1!C$4,tisk!A27,0),"
",OFFSET(List1!D$4,tisk!A27,0),"
",OFFSET(List1!E$4,tisk!A27,0)))</f>
        <v>Městys Protivanov
Náměstí 32
Protivanov
79848</v>
      </c>
      <c r="D28" s="67" t="str">
        <f ca="1">IF(B28="","",OFFSET(List1!K$4,tisk!A27,0))</f>
        <v>Zajištění akceschopnosti pro JSDH Protivanov</v>
      </c>
      <c r="E28" s="94">
        <f ca="1">IF(B28="","",OFFSET(List1!N$4,tisk!A27,0))</f>
        <v>19800</v>
      </c>
      <c r="F28" s="45" t="str">
        <f ca="1">IF(B28="","",OFFSET(List1!O$4,tisk!A27,0))</f>
        <v>1/2020</v>
      </c>
      <c r="G28" s="95">
        <f ca="1">IF(B28="","",OFFSET(List1!Q$4,tisk!A27,0))</f>
        <v>14000</v>
      </c>
      <c r="H28" s="96">
        <f ca="1">IF(B28="","",OFFSET(List1!R$4,tisk!A27,0))</f>
        <v>44393</v>
      </c>
      <c r="I28" s="93">
        <f ca="1">IF(B28="","",OFFSET(List1!S$4,tisk!A27,0))</f>
        <v>50</v>
      </c>
      <c r="J28" s="93">
        <f ca="1">IF(B28="","",OFFSET(List1!T$4,tisk!A27,0))</f>
        <v>100</v>
      </c>
      <c r="K28" s="93">
        <f ca="1">IF(B28="","",OFFSET(List1!U$4,tisk!A27,0))</f>
        <v>100</v>
      </c>
      <c r="L28" s="93">
        <f ca="1">IF(B28="","",OFFSET(List1!V$4,tisk!A27,0))</f>
        <v>250</v>
      </c>
      <c r="M28" s="97">
        <f ca="1">IF(B28="","",OFFSET(List1!W$4,tisk!A27,0))</f>
        <v>14000</v>
      </c>
    </row>
    <row r="29" spans="1:13" s="2" customFormat="1" ht="75.599999999999994" customHeight="1" x14ac:dyDescent="0.3">
      <c r="A29" s="48"/>
      <c r="B29" s="93"/>
      <c r="C29" s="3" t="str">
        <f ca="1">IF(B28="","",CONCATENATE("Okres ",OFFSET(List1!F$4,tisk!A27,0),"
","Právní forma","
",OFFSET(List1!G$4,tisk!A27,0),"
","IČO ",OFFSET(List1!H$4,tisk!A27,0),"
 ","B.Ú. ",OFFSET(List1!I$4,tisk!A27,0)))</f>
        <v>Okres Prostějov
Právní forma
Obec, m. č. hl. m. Prahy
IČO 00288675
 B.Ú. anonymizováno</v>
      </c>
      <c r="D29" s="5" t="str">
        <f ca="1">IF(B28="","",OFFSET(List1!L$4,tisk!A27,0))</f>
        <v>Získání řidičského oprávnění skupiny C pro jednoho člena JSDH pro zajištění akceschopnosti jednotky a 
kurz bezpečné jízdy pro 2 členy jednotky pro zvýšení bezpečnosti posádky hasičského vozidla a ostatních účastníků silničního provozu.</v>
      </c>
      <c r="E29" s="94"/>
      <c r="F29" s="44"/>
      <c r="G29" s="95"/>
      <c r="H29" s="96"/>
      <c r="I29" s="93"/>
      <c r="J29" s="93"/>
      <c r="K29" s="93"/>
      <c r="L29" s="93"/>
      <c r="M29" s="97"/>
    </row>
    <row r="30" spans="1:13" s="2" customFormat="1" ht="46.5" customHeight="1" x14ac:dyDescent="0.3">
      <c r="A30" s="48">
        <f>ROW()/3-1</f>
        <v>9</v>
      </c>
      <c r="B30" s="93"/>
      <c r="C30" s="3" t="str">
        <f ca="1">IF(B28="","",CONCATENATE("Zástupce","
",OFFSET(List1!J$4,tisk!A27,0)))</f>
        <v xml:space="preserve">Zástupce
</v>
      </c>
      <c r="D30" s="5" t="str">
        <f ca="1">IF(B28="","",CONCATENATE("Dotace bude použita na:",OFFSET(List1!M$4,tisk!A27,0)))</f>
        <v>Dotace bude použita na:c) získání řidičského oprávnění skupiny C pro 1 člena JSDH obce a zároveň absolvování kurzu bezpečné jízdy</v>
      </c>
      <c r="E30" s="94"/>
      <c r="F30" s="45" t="str">
        <f ca="1">IF(B28="","",OFFSET(List1!P$4,tisk!A27,0))</f>
        <v>6/2021</v>
      </c>
      <c r="G30" s="95"/>
      <c r="H30" s="96"/>
      <c r="I30" s="93"/>
      <c r="J30" s="93"/>
      <c r="K30" s="93"/>
      <c r="L30" s="93"/>
      <c r="M30" s="97"/>
    </row>
    <row r="31" spans="1:13" s="2" customFormat="1" ht="57" customHeight="1" x14ac:dyDescent="0.3">
      <c r="A31" s="48"/>
      <c r="B31" s="93" t="str">
        <f ca="1">IF(OFFSET(List1!A$4,tisk!A30,0)&gt;0,OFFSET(List1!A$4,tisk!A30,0),"")</f>
        <v>11</v>
      </c>
      <c r="C31" s="3" t="str">
        <f ca="1">IF(B31="","",CONCATENATE(OFFSET(List1!B$4,tisk!A30,0),"
",OFFSET(List1!C$4,tisk!A30,0),"
",OFFSET(List1!D$4,tisk!A30,0),"
",OFFSET(List1!E$4,tisk!A30,0)))</f>
        <v>Obec Radslavice
Na Návsi 103
Radslavice
75111</v>
      </c>
      <c r="D31" s="67" t="str">
        <f ca="1">IF(B31="","",OFFSET(List1!K$4,tisk!A30,0))</f>
        <v>Zajištění akceschopnosti pro JSDH Radslavice</v>
      </c>
      <c r="E31" s="94">
        <f ca="1">IF(B31="","",OFFSET(List1!N$4,tisk!A30,0))</f>
        <v>16500</v>
      </c>
      <c r="F31" s="45" t="str">
        <f ca="1">IF(B31="","",OFFSET(List1!O$4,tisk!A30,0))</f>
        <v>1/2020</v>
      </c>
      <c r="G31" s="95">
        <f ca="1">IF(B31="","",OFFSET(List1!Q$4,tisk!A30,0))</f>
        <v>10000</v>
      </c>
      <c r="H31" s="96">
        <f ca="1">IF(B31="","",OFFSET(List1!R$4,tisk!A30,0))</f>
        <v>44393</v>
      </c>
      <c r="I31" s="93">
        <f ca="1">IF(B31="","",OFFSET(List1!S$4,tisk!A30,0))</f>
        <v>100</v>
      </c>
      <c r="J31" s="93">
        <f ca="1">IF(B31="","",OFFSET(List1!T$4,tisk!A30,0))</f>
        <v>50</v>
      </c>
      <c r="K31" s="93">
        <f ca="1">IF(B31="","",OFFSET(List1!U$4,tisk!A30,0))</f>
        <v>100</v>
      </c>
      <c r="L31" s="93">
        <f ca="1">IF(B31="","",OFFSET(List1!V$4,tisk!A30,0))</f>
        <v>250</v>
      </c>
      <c r="M31" s="97">
        <f ca="1">IF(B31="","",OFFSET(List1!W$4,tisk!A30,0))</f>
        <v>10000</v>
      </c>
    </row>
    <row r="32" spans="1:13" s="2" customFormat="1" ht="73.95" customHeight="1" x14ac:dyDescent="0.3">
      <c r="A32" s="48"/>
      <c r="B32" s="93"/>
      <c r="C32" s="3" t="str">
        <f ca="1">IF(B31="","",CONCATENATE("Okres ",OFFSET(List1!F$4,tisk!A30,0),"
","Právní forma","
",OFFSET(List1!G$4,tisk!A30,0),"
","IČO ",OFFSET(List1!H$4,tisk!A30,0),"
 ","B.Ú. ",OFFSET(List1!I$4,tisk!A30,0)))</f>
        <v>Okres Přerov
Právní forma
Obec, m. č. hl. m. Prahy
IČO 00301884
 B.Ú. anonymizováno</v>
      </c>
      <c r="D32" s="5" t="str">
        <f ca="1">IF(B31="","",OFFSET(List1!L$4,tisk!A30,0))</f>
        <v>Získáním nového řidiče s řidičským oprávněním skupiny C dojde k jednoznačnému zvýšení akceschopnosti JSDH Radslavice.</v>
      </c>
      <c r="E32" s="94"/>
      <c r="F32" s="44"/>
      <c r="G32" s="95"/>
      <c r="H32" s="96"/>
      <c r="I32" s="93"/>
      <c r="J32" s="93"/>
      <c r="K32" s="93"/>
      <c r="L32" s="93"/>
      <c r="M32" s="97"/>
    </row>
    <row r="33" spans="1:13" s="2" customFormat="1" ht="33" customHeight="1" x14ac:dyDescent="0.3">
      <c r="A33" s="48">
        <f>ROW()/3-1</f>
        <v>10</v>
      </c>
      <c r="B33" s="93"/>
      <c r="C33" s="3" t="str">
        <f ca="1">IF(B31="","",CONCATENATE("Zástupce","
",OFFSET(List1!J$4,tisk!A30,0)))</f>
        <v xml:space="preserve">Zástupce
</v>
      </c>
      <c r="D33" s="5" t="str">
        <f ca="1">IF(B31="","",CONCATENATE("Dotace bude použita na:",OFFSET(List1!M$4,tisk!A30,0)))</f>
        <v>Dotace bude použita na:a) získání řidičského oprávnění skupiny C pro 1 člena JSDH</v>
      </c>
      <c r="E33" s="94"/>
      <c r="F33" s="45" t="str">
        <f ca="1">IF(B31="","",OFFSET(List1!P$4,tisk!A30,0))</f>
        <v>6/2021</v>
      </c>
      <c r="G33" s="95"/>
      <c r="H33" s="96"/>
      <c r="I33" s="93"/>
      <c r="J33" s="93"/>
      <c r="K33" s="93"/>
      <c r="L33" s="93"/>
      <c r="M33" s="97"/>
    </row>
    <row r="34" spans="1:13" s="2" customFormat="1" ht="60.6" customHeight="1" x14ac:dyDescent="0.3">
      <c r="A34" s="48"/>
      <c r="B34" s="93" t="str">
        <f ca="1">IF(OFFSET(List1!A$4,tisk!A33,0)&gt;0,OFFSET(List1!A$4,tisk!A33,0),"")</f>
        <v>24</v>
      </c>
      <c r="C34" s="3" t="str">
        <f ca="1">IF(B34="","",CONCATENATE(OFFSET(List1!B$4,tisk!A33,0),"
",OFFSET(List1!C$4,tisk!A33,0),"
",OFFSET(List1!D$4,tisk!A33,0),"
",OFFSET(List1!E$4,tisk!A33,0)))</f>
        <v>Obec Senice na Hané
Jos. Vodičky 243
Senice na Hané
78345</v>
      </c>
      <c r="D34" s="67" t="str">
        <f ca="1">IF(B34="","",OFFSET(List1!K$4,tisk!A33,0))</f>
        <v>Zajištění akceschopnosti pro JSDH Senice na Hané</v>
      </c>
      <c r="E34" s="94">
        <f ca="1">IF(B34="","",OFFSET(List1!N$4,tisk!A33,0))</f>
        <v>40000</v>
      </c>
      <c r="F34" s="45" t="str">
        <f ca="1">IF(B34="","",OFFSET(List1!O$4,tisk!A33,0))</f>
        <v>1/2020</v>
      </c>
      <c r="G34" s="95">
        <f ca="1">IF(B34="","",OFFSET(List1!Q$4,tisk!A33,0))</f>
        <v>20000</v>
      </c>
      <c r="H34" s="96">
        <f ca="1">IF(B34="","",OFFSET(List1!R$4,tisk!A33,0))</f>
        <v>44393</v>
      </c>
      <c r="I34" s="93">
        <f ca="1">IF(B34="","",OFFSET(List1!S$4,tisk!A33,0))</f>
        <v>100</v>
      </c>
      <c r="J34" s="93">
        <f ca="1">IF(B34="","",OFFSET(List1!T$4,tisk!A33,0))</f>
        <v>50</v>
      </c>
      <c r="K34" s="93">
        <f ca="1">IF(B34="","",OFFSET(List1!U$4,tisk!A33,0))</f>
        <v>100</v>
      </c>
      <c r="L34" s="93">
        <f ca="1">IF(B34="","",OFFSET(List1!V$4,tisk!A33,0))</f>
        <v>250</v>
      </c>
      <c r="M34" s="97">
        <f ca="1">IF(B34="","",OFFSET(List1!W$4,tisk!A33,0))</f>
        <v>20000</v>
      </c>
    </row>
    <row r="35" spans="1:13" s="2" customFormat="1" ht="76.95" customHeight="1" x14ac:dyDescent="0.3">
      <c r="A35" s="48"/>
      <c r="B35" s="93"/>
      <c r="C35" s="3" t="str">
        <f ca="1">IF(B34="","",CONCATENATE("Okres ",OFFSET(List1!F$4,tisk!A33,0),"
","Právní forma","
",OFFSET(List1!G$4,tisk!A33,0),"
","IČO ",OFFSET(List1!H$4,tisk!A33,0),"
 ","B.Ú. ",OFFSET(List1!I$4,tisk!A33,0)))</f>
        <v>Okres Olomouc
Právní forma
Obec, m. č. hl. m. Prahy
IČO 00299421
 B.Ú. anonymizováno</v>
      </c>
      <c r="D35" s="5" t="str">
        <f ca="1">IF(B34="","",OFFSET(List1!L$4,tisk!A33,0))</f>
        <v>Získání řidičského oprávnění skupiny C pro 2 členy JSDH</v>
      </c>
      <c r="E35" s="94"/>
      <c r="F35" s="44"/>
      <c r="G35" s="95"/>
      <c r="H35" s="96"/>
      <c r="I35" s="93"/>
      <c r="J35" s="93"/>
      <c r="K35" s="93"/>
      <c r="L35" s="93"/>
      <c r="M35" s="97"/>
    </row>
    <row r="36" spans="1:13" s="2" customFormat="1" ht="31.95" customHeight="1" x14ac:dyDescent="0.3">
      <c r="A36" s="48">
        <f>ROW()/3-1</f>
        <v>11</v>
      </c>
      <c r="B36" s="93"/>
      <c r="C36" s="3" t="str">
        <f ca="1">IF(B34="","",CONCATENATE("Zástupce","
",OFFSET(List1!J$4,tisk!A33,0)))</f>
        <v xml:space="preserve">Zástupce
</v>
      </c>
      <c r="D36" s="5" t="str">
        <f ca="1">IF(B34="","",CONCATENATE("Dotace bude použita na:",OFFSET(List1!M$4,tisk!A33,0)))</f>
        <v>Dotace bude použita na:b) získání řidičského oprávnění skupiny C pro 2 členy JSDH</v>
      </c>
      <c r="E36" s="94"/>
      <c r="F36" s="45" t="str">
        <f ca="1">IF(B34="","",OFFSET(List1!P$4,tisk!A33,0))</f>
        <v>6/2021</v>
      </c>
      <c r="G36" s="95"/>
      <c r="H36" s="96"/>
      <c r="I36" s="93"/>
      <c r="J36" s="93"/>
      <c r="K36" s="93"/>
      <c r="L36" s="93"/>
      <c r="M36" s="97"/>
    </row>
    <row r="37" spans="1:13" s="2" customFormat="1" ht="60" customHeight="1" x14ac:dyDescent="0.3">
      <c r="A37" s="48"/>
      <c r="B37" s="93" t="str">
        <f ca="1">IF(OFFSET(List1!A$4,tisk!A36,0)&gt;0,OFFSET(List1!A$4,tisk!A36,0),"")</f>
        <v>16</v>
      </c>
      <c r="C37" s="3" t="str">
        <f ca="1">IF(B37="","",CONCATENATE(OFFSET(List1!B$4,tisk!A36,0),"
",OFFSET(List1!C$4,tisk!A36,0),"
",OFFSET(List1!D$4,tisk!A36,0),"
",OFFSET(List1!E$4,tisk!A36,0)))</f>
        <v>Městys Velký Újezd
Olomoucká 15
Velký Újezd
78355</v>
      </c>
      <c r="D37" s="67" t="str">
        <f ca="1">IF(B37="","",OFFSET(List1!K$4,tisk!A36,0))</f>
        <v>Zajištění akceschopnosti pro JSDH Velký Újezd</v>
      </c>
      <c r="E37" s="94">
        <f ca="1">IF(B37="","",OFFSET(List1!N$4,tisk!A36,0))</f>
        <v>30000</v>
      </c>
      <c r="F37" s="45" t="str">
        <f ca="1">IF(B37="","",OFFSET(List1!O$4,tisk!A36,0))</f>
        <v>1/2020</v>
      </c>
      <c r="G37" s="95">
        <f ca="1">IF(B37="","",OFFSET(List1!Q$4,tisk!A36,0))</f>
        <v>20000</v>
      </c>
      <c r="H37" s="96">
        <f ca="1">IF(B37="","",OFFSET(List1!R$4,tisk!A36,0))</f>
        <v>44393</v>
      </c>
      <c r="I37" s="93">
        <f ca="1">IF(B37="","",OFFSET(List1!S$4,tisk!A36,0))</f>
        <v>100</v>
      </c>
      <c r="J37" s="93">
        <f ca="1">IF(B37="","",OFFSET(List1!T$4,tisk!A36,0))</f>
        <v>50</v>
      </c>
      <c r="K37" s="93">
        <f ca="1">IF(B37="","",OFFSET(List1!U$4,tisk!A36,0))</f>
        <v>100</v>
      </c>
      <c r="L37" s="93">
        <f ca="1">IF(B37="","",OFFSET(List1!V$4,tisk!A36,0))</f>
        <v>250</v>
      </c>
      <c r="M37" s="97">
        <f ca="1">IF(B37="","",OFFSET(List1!W$4,tisk!A36,0))</f>
        <v>20000</v>
      </c>
    </row>
    <row r="38" spans="1:13" s="2" customFormat="1" ht="73.95" customHeight="1" x14ac:dyDescent="0.3">
      <c r="A38" s="48"/>
      <c r="B38" s="93"/>
      <c r="C38" s="3" t="str">
        <f ca="1">IF(B37="","",CONCATENATE("Okres ",OFFSET(List1!F$4,tisk!A36,0),"
","Právní forma","
",OFFSET(List1!G$4,tisk!A36,0),"
","IČO ",OFFSET(List1!H$4,tisk!A36,0),"
 ","B.Ú. ",OFFSET(List1!I$4,tisk!A36,0)))</f>
        <v>Okres Olomouc
Právní forma
Obec, m. č. hl. m. Prahy
IČO 00299677
 B.Ú. anonymizováno</v>
      </c>
      <c r="D38" s="5" t="str">
        <f ca="1">IF(B37="","",OFFSET(List1!L$4,tisk!A36,0))</f>
        <v>Zvýšení akceschopnosti jednotky při řešení mimořádných událostí.</v>
      </c>
      <c r="E38" s="94"/>
      <c r="F38" s="44"/>
      <c r="G38" s="95"/>
      <c r="H38" s="96"/>
      <c r="I38" s="93"/>
      <c r="J38" s="93"/>
      <c r="K38" s="93"/>
      <c r="L38" s="93"/>
      <c r="M38" s="97"/>
    </row>
    <row r="39" spans="1:13" s="2" customFormat="1" ht="31.2" customHeight="1" x14ac:dyDescent="0.3">
      <c r="A39" s="48">
        <f>ROW()/3-1</f>
        <v>12</v>
      </c>
      <c r="B39" s="93"/>
      <c r="C39" s="3" t="str">
        <f ca="1">IF(B37="","",CONCATENATE("Zástupce","
",OFFSET(List1!J$4,tisk!A36,0)))</f>
        <v xml:space="preserve">Zástupce
</v>
      </c>
      <c r="D39" s="5" t="str">
        <f ca="1">IF(B37="","",CONCATENATE("Dotace bude použita na:",OFFSET(List1!M$4,tisk!A36,0)))</f>
        <v>Dotace bude použita na:b) získání řidičského oprávnění skupiny C pro 2 členy JSDH</v>
      </c>
      <c r="E39" s="94"/>
      <c r="F39" s="45" t="str">
        <f ca="1">IF(B37="","",OFFSET(List1!P$4,tisk!A36,0))</f>
        <v>6/2021</v>
      </c>
      <c r="G39" s="95"/>
      <c r="H39" s="96"/>
      <c r="I39" s="93"/>
      <c r="J39" s="93"/>
      <c r="K39" s="93"/>
      <c r="L39" s="93"/>
      <c r="M39" s="97"/>
    </row>
    <row r="40" spans="1:13" s="2" customFormat="1" ht="62.4" customHeight="1" x14ac:dyDescent="0.3">
      <c r="A40" s="48"/>
      <c r="B40" s="93" t="str">
        <f ca="1">IF(OFFSET(List1!A$4,tisk!A39,0)&gt;0,OFFSET(List1!A$4,tisk!A39,0),"")</f>
        <v>6</v>
      </c>
      <c r="C40" s="3" t="str">
        <f ca="1">IF(B40="","",CONCATENATE(OFFSET(List1!B$4,tisk!A39,0),"
",OFFSET(List1!C$4,tisk!A39,0),"
",OFFSET(List1!D$4,tisk!A39,0),"
",OFFSET(List1!E$4,tisk!A39,0)))</f>
        <v>Obec Hlubočky
Olomoucká 17
Hlubočky
78361</v>
      </c>
      <c r="D40" s="67" t="str">
        <f ca="1">IF(B40="","",OFFSET(List1!K$4,tisk!A39,0))</f>
        <v>Zajištění akceschopnosti pro JSDH Hlubočky</v>
      </c>
      <c r="E40" s="94">
        <f ca="1">IF(B40="","",OFFSET(List1!N$4,tisk!A39,0))</f>
        <v>16000</v>
      </c>
      <c r="F40" s="45" t="str">
        <f ca="1">IF(B40="","",OFFSET(List1!O$4,tisk!A39,0))</f>
        <v>1/2020</v>
      </c>
      <c r="G40" s="95">
        <f ca="1">IF(B40="","",OFFSET(List1!Q$4,tisk!A39,0))</f>
        <v>16000</v>
      </c>
      <c r="H40" s="96">
        <f ca="1">IF(B40="","",OFFSET(List1!R$4,tisk!A39,0))</f>
        <v>44393</v>
      </c>
      <c r="I40" s="93">
        <f ca="1">IF(B40="","",OFFSET(List1!S$4,tisk!A39,0))</f>
        <v>30</v>
      </c>
      <c r="J40" s="93">
        <f ca="1">IF(B40="","",OFFSET(List1!T$4,tisk!A39,0))</f>
        <v>100</v>
      </c>
      <c r="K40" s="93">
        <f ca="1">IF(B40="","",OFFSET(List1!U$4,tisk!A39,0))</f>
        <v>100</v>
      </c>
      <c r="L40" s="93">
        <f ca="1">IF(B40="","",OFFSET(List1!V$4,tisk!A39,0))</f>
        <v>230</v>
      </c>
      <c r="M40" s="97">
        <f ca="1">IF(B40="","",OFFSET(List1!W$4,tisk!A39,0))</f>
        <v>16000</v>
      </c>
    </row>
    <row r="41" spans="1:13" s="2" customFormat="1" ht="91.95" customHeight="1" x14ac:dyDescent="0.3">
      <c r="A41" s="48"/>
      <c r="B41" s="93"/>
      <c r="C41" s="3" t="str">
        <f ca="1">IF(B40="","",CONCATENATE("Okres ",OFFSET(List1!F$4,tisk!A39,0),"
","Právní forma","
",OFFSET(List1!G$4,tisk!A39,0),"
","IČO ",OFFSET(List1!H$4,tisk!A39,0),"
 ","B.Ú. ",OFFSET(List1!I$4,tisk!A39,0)))</f>
        <v>Okres Olomouc
Právní forma
Obec, m. č. hl. m. Prahy
IČO 00298891
 B.Ú. anonymizováno</v>
      </c>
      <c r="D41" s="5" t="str">
        <f ca="1">IF(B40="","",OFFSET(List1!L$4,tisk!A39,0))</f>
        <v>Záměr: Absolvování kurzu bezpečné jízdy pro čtyři strojníky  JSDH Hlubočky - JPO II.</v>
      </c>
      <c r="E41" s="94"/>
      <c r="F41" s="44"/>
      <c r="G41" s="95"/>
      <c r="H41" s="96"/>
      <c r="I41" s="93"/>
      <c r="J41" s="93"/>
      <c r="K41" s="93"/>
      <c r="L41" s="93"/>
      <c r="M41" s="97"/>
    </row>
    <row r="42" spans="1:13" s="2" customFormat="1" ht="30" customHeight="1" x14ac:dyDescent="0.3">
      <c r="A42" s="48">
        <f>ROW()/3-1</f>
        <v>13</v>
      </c>
      <c r="B42" s="93"/>
      <c r="C42" s="3" t="str">
        <f ca="1">IF(B40="","",CONCATENATE("Zástupce","
",OFFSET(List1!J$4,tisk!A39,0)))</f>
        <v xml:space="preserve">Zástupce
</v>
      </c>
      <c r="D42" s="5" t="str">
        <f ca="1">IF(B40="","",CONCATENATE("Dotace bude použita na:",OFFSET(List1!M$4,tisk!A39,0)))</f>
        <v>Dotace bude použita na:h) absolvování kurzu bezpečné jízdy pro 4 členy JSDH obce</v>
      </c>
      <c r="E42" s="94"/>
      <c r="F42" s="45" t="str">
        <f ca="1">IF(B40="","",OFFSET(List1!P$4,tisk!A39,0))</f>
        <v>6/2021</v>
      </c>
      <c r="G42" s="95"/>
      <c r="H42" s="96"/>
      <c r="I42" s="93"/>
      <c r="J42" s="93"/>
      <c r="K42" s="93"/>
      <c r="L42" s="93"/>
      <c r="M42" s="97"/>
    </row>
    <row r="43" spans="1:13" s="2" customFormat="1" ht="60" customHeight="1" x14ac:dyDescent="0.3">
      <c r="A43" s="48"/>
      <c r="B43" s="93" t="str">
        <f ca="1">IF(OFFSET(List1!A$4,tisk!A42,0)&gt;0,OFFSET(List1!A$4,tisk!A42,0),"")</f>
        <v>23</v>
      </c>
      <c r="C43" s="3" t="str">
        <f ca="1">IF(B43="","",CONCATENATE(OFFSET(List1!B$4,tisk!A42,0),"
",OFFSET(List1!C$4,tisk!A42,0),"
",OFFSET(List1!D$4,tisk!A42,0),"
",OFFSET(List1!E$4,tisk!A42,0)))</f>
        <v>Město Javorník
nám. Svobody 134
Javorník
79070</v>
      </c>
      <c r="D43" s="67" t="str">
        <f ca="1">IF(B43="","",OFFSET(List1!K$4,tisk!A42,0))</f>
        <v>Zajištění akceschopnosti pro JSDH Javorník</v>
      </c>
      <c r="E43" s="94">
        <f ca="1">IF(B43="","",OFFSET(List1!N$4,tisk!A42,0))</f>
        <v>16000</v>
      </c>
      <c r="F43" s="45" t="str">
        <f ca="1">IF(B43="","",OFFSET(List1!O$4,tisk!A42,0))</f>
        <v>1/2020</v>
      </c>
      <c r="G43" s="95">
        <f ca="1">IF(B43="","",OFFSET(List1!Q$4,tisk!A42,0))</f>
        <v>16000</v>
      </c>
      <c r="H43" s="96">
        <f ca="1">IF(B43="","",OFFSET(List1!R$4,tisk!A42,0))</f>
        <v>44393</v>
      </c>
      <c r="I43" s="93">
        <f ca="1">IF(B43="","",OFFSET(List1!S$4,tisk!A42,0))</f>
        <v>30</v>
      </c>
      <c r="J43" s="93">
        <f ca="1">IF(B43="","",OFFSET(List1!T$4,tisk!A42,0))</f>
        <v>100</v>
      </c>
      <c r="K43" s="93">
        <f ca="1">IF(B43="","",OFFSET(List1!U$4,tisk!A42,0))</f>
        <v>100</v>
      </c>
      <c r="L43" s="93">
        <f ca="1">IF(B43="","",OFFSET(List1!V$4,tisk!A42,0))</f>
        <v>230</v>
      </c>
      <c r="M43" s="97">
        <f ca="1">IF(B43="","",OFFSET(List1!W$4,tisk!A42,0))</f>
        <v>16000</v>
      </c>
    </row>
    <row r="44" spans="1:13" s="2" customFormat="1" ht="72" customHeight="1" x14ac:dyDescent="0.3">
      <c r="A44" s="48"/>
      <c r="B44" s="93"/>
      <c r="C44" s="3" t="str">
        <f ca="1">IF(B43="","",CONCATENATE("Okres ",OFFSET(List1!F$4,tisk!A42,0),"
","Právní forma","
",OFFSET(List1!G$4,tisk!A42,0),"
","IČO ",OFFSET(List1!H$4,tisk!A42,0),"
 ","B.Ú. ",OFFSET(List1!I$4,tisk!A42,0)))</f>
        <v>Okres Jeseník
Právní forma
Obec, m. č. hl. m. Prahy
IČO 00302708
 B.Ú. anonymizováno</v>
      </c>
      <c r="D44" s="5" t="str">
        <f ca="1">IF(B43="","",OFFSET(List1!L$4,tisk!A42,0))</f>
        <v>Absolvování kurzu bezpečné jízdy členů JSDH Javorník.</v>
      </c>
      <c r="E44" s="94"/>
      <c r="F44" s="44"/>
      <c r="G44" s="95"/>
      <c r="H44" s="96"/>
      <c r="I44" s="93"/>
      <c r="J44" s="93"/>
      <c r="K44" s="93"/>
      <c r="L44" s="93"/>
      <c r="M44" s="97"/>
    </row>
    <row r="45" spans="1:13" s="2" customFormat="1" ht="30" customHeight="1" x14ac:dyDescent="0.3">
      <c r="A45" s="48">
        <f>ROW()/3-1</f>
        <v>14</v>
      </c>
      <c r="B45" s="93"/>
      <c r="C45" s="3" t="str">
        <f ca="1">IF(B43="","",CONCATENATE("Zástupce","
",OFFSET(List1!J$4,tisk!A42,0)))</f>
        <v xml:space="preserve">Zástupce
</v>
      </c>
      <c r="D45" s="5" t="str">
        <f ca="1">IF(B43="","",CONCATENATE("Dotace bude použita na:",OFFSET(List1!M$4,tisk!A42,0)))</f>
        <v>Dotace bude použita na:h) absolvování kurzu bezpečné jízdy pro 4 členy JSDH obce</v>
      </c>
      <c r="E45" s="94"/>
      <c r="F45" s="45" t="str">
        <f ca="1">IF(B43="","",OFFSET(List1!P$4,tisk!A42,0))</f>
        <v>6/2021</v>
      </c>
      <c r="G45" s="95"/>
      <c r="H45" s="96"/>
      <c r="I45" s="93"/>
      <c r="J45" s="93"/>
      <c r="K45" s="93"/>
      <c r="L45" s="93"/>
      <c r="M45" s="97"/>
    </row>
    <row r="46" spans="1:13" s="2" customFormat="1" ht="63.6" customHeight="1" x14ac:dyDescent="0.3">
      <c r="A46" s="48"/>
      <c r="B46" s="93" t="str">
        <f ca="1">IF(OFFSET(List1!A$4,tisk!A45,0)&gt;0,OFFSET(List1!A$4,tisk!A45,0),"")</f>
        <v>15</v>
      </c>
      <c r="C46" s="3" t="str">
        <f ca="1">IF(B46="","",CONCATENATE(OFFSET(List1!B$4,tisk!A45,0),"
",OFFSET(List1!C$4,tisk!A45,0),"
",OFFSET(List1!D$4,tisk!A45,0),"
",OFFSET(List1!E$4,tisk!A45,0)))</f>
        <v>Statutární město Olomouc
Horní náměstí 583
Olomouc
77900</v>
      </c>
      <c r="D46" s="67" t="str">
        <f ca="1">IF(B46="","",OFFSET(List1!K$4,tisk!A45,0))</f>
        <v>Zajištění akceschopnosti pro JSDH Olomouc</v>
      </c>
      <c r="E46" s="94">
        <f ca="1">IF(B46="","",OFFSET(List1!N$4,tisk!A45,0))</f>
        <v>20000</v>
      </c>
      <c r="F46" s="45" t="str">
        <f ca="1">IF(B46="","",OFFSET(List1!O$4,tisk!A45,0))</f>
        <v>1/2020</v>
      </c>
      <c r="G46" s="95">
        <f ca="1">IF(B46="","",OFFSET(List1!Q$4,tisk!A45,0))</f>
        <v>16000</v>
      </c>
      <c r="H46" s="96">
        <f ca="1">IF(B46="","",OFFSET(List1!R$4,tisk!A45,0))</f>
        <v>44393</v>
      </c>
      <c r="I46" s="93">
        <f ca="1">IF(B46="","",OFFSET(List1!S$4,tisk!A45,0))</f>
        <v>30</v>
      </c>
      <c r="J46" s="93">
        <f ca="1">IF(B46="","",OFFSET(List1!T$4,tisk!A45,0))</f>
        <v>100</v>
      </c>
      <c r="K46" s="93">
        <f ca="1">IF(B46="","",OFFSET(List1!U$4,tisk!A45,0))</f>
        <v>100</v>
      </c>
      <c r="L46" s="93">
        <f ca="1">IF(B46="","",OFFSET(List1!V$4,tisk!A45,0))</f>
        <v>230</v>
      </c>
      <c r="M46" s="97">
        <f ca="1">IF(B46="","",OFFSET(List1!W$4,tisk!A45,0))</f>
        <v>16000</v>
      </c>
    </row>
    <row r="47" spans="1:13" s="2" customFormat="1" ht="75" customHeight="1" x14ac:dyDescent="0.3">
      <c r="A47" s="48"/>
      <c r="B47" s="93"/>
      <c r="C47" s="3" t="str">
        <f ca="1">IF(B46="","",CONCATENATE("Okres ",OFFSET(List1!F$4,tisk!A45,0),"
","Právní forma","
",OFFSET(List1!G$4,tisk!A45,0),"
","IČO ",OFFSET(List1!H$4,tisk!A45,0),"
 ","B.Ú. ",OFFSET(List1!I$4,tisk!A45,0)))</f>
        <v>Okres Olomouc
Právní forma
Obec, m. č. hl. m. Prahy
IČO 00299308
 B.Ú. anonymizováno</v>
      </c>
      <c r="D47" s="5" t="str">
        <f ca="1">IF(B46="","",OFFSET(List1!L$4,tisk!A45,0))</f>
        <v>Dotace bude použita na kurz bezpečné jízdy k zajištění akceschopnosti JSDH Olomouc.</v>
      </c>
      <c r="E47" s="94"/>
      <c r="F47" s="44"/>
      <c r="G47" s="95"/>
      <c r="H47" s="96"/>
      <c r="I47" s="93"/>
      <c r="J47" s="93"/>
      <c r="K47" s="93"/>
      <c r="L47" s="93"/>
      <c r="M47" s="97"/>
    </row>
    <row r="48" spans="1:13" s="2" customFormat="1" ht="30" customHeight="1" x14ac:dyDescent="0.3">
      <c r="A48" s="48">
        <f>ROW()/3-1</f>
        <v>15</v>
      </c>
      <c r="B48" s="93"/>
      <c r="C48" s="3" t="str">
        <f ca="1">IF(B46="","",CONCATENATE("Zástupce","
",OFFSET(List1!J$4,tisk!A45,0)))</f>
        <v xml:space="preserve">Zástupce
</v>
      </c>
      <c r="D48" s="5" t="str">
        <f ca="1">IF(B46="","",CONCATENATE("Dotace bude použita na:",OFFSET(List1!M$4,tisk!A45,0)))</f>
        <v>Dotace bude použita na:h) absolvování kurzu bezpečné jízdy pro 4 členy JSDH obce</v>
      </c>
      <c r="E48" s="94"/>
      <c r="F48" s="45" t="str">
        <f ca="1">IF(B46="","",OFFSET(List1!P$4,tisk!A45,0))</f>
        <v>6/2021</v>
      </c>
      <c r="G48" s="95"/>
      <c r="H48" s="96"/>
      <c r="I48" s="93"/>
      <c r="J48" s="93"/>
      <c r="K48" s="93"/>
      <c r="L48" s="93"/>
      <c r="M48" s="97"/>
    </row>
    <row r="49" spans="1:13" s="2" customFormat="1" ht="60.6" customHeight="1" x14ac:dyDescent="0.3">
      <c r="A49" s="48"/>
      <c r="B49" s="93" t="str">
        <f ca="1">IF(OFFSET(List1!A$4,tisk!A48,0)&gt;0,OFFSET(List1!A$4,tisk!A48,0),"")</f>
        <v>14</v>
      </c>
      <c r="C49" s="3" t="str">
        <f ca="1">IF(B49="","",CONCATENATE(OFFSET(List1!B$4,tisk!A48,0),"
",OFFSET(List1!C$4,tisk!A48,0),"
",OFFSET(List1!D$4,tisk!A48,0),"
",OFFSET(List1!E$4,tisk!A48,0)))</f>
        <v>Město Štíty
nám. Míru 55
Štíty
78991</v>
      </c>
      <c r="D49" s="67" t="str">
        <f ca="1">IF(B49="","",OFFSET(List1!K$4,tisk!A48,0))</f>
        <v>Zajištění akceschopnosti pro JSDH Štíty</v>
      </c>
      <c r="E49" s="94">
        <f ca="1">IF(B49="","",OFFSET(List1!N$4,tisk!A48,0))</f>
        <v>20000</v>
      </c>
      <c r="F49" s="45" t="str">
        <f ca="1">IF(B49="","",OFFSET(List1!O$4,tisk!A48,0))</f>
        <v>1/2020</v>
      </c>
      <c r="G49" s="95">
        <f ca="1">IF(B49="","",OFFSET(List1!Q$4,tisk!A48,0))</f>
        <v>16000</v>
      </c>
      <c r="H49" s="96">
        <f ca="1">IF(B49="","",OFFSET(List1!R$4,tisk!A48,0))</f>
        <v>44393</v>
      </c>
      <c r="I49" s="93">
        <f ca="1">IF(B49="","",OFFSET(List1!S$4,tisk!A48,0))</f>
        <v>30</v>
      </c>
      <c r="J49" s="93">
        <f ca="1">IF(B49="","",OFFSET(List1!T$4,tisk!A48,0))</f>
        <v>100</v>
      </c>
      <c r="K49" s="93">
        <f ca="1">IF(B49="","",OFFSET(List1!U$4,tisk!A48,0))</f>
        <v>100</v>
      </c>
      <c r="L49" s="93">
        <f ca="1">IF(B49="","",OFFSET(List1!V$4,tisk!A48,0))</f>
        <v>230</v>
      </c>
      <c r="M49" s="97">
        <f ca="1">IF(B49="","",OFFSET(List1!W$4,tisk!A48,0))</f>
        <v>16000</v>
      </c>
    </row>
    <row r="50" spans="1:13" s="2" customFormat="1" ht="76.95" customHeight="1" x14ac:dyDescent="0.3">
      <c r="A50" s="48"/>
      <c r="B50" s="93"/>
      <c r="C50" s="3" t="str">
        <f ca="1">IF(B49="","",CONCATENATE("Okres ",OFFSET(List1!F$4,tisk!A48,0),"
","Právní forma","
",OFFSET(List1!G$4,tisk!A48,0),"
","IČO ",OFFSET(List1!H$4,tisk!A48,0),"
 ","B.Ú. ",OFFSET(List1!I$4,tisk!A48,0)))</f>
        <v>Okres Šumperk
Právní forma
Obec, m. č. hl. m. Prahy
IČO 00303453
 B.Ú. anonymizováno</v>
      </c>
      <c r="D50" s="5" t="str">
        <f ca="1">IF(B49="","",OFFSET(List1!L$4,tisk!A48,0))</f>
        <v>Zajištění kurzu bezpečné jízdy pro strojníky zásahové jednotky. Zvýšení bezpečnosti zasahujících hasičů a vyšší ochrana majetku zřizovatele.</v>
      </c>
      <c r="E50" s="94"/>
      <c r="F50" s="44"/>
      <c r="G50" s="95"/>
      <c r="H50" s="96"/>
      <c r="I50" s="93"/>
      <c r="J50" s="93"/>
      <c r="K50" s="93"/>
      <c r="L50" s="93"/>
      <c r="M50" s="97"/>
    </row>
    <row r="51" spans="1:13" s="2" customFormat="1" ht="30" customHeight="1" x14ac:dyDescent="0.3">
      <c r="A51" s="48">
        <f>ROW()/3-1</f>
        <v>16</v>
      </c>
      <c r="B51" s="93"/>
      <c r="C51" s="3" t="str">
        <f ca="1">IF(B49="","",CONCATENATE("Zástupce","
",OFFSET(List1!J$4,tisk!A48,0)))</f>
        <v xml:space="preserve">Zástupce
</v>
      </c>
      <c r="D51" s="5" t="str">
        <f ca="1">IF(B49="","",CONCATENATE("Dotace bude použita na:",OFFSET(List1!M$4,tisk!A48,0)))</f>
        <v>Dotace bude použita na:h) absolvování kurzu bezpečné jízdy pro 4 členy JSDH obce</v>
      </c>
      <c r="E51" s="94"/>
      <c r="F51" s="45" t="str">
        <f ca="1">IF(B49="","",OFFSET(List1!P$4,tisk!A48,0))</f>
        <v>6/2021</v>
      </c>
      <c r="G51" s="95"/>
      <c r="H51" s="96"/>
      <c r="I51" s="93"/>
      <c r="J51" s="93"/>
      <c r="K51" s="93"/>
      <c r="L51" s="93"/>
      <c r="M51" s="97"/>
    </row>
    <row r="52" spans="1:13" s="2" customFormat="1" ht="61.95" customHeight="1" x14ac:dyDescent="0.3">
      <c r="A52" s="48"/>
      <c r="B52" s="93" t="str">
        <f ca="1">IF(OFFSET(List1!A$4,tisk!A51,0)&gt;0,OFFSET(List1!A$4,tisk!A51,0),"")</f>
        <v>26</v>
      </c>
      <c r="C52" s="3" t="str">
        <f ca="1">IF(B52="","",CONCATENATE(OFFSET(List1!B$4,tisk!A51,0),"
",OFFSET(List1!C$4,tisk!A51,0),"
",OFFSET(List1!D$4,tisk!A51,0),"
",OFFSET(List1!E$4,tisk!A51,0)))</f>
        <v>Obec Bělotín
Bělotín 151
Bělotín
75364</v>
      </c>
      <c r="D52" s="67" t="str">
        <f ca="1">IF(B52="","",OFFSET(List1!K$4,tisk!A51,0))</f>
        <v>Zajištění akceschopnosti pro JSDH Bělotín</v>
      </c>
      <c r="E52" s="94">
        <f ca="1">IF(B52="","",OFFSET(List1!N$4,tisk!A51,0))</f>
        <v>40000</v>
      </c>
      <c r="F52" s="45" t="str">
        <f ca="1">IF(B52="","",OFFSET(List1!O$4,tisk!A51,0))</f>
        <v>1/2020</v>
      </c>
      <c r="G52" s="95">
        <f ca="1">IF(B52="","",OFFSET(List1!Q$4,tisk!A51,0))</f>
        <v>28000</v>
      </c>
      <c r="H52" s="96">
        <f ca="1">IF(B52="","",OFFSET(List1!R$4,tisk!A51,0))</f>
        <v>44393</v>
      </c>
      <c r="I52" s="93">
        <f ca="1">IF(B52="","",OFFSET(List1!S$4,tisk!A51,0))</f>
        <v>50</v>
      </c>
      <c r="J52" s="93">
        <f ca="1">IF(B52="","",OFFSET(List1!T$4,tisk!A51,0))</f>
        <v>50</v>
      </c>
      <c r="K52" s="93">
        <f ca="1">IF(B52="","",OFFSET(List1!U$4,tisk!A51,0))</f>
        <v>100</v>
      </c>
      <c r="L52" s="93">
        <f ca="1">IF(B52="","",OFFSET(List1!V$4,tisk!A51,0))</f>
        <v>200</v>
      </c>
      <c r="M52" s="97">
        <f ca="1">IF(B52="","",OFFSET(List1!W$4,tisk!A51,0))</f>
        <v>28000</v>
      </c>
    </row>
    <row r="53" spans="1:13" s="2" customFormat="1" ht="76.2" customHeight="1" x14ac:dyDescent="0.3">
      <c r="A53" s="48"/>
      <c r="B53" s="93"/>
      <c r="C53" s="3" t="str">
        <f ca="1">IF(B52="","",CONCATENATE("Okres ",OFFSET(List1!F$4,tisk!A51,0),"
","Právní forma","
",OFFSET(List1!G$4,tisk!A51,0),"
","IČO ",OFFSET(List1!H$4,tisk!A51,0),"
 ","B.Ú. ",OFFSET(List1!I$4,tisk!A51,0)))</f>
        <v>Okres Přerov
Právní forma
Obec, m. č. hl. m. Prahy
IČO 00301019
 B.Ú. anonymizováno</v>
      </c>
      <c r="D53" s="5" t="str">
        <f ca="1">IF(B52="","",OFFSET(List1!L$4,tisk!A51,0))</f>
        <v>Získání řidičského oprávnění skupiny C pro 2 členy JSDH obce a zároveň absolvování kurzu bezpečné jízdy zvýší zastupitelnost strojníků v rámci neprofesionální zásahové jednotky a zvýší bezpečnost.</v>
      </c>
      <c r="E53" s="94"/>
      <c r="F53" s="44"/>
      <c r="G53" s="95"/>
      <c r="H53" s="96"/>
      <c r="I53" s="93"/>
      <c r="J53" s="93"/>
      <c r="K53" s="93"/>
      <c r="L53" s="93"/>
      <c r="M53" s="97"/>
    </row>
    <row r="54" spans="1:13" s="2" customFormat="1" ht="45.75" customHeight="1" x14ac:dyDescent="0.3">
      <c r="A54" s="48">
        <f>ROW()/3-1</f>
        <v>17</v>
      </c>
      <c r="B54" s="93"/>
      <c r="C54" s="3" t="str">
        <f ca="1">IF(B52="","",CONCATENATE("Zástupce","
",OFFSET(List1!J$4,tisk!A51,0)))</f>
        <v xml:space="preserve">Zástupce
</v>
      </c>
      <c r="D54" s="5" t="str">
        <f ca="1">IF(B52="","",CONCATENATE("Dotace bude použita na:",OFFSET(List1!M$4,tisk!A51,0)))</f>
        <v>Dotace bude použita na:d) získání řidičského oprávnění skupiny C pro 2 členy JSDH obce a zároveň absolvování kurzu bezpečné jízdy</v>
      </c>
      <c r="E54" s="94"/>
      <c r="F54" s="45" t="str">
        <f ca="1">IF(B52="","",OFFSET(List1!P$4,tisk!A51,0))</f>
        <v>6/2021</v>
      </c>
      <c r="G54" s="95"/>
      <c r="H54" s="96"/>
      <c r="I54" s="93"/>
      <c r="J54" s="93"/>
      <c r="K54" s="93"/>
      <c r="L54" s="93"/>
      <c r="M54" s="97"/>
    </row>
    <row r="55" spans="1:13" s="2" customFormat="1" ht="60" customHeight="1" x14ac:dyDescent="0.3">
      <c r="A55" s="48"/>
      <c r="B55" s="93" t="str">
        <f ca="1">IF(OFFSET(List1!A$4,tisk!A54,0)&gt;0,OFFSET(List1!A$4,tisk!A54,0),"")</f>
        <v>33</v>
      </c>
      <c r="C55" s="3" t="str">
        <f ca="1">IF(B55="","",CONCATENATE(OFFSET(List1!B$4,tisk!A54,0),"
",OFFSET(List1!C$4,tisk!A54,0),"
",OFFSET(List1!D$4,tisk!A54,0),"
",OFFSET(List1!E$4,tisk!A54,0)))</f>
        <v>Městys Brodek u Přerova
Masarykovo náměstí 13
Brodek u Přerova
75103</v>
      </c>
      <c r="D55" s="67" t="str">
        <f ca="1">IF(B55="","",OFFSET(List1!K$4,tisk!A54,0))</f>
        <v>Zajištění akceschopnosti pro JSDH Brodek u Přerova</v>
      </c>
      <c r="E55" s="94">
        <f ca="1">IF(B55="","",OFFSET(List1!N$4,tisk!A54,0))</f>
        <v>20000</v>
      </c>
      <c r="F55" s="45" t="str">
        <f ca="1">IF(B55="","",OFFSET(List1!O$4,tisk!A54,0))</f>
        <v>1/2020</v>
      </c>
      <c r="G55" s="95">
        <f ca="1">IF(B55="","",OFFSET(List1!Q$4,tisk!A54,0))</f>
        <v>10000</v>
      </c>
      <c r="H55" s="96">
        <f ca="1">IF(B55="","",OFFSET(List1!R$4,tisk!A54,0))</f>
        <v>44393</v>
      </c>
      <c r="I55" s="93">
        <f ca="1">IF(B55="","",OFFSET(List1!S$4,tisk!A54,0))</f>
        <v>100</v>
      </c>
      <c r="J55" s="93">
        <f ca="1">IF(B55="","",OFFSET(List1!T$4,tisk!A54,0))</f>
        <v>50</v>
      </c>
      <c r="K55" s="93">
        <f ca="1">IF(B55="","",OFFSET(List1!U$4,tisk!A54,0))</f>
        <v>50</v>
      </c>
      <c r="L55" s="93">
        <f ca="1">IF(B55="","",OFFSET(List1!V$4,tisk!A54,0))</f>
        <v>200</v>
      </c>
      <c r="M55" s="97">
        <f ca="1">IF(B55="","",OFFSET(List1!W$4,tisk!A54,0))</f>
        <v>10000</v>
      </c>
    </row>
    <row r="56" spans="1:13" s="2" customFormat="1" ht="73.2" customHeight="1" x14ac:dyDescent="0.3">
      <c r="A56" s="48"/>
      <c r="B56" s="93"/>
      <c r="C56" s="3" t="str">
        <f ca="1">IF(B55="","",CONCATENATE("Okres ",OFFSET(List1!F$4,tisk!A54,0),"
","Právní forma","
",OFFSET(List1!G$4,tisk!A54,0),"
","IČO ",OFFSET(List1!H$4,tisk!A54,0),"
 ","B.Ú. ",OFFSET(List1!I$4,tisk!A54,0)))</f>
        <v>Okres Přerov
Právní forma
Obec, m. č. hl. m. Prahy
IČO 00301078
 B.Ú. anonymizováno</v>
      </c>
      <c r="D56" s="5" t="str">
        <f ca="1">IF(B55="","",OFFSET(List1!L$4,tisk!A54,0))</f>
        <v>člen jednotky získá řidičské oprávnění skupiny C</v>
      </c>
      <c r="E56" s="94"/>
      <c r="F56" s="44"/>
      <c r="G56" s="95"/>
      <c r="H56" s="96"/>
      <c r="I56" s="93"/>
      <c r="J56" s="93"/>
      <c r="K56" s="93"/>
      <c r="L56" s="93"/>
      <c r="M56" s="97"/>
    </row>
    <row r="57" spans="1:13" s="2" customFormat="1" ht="30" customHeight="1" x14ac:dyDescent="0.3">
      <c r="A57" s="48">
        <f>ROW()/3-1</f>
        <v>18</v>
      </c>
      <c r="B57" s="93"/>
      <c r="C57" s="3" t="str">
        <f ca="1">IF(B55="","",CONCATENATE("Zástupce","
",OFFSET(List1!J$4,tisk!A54,0)))</f>
        <v xml:space="preserve">Zástupce
</v>
      </c>
      <c r="D57" s="5" t="str">
        <f ca="1">IF(B55="","",CONCATENATE("Dotace bude použita na:",OFFSET(List1!M$4,tisk!A54,0)))</f>
        <v>Dotace bude použita na:a) získání řidičského oprávnění skupiny C pro 1 člena JSDH</v>
      </c>
      <c r="E57" s="94"/>
      <c r="F57" s="45" t="str">
        <f ca="1">IF(B55="","",OFFSET(List1!P$4,tisk!A54,0))</f>
        <v>6/2021</v>
      </c>
      <c r="G57" s="95"/>
      <c r="H57" s="96"/>
      <c r="I57" s="93"/>
      <c r="J57" s="93"/>
      <c r="K57" s="93"/>
      <c r="L57" s="93"/>
      <c r="M57" s="97"/>
    </row>
    <row r="58" spans="1:13" s="2" customFormat="1" ht="59.4" customHeight="1" x14ac:dyDescent="0.3">
      <c r="A58" s="48"/>
      <c r="B58" s="93" t="str">
        <f ca="1">IF(OFFSET(List1!A$4,tisk!A57,0)&gt;0,OFFSET(List1!A$4,tisk!A57,0),"")</f>
        <v>18</v>
      </c>
      <c r="C58" s="3" t="str">
        <f ca="1">IF(B58="","",CONCATENATE(OFFSET(List1!B$4,tisk!A57,0),"
",OFFSET(List1!C$4,tisk!A57,0),"
",OFFSET(List1!D$4,tisk!A57,0),"
",OFFSET(List1!E$4,tisk!A57,0)))</f>
        <v>Obec Česká Ves
Jánského 341
Česká Ves
79081</v>
      </c>
      <c r="D58" s="67" t="str">
        <f ca="1">IF(B58="","",OFFSET(List1!K$4,tisk!A57,0))</f>
        <v>Zajištění akceschopnosti pro JSDH Česká Ves</v>
      </c>
      <c r="E58" s="94">
        <f ca="1">IF(B58="","",OFFSET(List1!N$4,tisk!A57,0))</f>
        <v>24000</v>
      </c>
      <c r="F58" s="45" t="str">
        <f ca="1">IF(B58="","",OFFSET(List1!O$4,tisk!A57,0))</f>
        <v>1/2020</v>
      </c>
      <c r="G58" s="95">
        <f ca="1">IF(B58="","",OFFSET(List1!Q$4,tisk!A57,0))</f>
        <v>20000</v>
      </c>
      <c r="H58" s="96">
        <f ca="1">IF(B58="","",OFFSET(List1!R$4,tisk!A57,0))</f>
        <v>44393</v>
      </c>
      <c r="I58" s="93">
        <f ca="1">IF(B58="","",OFFSET(List1!S$4,tisk!A57,0))</f>
        <v>100</v>
      </c>
      <c r="J58" s="93">
        <f ca="1">IF(B58="","",OFFSET(List1!T$4,tisk!A57,0))</f>
        <v>50</v>
      </c>
      <c r="K58" s="93">
        <f ca="1">IF(B58="","",OFFSET(List1!U$4,tisk!A57,0))</f>
        <v>50</v>
      </c>
      <c r="L58" s="93">
        <f ca="1">IF(B58="","",OFFSET(List1!V$4,tisk!A57,0))</f>
        <v>200</v>
      </c>
      <c r="M58" s="97">
        <f ca="1">IF(B58="","",OFFSET(List1!W$4,tisk!A57,0))</f>
        <v>20000</v>
      </c>
    </row>
    <row r="59" spans="1:13" s="2" customFormat="1" ht="74.400000000000006" customHeight="1" x14ac:dyDescent="0.3">
      <c r="A59" s="48"/>
      <c r="B59" s="93"/>
      <c r="C59" s="3" t="str">
        <f ca="1">IF(B58="","",CONCATENATE("Okres ",OFFSET(List1!F$4,tisk!A57,0),"
","Právní forma","
",OFFSET(List1!G$4,tisk!A57,0),"
","IČO ",OFFSET(List1!H$4,tisk!A57,0),"
 ","B.Ú. ",OFFSET(List1!I$4,tisk!A57,0)))</f>
        <v>Okres Jeseník
Právní forma
Obec, m. č. hl. m. Prahy
IČO 00636037
 B.Ú. anonymizováno</v>
      </c>
      <c r="D59" s="5" t="str">
        <f ca="1">IF(B58="","",OFFSET(List1!L$4,tisk!A57,0))</f>
        <v>žádáme o dotaci na získání řidičského oprávnění skupiny C pro dva členy JSDH</v>
      </c>
      <c r="E59" s="94"/>
      <c r="F59" s="44"/>
      <c r="G59" s="95"/>
      <c r="H59" s="96"/>
      <c r="I59" s="93"/>
      <c r="J59" s="93"/>
      <c r="K59" s="93"/>
      <c r="L59" s="93"/>
      <c r="M59" s="97"/>
    </row>
    <row r="60" spans="1:13" s="2" customFormat="1" ht="46.2" customHeight="1" x14ac:dyDescent="0.3">
      <c r="A60" s="48">
        <f>ROW()/3-1</f>
        <v>19</v>
      </c>
      <c r="B60" s="93"/>
      <c r="C60" s="3" t="str">
        <f ca="1">IF(B58="","",CONCATENATE("Zástupce","
",OFFSET(List1!J$4,tisk!A57,0)))</f>
        <v xml:space="preserve">Zástupce
</v>
      </c>
      <c r="D60" s="5" t="str">
        <f ca="1">IF(B58="","",CONCATENATE("Dotace bude použita na:",OFFSET(List1!M$4,tisk!A57,0)))</f>
        <v>Dotace bude použita na:b) získání řidičského oprávnění skupiny C pro 2 členy JSDH</v>
      </c>
      <c r="E60" s="94"/>
      <c r="F60" s="45" t="str">
        <f ca="1">IF(B58="","",OFFSET(List1!P$4,tisk!A57,0))</f>
        <v>6/2021</v>
      </c>
      <c r="G60" s="95"/>
      <c r="H60" s="96"/>
      <c r="I60" s="93"/>
      <c r="J60" s="93"/>
      <c r="K60" s="93"/>
      <c r="L60" s="93"/>
      <c r="M60" s="97"/>
    </row>
    <row r="61" spans="1:13" s="2" customFormat="1" ht="58.95" customHeight="1" x14ac:dyDescent="0.3">
      <c r="A61" s="48"/>
      <c r="B61" s="93" t="str">
        <f ca="1">IF(OFFSET(List1!A$4,tisk!A60,0)&gt;0,OFFSET(List1!A$4,tisk!A60,0),"")</f>
        <v>7</v>
      </c>
      <c r="C61" s="3" t="str">
        <f ca="1">IF(B61="","",CONCATENATE(OFFSET(List1!B$4,tisk!A60,0),"
",OFFSET(List1!C$4,tisk!A60,0),"
",OFFSET(List1!D$4,tisk!A60,0),"
",OFFSET(List1!E$4,tisk!A60,0)))</f>
        <v>Obec Dolany
Dolany 58
Dolany
78316</v>
      </c>
      <c r="D61" s="67" t="str">
        <f ca="1">IF(B61="","",OFFSET(List1!K$4,tisk!A60,0))</f>
        <v>Zajištění akceschopnosti pro JSDH Dolany</v>
      </c>
      <c r="E61" s="94">
        <f ca="1">IF(B61="","",OFFSET(List1!N$4,tisk!A60,0))</f>
        <v>30000</v>
      </c>
      <c r="F61" s="45" t="str">
        <f ca="1">IF(B61="","",OFFSET(List1!O$4,tisk!A60,0))</f>
        <v>1/2020</v>
      </c>
      <c r="G61" s="95">
        <f ca="1">IF(B61="","",OFFSET(List1!Q$4,tisk!A60,0))</f>
        <v>20000</v>
      </c>
      <c r="H61" s="96">
        <f ca="1">IF(B61="","",OFFSET(List1!R$4,tisk!A60,0))</f>
        <v>44393</v>
      </c>
      <c r="I61" s="93">
        <f ca="1">IF(B61="","",OFFSET(List1!S$4,tisk!A60,0))</f>
        <v>100</v>
      </c>
      <c r="J61" s="93">
        <f ca="1">IF(B61="","",OFFSET(List1!T$4,tisk!A60,0))</f>
        <v>50</v>
      </c>
      <c r="K61" s="93">
        <f ca="1">IF(B61="","",OFFSET(List1!U$4,tisk!A60,0))</f>
        <v>50</v>
      </c>
      <c r="L61" s="93">
        <f ca="1">IF(B61="","",OFFSET(List1!V$4,tisk!A60,0))</f>
        <v>200</v>
      </c>
      <c r="M61" s="97">
        <f ca="1">IF(B61="","",OFFSET(List1!W$4,tisk!A60,0))</f>
        <v>20000</v>
      </c>
    </row>
    <row r="62" spans="1:13" s="2" customFormat="1" ht="75" customHeight="1" x14ac:dyDescent="0.3">
      <c r="A62" s="48"/>
      <c r="B62" s="93"/>
      <c r="C62" s="3" t="str">
        <f ca="1">IF(B61="","",CONCATENATE("Okres ",OFFSET(List1!F$4,tisk!A60,0),"
","Právní forma","
",OFFSET(List1!G$4,tisk!A60,0),"
","IČO ",OFFSET(List1!H$4,tisk!A60,0),"
 ","B.Ú. ",OFFSET(List1!I$4,tisk!A60,0)))</f>
        <v>Okres Olomouc
Právní forma
Obec, m. č. hl. m. Prahy
IČO 00298808
 B.Ú. anonymizováno</v>
      </c>
      <c r="D62" s="5" t="str">
        <f ca="1">IF(B61="","",OFFSET(List1!L$4,tisk!A60,0))</f>
        <v>Řidičské oprávnění</v>
      </c>
      <c r="E62" s="94"/>
      <c r="F62" s="44"/>
      <c r="G62" s="95"/>
      <c r="H62" s="96"/>
      <c r="I62" s="93"/>
      <c r="J62" s="93"/>
      <c r="K62" s="93"/>
      <c r="L62" s="93"/>
      <c r="M62" s="97"/>
    </row>
    <row r="63" spans="1:13" s="2" customFormat="1" ht="47.4" customHeight="1" x14ac:dyDescent="0.3">
      <c r="A63" s="48">
        <f>ROW()/3-1</f>
        <v>20</v>
      </c>
      <c r="B63" s="93"/>
      <c r="C63" s="3" t="str">
        <f ca="1">IF(B61="","",CONCATENATE("Zástupce","
",OFFSET(List1!J$4,tisk!A60,0)))</f>
        <v xml:space="preserve">Zástupce
</v>
      </c>
      <c r="D63" s="5" t="str">
        <f ca="1">IF(B61="","",CONCATENATE("Dotace bude použita na:",OFFSET(List1!M$4,tisk!A60,0)))</f>
        <v>Dotace bude použita na:b) získání řidičského oprávnění skupiny C pro 2 členy JSDH</v>
      </c>
      <c r="E63" s="94"/>
      <c r="F63" s="45" t="str">
        <f ca="1">IF(B61="","",OFFSET(List1!P$4,tisk!A60,0))</f>
        <v>6/2021</v>
      </c>
      <c r="G63" s="95"/>
      <c r="H63" s="96"/>
      <c r="I63" s="93"/>
      <c r="J63" s="93"/>
      <c r="K63" s="93"/>
      <c r="L63" s="93"/>
      <c r="M63" s="97"/>
    </row>
    <row r="64" spans="1:13" s="2" customFormat="1" ht="58.2" customHeight="1" x14ac:dyDescent="0.3">
      <c r="A64" s="48"/>
      <c r="B64" s="93" t="str">
        <f ca="1">IF(OFFSET(List1!A$4,tisk!A63,0)&gt;0,OFFSET(List1!A$4,tisk!A63,0),"")</f>
        <v>13</v>
      </c>
      <c r="C64" s="3" t="str">
        <f ca="1">IF(B64="","",CONCATENATE(OFFSET(List1!B$4,tisk!A63,0),"
",OFFSET(List1!C$4,tisk!A63,0),"
",OFFSET(List1!D$4,tisk!A63,0),"
",OFFSET(List1!E$4,tisk!A63,0)))</f>
        <v>Obec Domašov nad Bystřicí
Náměstí 35
Domašov nad Bystřicí
78306</v>
      </c>
      <c r="D64" s="67" t="str">
        <f ca="1">IF(B64="","",OFFSET(List1!K$4,tisk!A63,0))</f>
        <v>Zajištění akceschopnosti pro JSDH Domašov nad Bystřicí</v>
      </c>
      <c r="E64" s="94">
        <f ca="1">IF(B64="","",OFFSET(List1!N$4,tisk!A63,0))</f>
        <v>17000</v>
      </c>
      <c r="F64" s="45" t="str">
        <f ca="1">IF(B64="","",OFFSET(List1!O$4,tisk!A63,0))</f>
        <v>1/2020</v>
      </c>
      <c r="G64" s="95">
        <f ca="1">IF(B64="","",OFFSET(List1!Q$4,tisk!A63,0))</f>
        <v>10000</v>
      </c>
      <c r="H64" s="96">
        <f ca="1">IF(B64="","",OFFSET(List1!R$4,tisk!A63,0))</f>
        <v>44393</v>
      </c>
      <c r="I64" s="93">
        <f ca="1">IF(B64="","",OFFSET(List1!S$4,tisk!A63,0))</f>
        <v>100</v>
      </c>
      <c r="J64" s="93">
        <f ca="1">IF(B64="","",OFFSET(List1!T$4,tisk!A63,0))</f>
        <v>50</v>
      </c>
      <c r="K64" s="93">
        <f ca="1">IF(B64="","",OFFSET(List1!U$4,tisk!A63,0))</f>
        <v>50</v>
      </c>
      <c r="L64" s="93">
        <f ca="1">IF(B64="","",OFFSET(List1!V$4,tisk!A63,0))</f>
        <v>200</v>
      </c>
      <c r="M64" s="97">
        <f ca="1">IF(B64="","",OFFSET(List1!W$4,tisk!A63,0))</f>
        <v>10000</v>
      </c>
    </row>
    <row r="65" spans="1:13" s="2" customFormat="1" ht="76.2" customHeight="1" x14ac:dyDescent="0.3">
      <c r="A65" s="48"/>
      <c r="B65" s="93"/>
      <c r="C65" s="3" t="str">
        <f ca="1">IF(B64="","",CONCATENATE("Okres ",OFFSET(List1!F$4,tisk!A63,0),"
","Právní forma","
",OFFSET(List1!G$4,tisk!A63,0),"
","IČO ",OFFSET(List1!H$4,tisk!A63,0),"
 ","B.Ú. ",OFFSET(List1!I$4,tisk!A63,0)))</f>
        <v>Okres Olomouc
Právní forma
Obec, m. č. hl. m. Prahy
IČO 00298824
 B.Ú. anonymizováno</v>
      </c>
      <c r="D65" s="5" t="str">
        <f ca="1">IF(B64="","",OFFSET(List1!L$4,tisk!A63,0))</f>
        <v>Z důvodu zvýšení akceschopnosti JSDH.</v>
      </c>
      <c r="E65" s="94"/>
      <c r="F65" s="44"/>
      <c r="G65" s="95"/>
      <c r="H65" s="96"/>
      <c r="I65" s="93"/>
      <c r="J65" s="93"/>
      <c r="K65" s="93"/>
      <c r="L65" s="93"/>
      <c r="M65" s="97"/>
    </row>
    <row r="66" spans="1:13" s="2" customFormat="1" ht="30" customHeight="1" x14ac:dyDescent="0.3">
      <c r="A66" s="48">
        <f>ROW()/3-1</f>
        <v>21</v>
      </c>
      <c r="B66" s="93"/>
      <c r="C66" s="3" t="str">
        <f ca="1">IF(B64="","",CONCATENATE("Zástupce","
",OFFSET(List1!J$4,tisk!A63,0)))</f>
        <v xml:space="preserve">Zástupce
</v>
      </c>
      <c r="D66" s="5" t="str">
        <f ca="1">IF(B64="","",CONCATENATE("Dotace bude použita na:",OFFSET(List1!M$4,tisk!A63,0)))</f>
        <v>Dotace bude použita na:a) získání řidičského oprávnění skupiny C pro 1 člena JSDH</v>
      </c>
      <c r="E66" s="94"/>
      <c r="F66" s="45" t="str">
        <f ca="1">IF(B64="","",OFFSET(List1!P$4,tisk!A63,0))</f>
        <v>6/2021</v>
      </c>
      <c r="G66" s="95"/>
      <c r="H66" s="96"/>
      <c r="I66" s="93"/>
      <c r="J66" s="93"/>
      <c r="K66" s="93"/>
      <c r="L66" s="93"/>
      <c r="M66" s="97"/>
    </row>
    <row r="67" spans="1:13" s="2" customFormat="1" ht="60.6" customHeight="1" x14ac:dyDescent="0.3">
      <c r="A67" s="48"/>
      <c r="B67" s="93" t="str">
        <f ca="1">IF(OFFSET(List1!A$4,tisk!A66,0)&gt;0,OFFSET(List1!A$4,tisk!A66,0),"")</f>
        <v>22</v>
      </c>
      <c r="C67" s="3" t="str">
        <f ca="1">IF(B67="","",CONCATENATE(OFFSET(List1!B$4,tisk!A66,0),"
",OFFSET(List1!C$4,tisk!A66,0),"
",OFFSET(List1!D$4,tisk!A66,0),"
",OFFSET(List1!E$4,tisk!A66,0)))</f>
        <v>Město Kojetín
Masarykovo náměstí 20
Kojetín
75201</v>
      </c>
      <c r="D67" s="67" t="str">
        <f ca="1">IF(B67="","",OFFSET(List1!K$4,tisk!A66,0))</f>
        <v>Zajištění akceschopnosti pro JSDH Kojetín</v>
      </c>
      <c r="E67" s="94">
        <f ca="1">IF(B67="","",OFFSET(List1!N$4,tisk!A66,0))</f>
        <v>34000</v>
      </c>
      <c r="F67" s="45" t="str">
        <f ca="1">IF(B67="","",OFFSET(List1!O$4,tisk!A66,0))</f>
        <v>1/2020</v>
      </c>
      <c r="G67" s="95">
        <f ca="1">IF(B67="","",OFFSET(List1!Q$4,tisk!A66,0))</f>
        <v>20000</v>
      </c>
      <c r="H67" s="96">
        <f ca="1">IF(B67="","",OFFSET(List1!R$4,tisk!A66,0))</f>
        <v>44393</v>
      </c>
      <c r="I67" s="93">
        <f ca="1">IF(B67="","",OFFSET(List1!S$4,tisk!A66,0))</f>
        <v>100</v>
      </c>
      <c r="J67" s="93">
        <f ca="1">IF(B67="","",OFFSET(List1!T$4,tisk!A66,0))</f>
        <v>50</v>
      </c>
      <c r="K67" s="93">
        <f ca="1">IF(B67="","",OFFSET(List1!U$4,tisk!A66,0))</f>
        <v>50</v>
      </c>
      <c r="L67" s="93">
        <f ca="1">IF(B67="","",OFFSET(List1!V$4,tisk!A66,0))</f>
        <v>200</v>
      </c>
      <c r="M67" s="97">
        <f ca="1">IF(B67="","",OFFSET(List1!W$4,tisk!A66,0))</f>
        <v>20000</v>
      </c>
    </row>
    <row r="68" spans="1:13" s="2" customFormat="1" ht="78" customHeight="1" x14ac:dyDescent="0.3">
      <c r="A68" s="48"/>
      <c r="B68" s="93"/>
      <c r="C68" s="3" t="str">
        <f ca="1">IF(B67="","",CONCATENATE("Okres ",OFFSET(List1!F$4,tisk!A66,0),"
","Právní forma","
",OFFSET(List1!G$4,tisk!A66,0),"
","IČO ",OFFSET(List1!H$4,tisk!A66,0),"
 ","B.Ú. ",OFFSET(List1!I$4,tisk!A66,0)))</f>
        <v>Okres Přerov
Právní forma
Obec, m. č. hl. m. Prahy
IČO 00301370
 B.Ú. anonymizováno</v>
      </c>
      <c r="D68" s="5" t="str">
        <f ca="1">IF(B67="","",OFFSET(List1!L$4,tisk!A66,0))</f>
        <v>Zajištění akceschopnosti JSDH Kojetín vzhledem k nedostatku řidičů (strojníků) skupiny C - jednotka je vybavena vozidlem CAS 20 MAN.</v>
      </c>
      <c r="E68" s="94"/>
      <c r="F68" s="44"/>
      <c r="G68" s="95"/>
      <c r="H68" s="96"/>
      <c r="I68" s="93"/>
      <c r="J68" s="93"/>
      <c r="K68" s="93"/>
      <c r="L68" s="93"/>
      <c r="M68" s="97"/>
    </row>
    <row r="69" spans="1:13" s="2" customFormat="1" ht="30" customHeight="1" x14ac:dyDescent="0.3">
      <c r="A69" s="48">
        <f>ROW()/3-1</f>
        <v>22</v>
      </c>
      <c r="B69" s="93"/>
      <c r="C69" s="3" t="str">
        <f ca="1">IF(B67="","",CONCATENATE("Zástupce","
",OFFSET(List1!J$4,tisk!A66,0)))</f>
        <v xml:space="preserve">Zástupce
</v>
      </c>
      <c r="D69" s="5" t="str">
        <f ca="1">IF(B67="","",CONCATENATE("Dotace bude použita na:",OFFSET(List1!M$4,tisk!A66,0)))</f>
        <v>Dotace bude použita na:b) získání řidičského oprávnění skupiny C pro 2 členy JSDH</v>
      </c>
      <c r="E69" s="94"/>
      <c r="F69" s="45" t="str">
        <f ca="1">IF(B67="","",OFFSET(List1!P$4,tisk!A66,0))</f>
        <v>6/2021</v>
      </c>
      <c r="G69" s="95"/>
      <c r="H69" s="96"/>
      <c r="I69" s="93"/>
      <c r="J69" s="93"/>
      <c r="K69" s="93"/>
      <c r="L69" s="93"/>
      <c r="M69" s="97"/>
    </row>
    <row r="70" spans="1:13" s="2" customFormat="1" ht="57.6" customHeight="1" x14ac:dyDescent="0.3">
      <c r="A70" s="48"/>
      <c r="B70" s="93" t="str">
        <f ca="1">IF(OFFSET(List1!A$4,tisk!A69,0)&gt;0,OFFSET(List1!A$4,tisk!A69,0),"")</f>
        <v>1</v>
      </c>
      <c r="C70" s="3" t="str">
        <f ca="1">IF(B70="","",CONCATENATE(OFFSET(List1!B$4,tisk!A69,0),"
",OFFSET(List1!C$4,tisk!A69,0),"
",OFFSET(List1!D$4,tisk!A69,0),"
",OFFSET(List1!E$4,tisk!A69,0)))</f>
        <v>Město Konice
Masarykovo nám. 27
Konice
79852</v>
      </c>
      <c r="D70" s="67" t="str">
        <f ca="1">IF(B70="","",OFFSET(List1!K$4,tisk!A69,0))</f>
        <v>Zajištění akceschopnosti pro JSDH Konice</v>
      </c>
      <c r="E70" s="94">
        <f ca="1">IF(B70="","",OFFSET(List1!N$4,tisk!A69,0))</f>
        <v>32000</v>
      </c>
      <c r="F70" s="45" t="str">
        <f ca="1">IF(B70="","",OFFSET(List1!O$4,tisk!A69,0))</f>
        <v>1/2020</v>
      </c>
      <c r="G70" s="95">
        <f ca="1">IF(B70="","",OFFSET(List1!Q$4,tisk!A69,0))</f>
        <v>20000</v>
      </c>
      <c r="H70" s="96">
        <f ca="1">IF(B70="","",OFFSET(List1!R$4,tisk!A69,0))</f>
        <v>44393</v>
      </c>
      <c r="I70" s="93">
        <f ca="1">IF(B70="","",OFFSET(List1!S$4,tisk!A69,0))</f>
        <v>100</v>
      </c>
      <c r="J70" s="93">
        <f ca="1">IF(B70="","",OFFSET(List1!T$4,tisk!A69,0))</f>
        <v>50</v>
      </c>
      <c r="K70" s="93">
        <f ca="1">IF(B70="","",OFFSET(List1!U$4,tisk!A69,0))</f>
        <v>50</v>
      </c>
      <c r="L70" s="93">
        <f ca="1">IF(B70="","",OFFSET(List1!V$4,tisk!A69,0))</f>
        <v>200</v>
      </c>
      <c r="M70" s="97">
        <f ca="1">IF(B70="","",OFFSET(List1!W$4,tisk!A69,0))</f>
        <v>20000</v>
      </c>
    </row>
    <row r="71" spans="1:13" s="2" customFormat="1" ht="77.400000000000006" customHeight="1" x14ac:dyDescent="0.3">
      <c r="A71" s="48"/>
      <c r="B71" s="93"/>
      <c r="C71" s="3" t="str">
        <f ca="1">IF(B70="","",CONCATENATE("Okres ",OFFSET(List1!F$4,tisk!A69,0),"
","Právní forma","
",OFFSET(List1!G$4,tisk!A69,0),"
","IČO ",OFFSET(List1!H$4,tisk!A69,0),"
 ","B.Ú. ",OFFSET(List1!I$4,tisk!A69,0)))</f>
        <v>Okres Prostějov
Právní forma
Obec, m. č. hl. m. Prahy
IČO 00288365
 B.Ú. anonymizováno</v>
      </c>
      <c r="D71" s="5" t="str">
        <f ca="1">IF(B70="","",OFFSET(List1!L$4,tisk!A69,0))</f>
        <v>Absolvování kurzu na získání řidičského oprávnění skupiny C u dvou členů jednotky je důležité z důvodu zajištění zastupitelnosti členů v jednotce SDH a zabezpečení její akceschopnost.</v>
      </c>
      <c r="E71" s="94"/>
      <c r="F71" s="44"/>
      <c r="G71" s="95"/>
      <c r="H71" s="96"/>
      <c r="I71" s="93"/>
      <c r="J71" s="93"/>
      <c r="K71" s="93"/>
      <c r="L71" s="93"/>
      <c r="M71" s="97"/>
    </row>
    <row r="72" spans="1:13" s="2" customFormat="1" ht="30" customHeight="1" x14ac:dyDescent="0.3">
      <c r="A72" s="48">
        <f>ROW()/3-1</f>
        <v>23</v>
      </c>
      <c r="B72" s="93"/>
      <c r="C72" s="3" t="str">
        <f ca="1">IF(B70="","",CONCATENATE("Zástupce","
",OFFSET(List1!J$4,tisk!A69,0)))</f>
        <v xml:space="preserve">Zástupce
</v>
      </c>
      <c r="D72" s="5" t="str">
        <f ca="1">IF(B70="","",CONCATENATE("Dotace bude použita na:",OFFSET(List1!M$4,tisk!A69,0)))</f>
        <v>Dotace bude použita na:b) získání řidičského oprávnění skupiny C pro 2 členy JSDH</v>
      </c>
      <c r="E72" s="94"/>
      <c r="F72" s="45" t="str">
        <f ca="1">IF(B70="","",OFFSET(List1!P$4,tisk!A69,0))</f>
        <v>6/2021</v>
      </c>
      <c r="G72" s="95"/>
      <c r="H72" s="96"/>
      <c r="I72" s="93"/>
      <c r="J72" s="93"/>
      <c r="K72" s="93"/>
      <c r="L72" s="93"/>
      <c r="M72" s="97"/>
    </row>
    <row r="73" spans="1:13" s="2" customFormat="1" ht="56.4" customHeight="1" x14ac:dyDescent="0.3">
      <c r="A73" s="48"/>
      <c r="B73" s="93" t="str">
        <f ca="1">IF(OFFSET(List1!A$4,tisk!A72,0)&gt;0,OFFSET(List1!A$4,tisk!A72,0),"")</f>
        <v>20</v>
      </c>
      <c r="C73" s="3" t="str">
        <f ca="1">IF(B73="","",CONCATENATE(OFFSET(List1!B$4,tisk!A72,0),"
",OFFSET(List1!C$4,tisk!A72,0),"
",OFFSET(List1!D$4,tisk!A72,0),"
",OFFSET(List1!E$4,tisk!A72,0)))</f>
        <v>Obec Lipová-lázně
Lipová -lázně 396
Lipová-lázně
79061</v>
      </c>
      <c r="D73" s="67" t="str">
        <f ca="1">IF(B73="","",OFFSET(List1!K$4,tisk!A72,0))</f>
        <v>Zajištění akceschopnosti pro JSDH Lipová - lázně</v>
      </c>
      <c r="E73" s="94">
        <f ca="1">IF(B73="","",OFFSET(List1!N$4,tisk!A72,0))</f>
        <v>14000</v>
      </c>
      <c r="F73" s="45" t="str">
        <f ca="1">IF(B73="","",OFFSET(List1!O$4,tisk!A72,0))</f>
        <v>1/2020</v>
      </c>
      <c r="G73" s="95">
        <f ca="1">IF(B73="","",OFFSET(List1!Q$4,tisk!A72,0))</f>
        <v>14000</v>
      </c>
      <c r="H73" s="96">
        <f ca="1">IF(B73="","",OFFSET(List1!R$4,tisk!A72,0))</f>
        <v>44393</v>
      </c>
      <c r="I73" s="93">
        <f ca="1">IF(B73="","",OFFSET(List1!S$4,tisk!A72,0))</f>
        <v>50</v>
      </c>
      <c r="J73" s="93">
        <f ca="1">IF(B73="","",OFFSET(List1!T$4,tisk!A72,0))</f>
        <v>50</v>
      </c>
      <c r="K73" s="93">
        <f ca="1">IF(B73="","",OFFSET(List1!U$4,tisk!A72,0))</f>
        <v>100</v>
      </c>
      <c r="L73" s="93">
        <f ca="1">IF(B73="","",OFFSET(List1!V$4,tisk!A72,0))</f>
        <v>200</v>
      </c>
      <c r="M73" s="97">
        <f ca="1">IF(B73="","",OFFSET(List1!W$4,tisk!A72,0))</f>
        <v>14000</v>
      </c>
    </row>
    <row r="74" spans="1:13" s="2" customFormat="1" ht="79.2" customHeight="1" x14ac:dyDescent="0.3">
      <c r="A74" s="48"/>
      <c r="B74" s="93"/>
      <c r="C74" s="3" t="str">
        <f ca="1">IF(B73="","",CONCATENATE("Okres ",OFFSET(List1!F$4,tisk!A72,0),"
","Právní forma","
",OFFSET(List1!G$4,tisk!A72,0),"
","IČO ",OFFSET(List1!H$4,tisk!A72,0),"
 ","B.Ú. ",OFFSET(List1!I$4,tisk!A72,0)))</f>
        <v>Okres Jeseník
Právní forma
Obec, m. č. hl. m. Prahy
IČO 00302929
 B.Ú. anonymizováno</v>
      </c>
      <c r="D74" s="5" t="str">
        <f ca="1">IF(B73="","",OFFSET(List1!L$4,tisk!A72,0))</f>
        <v>Doplnění počtu strojníků v JPO III Lipová -lázně</v>
      </c>
      <c r="E74" s="94"/>
      <c r="F74" s="44"/>
      <c r="G74" s="95"/>
      <c r="H74" s="96"/>
      <c r="I74" s="93"/>
      <c r="J74" s="93"/>
      <c r="K74" s="93"/>
      <c r="L74" s="93"/>
      <c r="M74" s="97"/>
    </row>
    <row r="75" spans="1:13" s="2" customFormat="1" ht="48" customHeight="1" x14ac:dyDescent="0.3">
      <c r="A75" s="48">
        <f>ROW()/3-1</f>
        <v>24</v>
      </c>
      <c r="B75" s="93"/>
      <c r="C75" s="3" t="str">
        <f ca="1">IF(B73="","",CONCATENATE("Zástupce","
",OFFSET(List1!J$4,tisk!A72,0)))</f>
        <v xml:space="preserve">Zástupce
</v>
      </c>
      <c r="D75" s="5" t="str">
        <f ca="1">IF(B73="","",CONCATENATE("Dotace bude použita na:",OFFSET(List1!M$4,tisk!A72,0)))</f>
        <v>Dotace bude použita na:c) získání řidičského oprávnění skupiny C pro 1 člena JSDH obce a zároveň absolvování kurzu bezpečné jízdy</v>
      </c>
      <c r="E75" s="94"/>
      <c r="F75" s="45" t="str">
        <f ca="1">IF(B73="","",OFFSET(List1!P$4,tisk!A72,0))</f>
        <v>6/2021</v>
      </c>
      <c r="G75" s="95"/>
      <c r="H75" s="96"/>
      <c r="I75" s="93"/>
      <c r="J75" s="93"/>
      <c r="K75" s="93"/>
      <c r="L75" s="93"/>
      <c r="M75" s="97"/>
    </row>
    <row r="76" spans="1:13" s="2" customFormat="1" ht="61.2" customHeight="1" x14ac:dyDescent="0.3">
      <c r="A76" s="48"/>
      <c r="B76" s="93" t="str">
        <f ca="1">IF(OFFSET(List1!A$4,tisk!A75,0)&gt;0,OFFSET(List1!A$4,tisk!A75,0),"")</f>
        <v>8</v>
      </c>
      <c r="C76" s="3" t="str">
        <f ca="1">IF(B76="","",CONCATENATE(OFFSET(List1!B$4,tisk!A75,0),"
",OFFSET(List1!C$4,tisk!A75,0),"
",OFFSET(List1!D$4,tisk!A75,0),"
",OFFSET(List1!E$4,tisk!A75,0)))</f>
        <v>Obec Loučná nad Desnou
Loučná nad Desnou 57
Loučná nad Desnou
78811</v>
      </c>
      <c r="D76" s="67" t="str">
        <f ca="1">IF(B76="","",OFFSET(List1!K$4,tisk!A75,0))</f>
        <v>Zajištění akceschopnosti pro JSDH Loučná nad Desnou</v>
      </c>
      <c r="E76" s="94">
        <f ca="1">IF(B76="","",OFFSET(List1!N$4,tisk!A75,0))</f>
        <v>20000</v>
      </c>
      <c r="F76" s="45" t="str">
        <f ca="1">IF(B76="","",OFFSET(List1!O$4,tisk!A75,0))</f>
        <v>1/2020</v>
      </c>
      <c r="G76" s="95">
        <f ca="1">IF(B76="","",OFFSET(List1!Q$4,tisk!A75,0))</f>
        <v>14000</v>
      </c>
      <c r="H76" s="96">
        <f ca="1">IF(B76="","",OFFSET(List1!R$4,tisk!A75,0))</f>
        <v>44393</v>
      </c>
      <c r="I76" s="93">
        <f ca="1">IF(B76="","",OFFSET(List1!S$4,tisk!A75,0))</f>
        <v>50</v>
      </c>
      <c r="J76" s="93">
        <f ca="1">IF(B76="","",OFFSET(List1!T$4,tisk!A75,0))</f>
        <v>50</v>
      </c>
      <c r="K76" s="93">
        <f ca="1">IF(B76="","",OFFSET(List1!U$4,tisk!A75,0))</f>
        <v>100</v>
      </c>
      <c r="L76" s="93">
        <f ca="1">IF(B76="","",OFFSET(List1!V$4,tisk!A75,0))</f>
        <v>200</v>
      </c>
      <c r="M76" s="97">
        <f ca="1">IF(B76="","",OFFSET(List1!W$4,tisk!A75,0))</f>
        <v>14000</v>
      </c>
    </row>
    <row r="77" spans="1:13" s="2" customFormat="1" ht="72.599999999999994" customHeight="1" x14ac:dyDescent="0.3">
      <c r="A77" s="48"/>
      <c r="B77" s="93"/>
      <c r="C77" s="3" t="str">
        <f ca="1">IF(B76="","",CONCATENATE("Okres ",OFFSET(List1!F$4,tisk!A75,0),"
","Právní forma","
",OFFSET(List1!G$4,tisk!A75,0),"
","IČO ",OFFSET(List1!H$4,tisk!A75,0),"
 ","B.Ú. ",OFFSET(List1!I$4,tisk!A75,0)))</f>
        <v>Okres Šumperk
Právní forma
Obec, m. č. hl. m. Prahy
IČO 00302953
 B.Ú. anonymizováno</v>
      </c>
      <c r="D77" s="5" t="str">
        <f ca="1">IF(B76="","",OFFSET(List1!L$4,tisk!A75,0))</f>
        <v>Záměrem je zajištění provozuschopnosti a akceschopnosti jednotky sboru dobrovolných hasičů. Jednotka potřebuje zvýšit počet strojníků v jednotce z důvodu zvyšujícího se množství zásahů (vichřice, silný vítr - pády stromů,dopravní nehody).</v>
      </c>
      <c r="E77" s="94"/>
      <c r="F77" s="44"/>
      <c r="G77" s="95"/>
      <c r="H77" s="96"/>
      <c r="I77" s="93"/>
      <c r="J77" s="93"/>
      <c r="K77" s="93"/>
      <c r="L77" s="93"/>
      <c r="M77" s="97"/>
    </row>
    <row r="78" spans="1:13" s="2" customFormat="1" ht="30" customHeight="1" x14ac:dyDescent="0.3">
      <c r="A78" s="48">
        <f>ROW()/3-1</f>
        <v>25</v>
      </c>
      <c r="B78" s="93"/>
      <c r="C78" s="3" t="str">
        <f ca="1">IF(B76="","",CONCATENATE("Zástupce","
",OFFSET(List1!J$4,tisk!A75,0)))</f>
        <v xml:space="preserve">Zástupce
</v>
      </c>
      <c r="D78" s="5" t="str">
        <f ca="1">IF(B76="","",CONCATENATE("Dotace bude použita na:",OFFSET(List1!M$4,tisk!A75,0)))</f>
        <v>Dotace bude použita na:c) získání řidičského oprávnění skupiny C pro 1 člena JSDH obce a zároveň absolvování kurzu bezpečné jízdy</v>
      </c>
      <c r="E78" s="94"/>
      <c r="F78" s="45" t="str">
        <f ca="1">IF(B76="","",OFFSET(List1!P$4,tisk!A75,0))</f>
        <v>6/2021</v>
      </c>
      <c r="G78" s="95"/>
      <c r="H78" s="96"/>
      <c r="I78" s="93"/>
      <c r="J78" s="93"/>
      <c r="K78" s="93"/>
      <c r="L78" s="93"/>
      <c r="M78" s="97"/>
    </row>
    <row r="79" spans="1:13" s="2" customFormat="1" ht="57.6" customHeight="1" x14ac:dyDescent="0.3">
      <c r="A79" s="48"/>
      <c r="B79" s="93" t="str">
        <f ca="1">IF(OFFSET(List1!A$4,tisk!A78,0)&gt;0,OFFSET(List1!A$4,tisk!A78,0),"")</f>
        <v>32</v>
      </c>
      <c r="C79" s="3" t="str">
        <f ca="1">IF(B79="","",CONCATENATE(OFFSET(List1!B$4,tisk!A78,0),"
",OFFSET(List1!C$4,tisk!A78,0),"
",OFFSET(List1!D$4,tisk!A78,0),"
",OFFSET(List1!E$4,tisk!A78,0)))</f>
        <v>Obec Olšany u Prostějova
Olšany u Prostějova 50
Olšany u Prostějova
79814</v>
      </c>
      <c r="D79" s="67" t="str">
        <f ca="1">IF(B79="","",OFFSET(List1!K$4,tisk!A78,0))</f>
        <v>Zajištění akceschopnosti pro JSDH Olšany u Prostějova</v>
      </c>
      <c r="E79" s="94">
        <f ca="1">IF(B79="","",OFFSET(List1!N$4,tisk!A78,0))</f>
        <v>20000</v>
      </c>
      <c r="F79" s="45" t="str">
        <f ca="1">IF(B79="","",OFFSET(List1!O$4,tisk!A78,0))</f>
        <v>1/2020</v>
      </c>
      <c r="G79" s="95">
        <f ca="1">IF(B79="","",OFFSET(List1!Q$4,tisk!A78,0))</f>
        <v>10000</v>
      </c>
      <c r="H79" s="96">
        <f ca="1">IF(B79="","",OFFSET(List1!R$4,tisk!A78,0))</f>
        <v>44393</v>
      </c>
      <c r="I79" s="93">
        <f ca="1">IF(B79="","",OFFSET(List1!S$4,tisk!A78,0))</f>
        <v>100</v>
      </c>
      <c r="J79" s="93">
        <f ca="1">IF(B79="","",OFFSET(List1!T$4,tisk!A78,0))</f>
        <v>50</v>
      </c>
      <c r="K79" s="93">
        <f ca="1">IF(B79="","",OFFSET(List1!U$4,tisk!A78,0))</f>
        <v>50</v>
      </c>
      <c r="L79" s="93">
        <f ca="1">IF(B79="","",OFFSET(List1!V$4,tisk!A78,0))</f>
        <v>200</v>
      </c>
      <c r="M79" s="97">
        <f ca="1">IF(B79="","",OFFSET(List1!W$4,tisk!A78,0))</f>
        <v>10000</v>
      </c>
    </row>
    <row r="80" spans="1:13" s="2" customFormat="1" ht="84" customHeight="1" x14ac:dyDescent="0.3">
      <c r="A80" s="48"/>
      <c r="B80" s="93"/>
      <c r="C80" s="3" t="str">
        <f ca="1">IF(B79="","",CONCATENATE("Okres ",OFFSET(List1!F$4,tisk!A78,0),"
","Právní forma","
",OFFSET(List1!G$4,tisk!A78,0),"
","IČO ",OFFSET(List1!H$4,tisk!A78,0),"
 ","B.Ú. ",OFFSET(List1!I$4,tisk!A78,0)))</f>
        <v>Okres Prostějov
Právní forma
Obec, m. č. hl. m. Prahy
IČO 00288560
 B.Ú. anonymizováno</v>
      </c>
      <c r="D80" s="5" t="str">
        <f ca="1">IF(B79="","",OFFSET(List1!L$4,tisk!A78,0))</f>
        <v>získání řidičského oprávnění skupiny C pro dva členy JSDH Olšany u Prostějova zařazené v kategorii JPO III</v>
      </c>
      <c r="E80" s="94"/>
      <c r="F80" s="44"/>
      <c r="G80" s="95"/>
      <c r="H80" s="96"/>
      <c r="I80" s="93"/>
      <c r="J80" s="93"/>
      <c r="K80" s="93"/>
      <c r="L80" s="93"/>
      <c r="M80" s="97"/>
    </row>
    <row r="81" spans="1:13" s="2" customFormat="1" ht="30" customHeight="1" x14ac:dyDescent="0.3">
      <c r="A81" s="48">
        <f>ROW()/3-1</f>
        <v>26</v>
      </c>
      <c r="B81" s="93"/>
      <c r="C81" s="3" t="str">
        <f ca="1">IF(B79="","",CONCATENATE("Zástupce","
",OFFSET(List1!J$4,tisk!A78,0)))</f>
        <v xml:space="preserve">Zástupce
</v>
      </c>
      <c r="D81" s="5" t="str">
        <f ca="1">IF(B79="","",CONCATENATE("Dotace bude použita na:",OFFSET(List1!M$4,tisk!A78,0)))</f>
        <v>Dotace bude použita na:b) získání řidičského oprávnění skupiny C pro 2 členy JSDH</v>
      </c>
      <c r="E81" s="94"/>
      <c r="F81" s="45" t="str">
        <f ca="1">IF(B79="","",OFFSET(List1!P$4,tisk!A78,0))</f>
        <v>6/2021</v>
      </c>
      <c r="G81" s="95"/>
      <c r="H81" s="96"/>
      <c r="I81" s="93"/>
      <c r="J81" s="93"/>
      <c r="K81" s="93"/>
      <c r="L81" s="93"/>
      <c r="M81" s="97"/>
    </row>
    <row r="82" spans="1:13" s="2" customFormat="1" ht="59.4" customHeight="1" x14ac:dyDescent="0.3">
      <c r="A82" s="48"/>
      <c r="B82" s="93" t="str">
        <f ca="1">IF(OFFSET(List1!A$4,tisk!A81,0)&gt;0,OFFSET(List1!A$4,tisk!A81,0),"")</f>
        <v>4</v>
      </c>
      <c r="C82" s="3" t="str">
        <f ca="1">IF(B82="","",CONCATENATE(OFFSET(List1!B$4,tisk!A81,0),"
",OFFSET(List1!C$4,tisk!A81,0),"
",OFFSET(List1!D$4,tisk!A81,0),"
",OFFSET(List1!E$4,tisk!A81,0)))</f>
        <v>Obec Osek nad Bečvou
Osek nad Bečvou 65
Osek nad Bečvou
75122</v>
      </c>
      <c r="D82" s="67" t="str">
        <f ca="1">IF(B82="","",OFFSET(List1!K$4,tisk!A81,0))</f>
        <v>Zajištění akceschopnosti pro JSDH Osek nad Bečvou</v>
      </c>
      <c r="E82" s="94">
        <f ca="1">IF(B82="","",OFFSET(List1!N$4,tisk!A81,0))</f>
        <v>22000</v>
      </c>
      <c r="F82" s="45" t="str">
        <f ca="1">IF(B82="","",OFFSET(List1!O$4,tisk!A81,0))</f>
        <v>1/2020</v>
      </c>
      <c r="G82" s="95">
        <f ca="1">IF(B82="","",OFFSET(List1!Q$4,tisk!A81,0))</f>
        <v>10000</v>
      </c>
      <c r="H82" s="96">
        <f ca="1">IF(B82="","",OFFSET(List1!R$4,tisk!A81,0))</f>
        <v>44393</v>
      </c>
      <c r="I82" s="93">
        <f ca="1">IF(B82="","",OFFSET(List1!S$4,tisk!A81,0))</f>
        <v>100</v>
      </c>
      <c r="J82" s="93">
        <f ca="1">IF(B82="","",OFFSET(List1!T$4,tisk!A81,0))</f>
        <v>50</v>
      </c>
      <c r="K82" s="93">
        <f ca="1">IF(B82="","",OFFSET(List1!U$4,tisk!A81,0))</f>
        <v>50</v>
      </c>
      <c r="L82" s="93">
        <f ca="1">IF(B82="","",OFFSET(List1!V$4,tisk!A81,0))</f>
        <v>200</v>
      </c>
      <c r="M82" s="97">
        <f ca="1">IF(B82="","",OFFSET(List1!W$4,tisk!A81,0))</f>
        <v>10000</v>
      </c>
    </row>
    <row r="83" spans="1:13" s="2" customFormat="1" ht="87.6" customHeight="1" x14ac:dyDescent="0.3">
      <c r="A83" s="48"/>
      <c r="B83" s="93"/>
      <c r="C83" s="3" t="str">
        <f ca="1">IF(B82="","",CONCATENATE("Okres ",OFFSET(List1!F$4,tisk!A81,0),"
","Právní forma","
",OFFSET(List1!G$4,tisk!A81,0),"
","IČO ",OFFSET(List1!H$4,tisk!A81,0),"
 ","B.Ú. ",OFFSET(List1!I$4,tisk!A81,0)))</f>
        <v>Okres Přerov
Právní forma
Obec, m. č. hl. m. Prahy
IČO 00301680
 B.Ú. anonymizováno</v>
      </c>
      <c r="D83" s="5" t="str">
        <f ca="1">IF(B82="","",OFFSET(List1!L$4,tisk!A81,0))</f>
        <v>1x získání řidičského oprávnění skupiny C pro člena JSDH Osek nad Bečvou</v>
      </c>
      <c r="E83" s="94"/>
      <c r="F83" s="44"/>
      <c r="G83" s="95"/>
      <c r="H83" s="96"/>
      <c r="I83" s="93"/>
      <c r="J83" s="93"/>
      <c r="K83" s="93"/>
      <c r="L83" s="93"/>
      <c r="M83" s="97"/>
    </row>
    <row r="84" spans="1:13" s="2" customFormat="1" ht="30" customHeight="1" x14ac:dyDescent="0.3">
      <c r="A84" s="48">
        <f>ROW()/3-1</f>
        <v>27</v>
      </c>
      <c r="B84" s="93"/>
      <c r="C84" s="3" t="str">
        <f ca="1">IF(B82="","",CONCATENATE("Zástupce","
",OFFSET(List1!J$4,tisk!A81,0)))</f>
        <v xml:space="preserve">Zástupce
</v>
      </c>
      <c r="D84" s="5" t="str">
        <f ca="1">IF(B82="","",CONCATENATE("Dotace bude použita na:",OFFSET(List1!M$4,tisk!A81,0)))</f>
        <v>Dotace bude použita na:a) získání řidičského oprávnění skupiny C pro 1 člena JSDH</v>
      </c>
      <c r="E84" s="94"/>
      <c r="F84" s="45" t="str">
        <f ca="1">IF(B82="","",OFFSET(List1!P$4,tisk!A81,0))</f>
        <v>6/2021</v>
      </c>
      <c r="G84" s="95"/>
      <c r="H84" s="96"/>
      <c r="I84" s="93"/>
      <c r="J84" s="93"/>
      <c r="K84" s="93"/>
      <c r="L84" s="93"/>
      <c r="M84" s="97"/>
    </row>
    <row r="85" spans="1:13" s="2" customFormat="1" ht="60.6" customHeight="1" x14ac:dyDescent="0.3">
      <c r="A85" s="48"/>
      <c r="B85" s="93" t="str">
        <f ca="1">IF(OFFSET(List1!A$4,tisk!A84,0)&gt;0,OFFSET(List1!A$4,tisk!A84,0),"")</f>
        <v>34</v>
      </c>
      <c r="C85" s="3" t="str">
        <f ca="1">IF(B85="","",CONCATENATE(OFFSET(List1!B$4,tisk!A84,0),"
",OFFSET(List1!C$4,tisk!A84,0),"
",OFFSET(List1!D$4,tisk!A84,0),"
",OFFSET(List1!E$4,tisk!A84,0)))</f>
        <v>Město Plumlov
Rudé armády 302
Plumlov
79803</v>
      </c>
      <c r="D85" s="67" t="str">
        <f ca="1">IF(B85="","",OFFSET(List1!K$4,tisk!A84,0))</f>
        <v>Zajištění akceschopnosti pro JSDH Plumlov</v>
      </c>
      <c r="E85" s="94">
        <f ca="1">IF(B85="","",OFFSET(List1!N$4,tisk!A84,0))</f>
        <v>32000</v>
      </c>
      <c r="F85" s="45" t="str">
        <f ca="1">IF(B85="","",OFFSET(List1!O$4,tisk!A84,0))</f>
        <v>1/2020</v>
      </c>
      <c r="G85" s="95">
        <f ca="1">IF(B85="","",OFFSET(List1!Q$4,tisk!A84,0))</f>
        <v>20000</v>
      </c>
      <c r="H85" s="96">
        <f ca="1">IF(B85="","",OFFSET(List1!R$4,tisk!A84,0))</f>
        <v>44393</v>
      </c>
      <c r="I85" s="93">
        <f ca="1">IF(B85="","",OFFSET(List1!S$4,tisk!A84,0))</f>
        <v>100</v>
      </c>
      <c r="J85" s="93">
        <f ca="1">IF(B85="","",OFFSET(List1!T$4,tisk!A84,0))</f>
        <v>50</v>
      </c>
      <c r="K85" s="93">
        <f ca="1">IF(B85="","",OFFSET(List1!U$4,tisk!A84,0))</f>
        <v>50</v>
      </c>
      <c r="L85" s="93">
        <f ca="1">IF(B85="","",OFFSET(List1!V$4,tisk!A84,0))</f>
        <v>200</v>
      </c>
      <c r="M85" s="97">
        <f ca="1">IF(B85="","",OFFSET(List1!W$4,tisk!A84,0))</f>
        <v>20000</v>
      </c>
    </row>
    <row r="86" spans="1:13" s="2" customFormat="1" ht="81.599999999999994" customHeight="1" x14ac:dyDescent="0.3">
      <c r="A86" s="48"/>
      <c r="B86" s="93"/>
      <c r="C86" s="3" t="str">
        <f ca="1">IF(B85="","",CONCATENATE("Okres ",OFFSET(List1!F$4,tisk!A84,0),"
","Právní forma","
",OFFSET(List1!G$4,tisk!A84,0),"
","IČO ",OFFSET(List1!H$4,tisk!A84,0),"
 ","B.Ú. ",OFFSET(List1!I$4,tisk!A84,0)))</f>
        <v>Okres Prostějov
Právní forma
Obec, m. č. hl. m. Prahy
IČO 00288632
 B.Ú. anonymizováno</v>
      </c>
      <c r="D86" s="5" t="str">
        <f ca="1">IF(B85="","",OFFSET(List1!L$4,tisk!A84,0))</f>
        <v>JSDH Plumlov - získání řidičského oprávnění skupiny C pro 2 členy</v>
      </c>
      <c r="E86" s="94"/>
      <c r="F86" s="44"/>
      <c r="G86" s="95"/>
      <c r="H86" s="96"/>
      <c r="I86" s="93"/>
      <c r="J86" s="93"/>
      <c r="K86" s="93"/>
      <c r="L86" s="93"/>
      <c r="M86" s="97"/>
    </row>
    <row r="87" spans="1:13" s="2" customFormat="1" ht="46.95" customHeight="1" x14ac:dyDescent="0.3">
      <c r="A87" s="48">
        <f>ROW()/3-1</f>
        <v>28</v>
      </c>
      <c r="B87" s="93"/>
      <c r="C87" s="3" t="str">
        <f ca="1">IF(B85="","",CONCATENATE("Zástupce","
",OFFSET(List1!J$4,tisk!A84,0)))</f>
        <v xml:space="preserve">Zástupce
</v>
      </c>
      <c r="D87" s="5" t="str">
        <f ca="1">IF(B85="","",CONCATENATE("Dotace bude použita na:",OFFSET(List1!M$4,tisk!A84,0)))</f>
        <v>Dotace bude použita na:b) získání řidičského oprávnění skupiny C pro 2 členy JSDH</v>
      </c>
      <c r="E87" s="94"/>
      <c r="F87" s="45" t="str">
        <f ca="1">IF(B85="","",OFFSET(List1!P$4,tisk!A84,0))</f>
        <v>6/2021</v>
      </c>
      <c r="G87" s="95"/>
      <c r="H87" s="96"/>
      <c r="I87" s="93"/>
      <c r="J87" s="93"/>
      <c r="K87" s="93"/>
      <c r="L87" s="93"/>
      <c r="M87" s="97"/>
    </row>
    <row r="88" spans="1:13" s="2" customFormat="1" ht="58.2" customHeight="1" x14ac:dyDescent="0.3">
      <c r="A88" s="48"/>
      <c r="B88" s="93" t="str">
        <f ca="1">IF(OFFSET(List1!A$4,tisk!A87,0)&gt;0,OFFSET(List1!A$4,tisk!A87,0),"")</f>
        <v>10</v>
      </c>
      <c r="C88" s="3" t="str">
        <f ca="1">IF(B88="","",CONCATENATE(OFFSET(List1!B$4,tisk!A87,0),"
",OFFSET(List1!C$4,tisk!A87,0),"
",OFFSET(List1!D$4,tisk!A87,0),"
",OFFSET(List1!E$4,tisk!A87,0)))</f>
        <v>Obec Stará Červená Voda
Stará Červená Voda 204
Stará Červená Voda
79053</v>
      </c>
      <c r="D88" s="67" t="str">
        <f ca="1">IF(B88="","",OFFSET(List1!K$4,tisk!A87,0))</f>
        <v>Zajištění akceschopnosti pro JSDH Stará Červená Voda</v>
      </c>
      <c r="E88" s="94">
        <f ca="1">IF(B88="","",OFFSET(List1!N$4,tisk!A87,0))</f>
        <v>17000</v>
      </c>
      <c r="F88" s="45" t="str">
        <f ca="1">IF(B88="","",OFFSET(List1!O$4,tisk!A87,0))</f>
        <v>1/2020</v>
      </c>
      <c r="G88" s="95">
        <f ca="1">IF(B88="","",OFFSET(List1!Q$4,tisk!A87,0))</f>
        <v>10000</v>
      </c>
      <c r="H88" s="96">
        <f ca="1">IF(B88="","",OFFSET(List1!R$4,tisk!A87,0))</f>
        <v>44393</v>
      </c>
      <c r="I88" s="93">
        <f ca="1">IF(B88="","",OFFSET(List1!S$4,tisk!A87,0))</f>
        <v>100</v>
      </c>
      <c r="J88" s="93">
        <f ca="1">IF(B88="","",OFFSET(List1!T$4,tisk!A87,0))</f>
        <v>50</v>
      </c>
      <c r="K88" s="93">
        <f ca="1">IF(B88="","",OFFSET(List1!U$4,tisk!A87,0))</f>
        <v>50</v>
      </c>
      <c r="L88" s="93">
        <f ca="1">IF(B88="","",OFFSET(List1!V$4,tisk!A87,0))</f>
        <v>200</v>
      </c>
      <c r="M88" s="97">
        <f ca="1">IF(B88="","",OFFSET(List1!W$4,tisk!A87,0))</f>
        <v>10000</v>
      </c>
    </row>
    <row r="89" spans="1:13" s="2" customFormat="1" ht="78" customHeight="1" x14ac:dyDescent="0.3">
      <c r="A89" s="48"/>
      <c r="B89" s="93"/>
      <c r="C89" s="3" t="str">
        <f ca="1">IF(B88="","",CONCATENATE("Okres ",OFFSET(List1!F$4,tisk!A87,0),"
","Právní forma","
",OFFSET(List1!G$4,tisk!A87,0),"
","IČO ",OFFSET(List1!H$4,tisk!A87,0),"
 ","B.Ú. ",OFFSET(List1!I$4,tisk!A87,0)))</f>
        <v>Okres Jeseník
Právní forma
Obec, m. č. hl. m. Prahy
IČO 00303356
 B.Ú. anonymizováno</v>
      </c>
      <c r="D89" s="5" t="str">
        <f ca="1">IF(B88="","",OFFSET(List1!L$4,tisk!A87,0))</f>
        <v>Potřeba dalšího řidiče s oprávněním sk. C.</v>
      </c>
      <c r="E89" s="94"/>
      <c r="F89" s="44"/>
      <c r="G89" s="95"/>
      <c r="H89" s="96"/>
      <c r="I89" s="93"/>
      <c r="J89" s="93"/>
      <c r="K89" s="93"/>
      <c r="L89" s="93"/>
      <c r="M89" s="97"/>
    </row>
    <row r="90" spans="1:13" s="2" customFormat="1" ht="42" customHeight="1" x14ac:dyDescent="0.3">
      <c r="A90" s="48">
        <f>ROW()/3-1</f>
        <v>29</v>
      </c>
      <c r="B90" s="93"/>
      <c r="C90" s="3" t="str">
        <f ca="1">IF(B88="","",CONCATENATE("Zástupce","
",OFFSET(List1!J$4,tisk!A87,0)))</f>
        <v xml:space="preserve">Zástupce
</v>
      </c>
      <c r="D90" s="5" t="str">
        <f ca="1">IF(B88="","",CONCATENATE("Dotace bude použita na:",OFFSET(List1!M$4,tisk!A87,0)))</f>
        <v>Dotace bude použita na:a) získání řidičského oprávnění skupiny C pro 1 člena JSDH</v>
      </c>
      <c r="E90" s="94"/>
      <c r="F90" s="45" t="str">
        <f ca="1">IF(B88="","",OFFSET(List1!P$4,tisk!A87,0))</f>
        <v>6/2021</v>
      </c>
      <c r="G90" s="95"/>
      <c r="H90" s="96"/>
      <c r="I90" s="93"/>
      <c r="J90" s="93"/>
      <c r="K90" s="93"/>
      <c r="L90" s="93"/>
      <c r="M90" s="97"/>
    </row>
    <row r="91" spans="1:13" s="2" customFormat="1" ht="57.6" customHeight="1" x14ac:dyDescent="0.3">
      <c r="A91" s="48"/>
      <c r="B91" s="93" t="str">
        <f ca="1">IF(OFFSET(List1!A$4,tisk!A90,0)&gt;0,OFFSET(List1!A$4,tisk!A90,0),"")</f>
        <v>21</v>
      </c>
      <c r="C91" s="3" t="str">
        <f ca="1">IF(B91="","",CONCATENATE(OFFSET(List1!B$4,tisk!A90,0),"
",OFFSET(List1!C$4,tisk!A90,0),"
",OFFSET(List1!D$4,tisk!A90,0),"
",OFFSET(List1!E$4,tisk!A90,0)))</f>
        <v>Obec Střítež nad Ludinou
Střítež nad Ludinou 122
Střítež nad Ludinou
75363</v>
      </c>
      <c r="D91" s="67" t="str">
        <f ca="1">IF(B91="","",OFFSET(List1!K$4,tisk!A90,0))</f>
        <v>Zajištění akceschopnosti pro JSDH Střítež nad Ludinou</v>
      </c>
      <c r="E91" s="94">
        <f ca="1">IF(B91="","",OFFSET(List1!N$4,tisk!A90,0))</f>
        <v>18000</v>
      </c>
      <c r="F91" s="45" t="str">
        <f ca="1">IF(B91="","",OFFSET(List1!O$4,tisk!A90,0))</f>
        <v>1/2020</v>
      </c>
      <c r="G91" s="95">
        <f ca="1">IF(B91="","",OFFSET(List1!Q$4,tisk!A90,0))</f>
        <v>10000</v>
      </c>
      <c r="H91" s="96">
        <f ca="1">IF(B91="","",OFFSET(List1!R$4,tisk!A90,0))</f>
        <v>44393</v>
      </c>
      <c r="I91" s="93">
        <f ca="1">IF(B91="","",OFFSET(List1!S$4,tisk!A90,0))</f>
        <v>100</v>
      </c>
      <c r="J91" s="93">
        <f ca="1">IF(B91="","",OFFSET(List1!T$4,tisk!A90,0))</f>
        <v>50</v>
      </c>
      <c r="K91" s="93">
        <f ca="1">IF(B91="","",OFFSET(List1!U$4,tisk!A90,0))</f>
        <v>50</v>
      </c>
      <c r="L91" s="93">
        <f ca="1">IF(B91="","",OFFSET(List1!V$4,tisk!A90,0))</f>
        <v>200</v>
      </c>
      <c r="M91" s="97">
        <f ca="1">IF(B91="","",OFFSET(List1!W$4,tisk!A90,0))</f>
        <v>10000</v>
      </c>
    </row>
    <row r="92" spans="1:13" s="2" customFormat="1" ht="87" customHeight="1" x14ac:dyDescent="0.3">
      <c r="A92" s="48"/>
      <c r="B92" s="93"/>
      <c r="C92" s="3" t="str">
        <f ca="1">IF(B91="","",CONCATENATE("Okres ",OFFSET(List1!F$4,tisk!A90,0),"
","Právní forma","
",OFFSET(List1!G$4,tisk!A90,0),"
","IČO ",OFFSET(List1!H$4,tisk!A90,0),"
 ","B.Ú. ",OFFSET(List1!I$4,tisk!A90,0)))</f>
        <v>Okres Přerov
Právní forma
Obec, m. č. hl. m. Prahy
IČO 00302023
 B.Ú. anonymizováno</v>
      </c>
      <c r="D92" s="5" t="str">
        <f ca="1">IF(B91="","",OFFSET(List1!L$4,tisk!A90,0))</f>
        <v>Zajištění akceschopnosti JSDH obcí Olomouckého kraje - podpora při získání řidičského oprávnění skupiny C</v>
      </c>
      <c r="E92" s="94"/>
      <c r="F92" s="44"/>
      <c r="G92" s="95"/>
      <c r="H92" s="96"/>
      <c r="I92" s="93"/>
      <c r="J92" s="93"/>
      <c r="K92" s="93"/>
      <c r="L92" s="93"/>
      <c r="M92" s="97"/>
    </row>
    <row r="93" spans="1:13" s="2" customFormat="1" ht="33.75" customHeight="1" x14ac:dyDescent="0.3">
      <c r="A93" s="48">
        <f>ROW()/3-1</f>
        <v>30</v>
      </c>
      <c r="B93" s="93"/>
      <c r="C93" s="3" t="str">
        <f ca="1">IF(B91="","",CONCATENATE("Zástupce","
",OFFSET(List1!J$4,tisk!A90,0)))</f>
        <v xml:space="preserve">Zástupce
</v>
      </c>
      <c r="D93" s="5" t="str">
        <f ca="1">IF(B91="","",CONCATENATE("Dotace bude použita na:",OFFSET(List1!M$4,tisk!A90,0)))</f>
        <v>Dotace bude použita na:a) získání řidičského oprávnění skupiny C pro 1 člena JSDH</v>
      </c>
      <c r="E93" s="94"/>
      <c r="F93" s="45" t="str">
        <f ca="1">IF(B91="","",OFFSET(List1!P$4,tisk!A90,0))</f>
        <v>6/2021</v>
      </c>
      <c r="G93" s="95"/>
      <c r="H93" s="96"/>
      <c r="I93" s="93"/>
      <c r="J93" s="93"/>
      <c r="K93" s="93"/>
      <c r="L93" s="93"/>
      <c r="M93" s="97"/>
    </row>
    <row r="94" spans="1:13" s="2" customFormat="1" ht="60.6" customHeight="1" x14ac:dyDescent="0.3">
      <c r="A94" s="48"/>
      <c r="B94" s="93" t="str">
        <f ca="1">IF(OFFSET(List1!A$4,tisk!A93,0)&gt;0,OFFSET(List1!A$4,tisk!A93,0),"")</f>
        <v>25</v>
      </c>
      <c r="C94" s="3" t="str">
        <f ca="1">IF(B94="","",CONCATENATE(OFFSET(List1!B$4,tisk!A93,0),"
",OFFSET(List1!C$4,tisk!A93,0),"
",OFFSET(List1!D$4,tisk!A93,0),"
",OFFSET(List1!E$4,tisk!A93,0)))</f>
        <v>Město Jeseník
Masarykovo nám. 167/1
Jeseník
79001</v>
      </c>
      <c r="D94" s="67" t="str">
        <f ca="1">IF(B94="","",OFFSET(List1!K$4,tisk!A93,0))</f>
        <v>Zajištění akceschopnosti pro JSDH Jeseník</v>
      </c>
      <c r="E94" s="94">
        <f ca="1">IF(B94="","",OFFSET(List1!N$4,tisk!A93,0))</f>
        <v>7800</v>
      </c>
      <c r="F94" s="45" t="str">
        <f ca="1">IF(B94="","",OFFSET(List1!O$4,tisk!A93,0))</f>
        <v>1/2020</v>
      </c>
      <c r="G94" s="95">
        <f ca="1">IF(B94="","",OFFSET(List1!Q$4,tisk!A93,0))</f>
        <v>7800</v>
      </c>
      <c r="H94" s="96">
        <f ca="1">IF(B94="","",OFFSET(List1!R$4,tisk!A93,0))</f>
        <v>44393</v>
      </c>
      <c r="I94" s="93">
        <f ca="1">IF(B94="","",OFFSET(List1!S$4,tisk!A93,0))</f>
        <v>30</v>
      </c>
      <c r="J94" s="93">
        <f ca="1">IF(B94="","",OFFSET(List1!T$4,tisk!A93,0))</f>
        <v>50</v>
      </c>
      <c r="K94" s="93">
        <f ca="1">IF(B94="","",OFFSET(List1!U$4,tisk!A93,0))</f>
        <v>100</v>
      </c>
      <c r="L94" s="93">
        <f ca="1">IF(B94="","",OFFSET(List1!V$4,tisk!A93,0))</f>
        <v>180</v>
      </c>
      <c r="M94" s="97">
        <f ca="1">IF(B94="","",OFFSET(List1!W$4,tisk!A93,0))</f>
        <v>7800</v>
      </c>
    </row>
    <row r="95" spans="1:13" s="2" customFormat="1" ht="88.95" customHeight="1" x14ac:dyDescent="0.3">
      <c r="A95" s="48"/>
      <c r="B95" s="93"/>
      <c r="C95" s="3" t="str">
        <f ca="1">IF(B94="","",CONCATENATE("Okres ",OFFSET(List1!F$4,tisk!A93,0),"
","Právní forma","
",OFFSET(List1!G$4,tisk!A93,0),"
","IČO ",OFFSET(List1!H$4,tisk!A93,0),"
 ","B.Ú. ",OFFSET(List1!I$4,tisk!A93,0)))</f>
        <v>Okres Jeseník
Právní forma
Obec, m. č. hl. m. Prahy
IČO 00302724
 B.Ú. anonymizováno</v>
      </c>
      <c r="D95" s="5" t="str">
        <f ca="1">IF(B94="","",OFFSET(List1!L$4,tisk!A93,0))</f>
        <v>Zkvalitnění akceschopnosti jednotky a zvýšení bezpečnosti členů jednotky sboru dobrovolných hasičů při jízdách k zásahům.</v>
      </c>
      <c r="E95" s="94"/>
      <c r="F95" s="44"/>
      <c r="G95" s="95"/>
      <c r="H95" s="96"/>
      <c r="I95" s="93"/>
      <c r="J95" s="93"/>
      <c r="K95" s="93"/>
      <c r="L95" s="93"/>
      <c r="M95" s="97"/>
    </row>
    <row r="96" spans="1:13" s="2" customFormat="1" ht="30" customHeight="1" x14ac:dyDescent="0.3">
      <c r="A96" s="48">
        <f>ROW()/3-1</f>
        <v>31</v>
      </c>
      <c r="B96" s="93"/>
      <c r="C96" s="3" t="str">
        <f ca="1">IF(B94="","",CONCATENATE("Zástupce","
",OFFSET(List1!J$4,tisk!A93,0)))</f>
        <v xml:space="preserve">Zástupce
</v>
      </c>
      <c r="D96" s="5" t="str">
        <f ca="1">IF(B94="","",CONCATENATE("Dotace bude použita na:",OFFSET(List1!M$4,tisk!A93,0)))</f>
        <v>Dotace bude použita na:f) absolvování kurzu bezpečné jízdy pro 2 členy JSDH obce</v>
      </c>
      <c r="E96" s="94"/>
      <c r="F96" s="45" t="str">
        <f ca="1">IF(B94="","",OFFSET(List1!P$4,tisk!A93,0))</f>
        <v>6/2021</v>
      </c>
      <c r="G96" s="95"/>
      <c r="H96" s="96"/>
      <c r="I96" s="93"/>
      <c r="J96" s="93"/>
      <c r="K96" s="93"/>
      <c r="L96" s="93"/>
      <c r="M96" s="97"/>
    </row>
    <row r="97" spans="1:13" s="2" customFormat="1" ht="60" customHeight="1" x14ac:dyDescent="0.3">
      <c r="A97" s="48"/>
      <c r="B97" s="93" t="str">
        <f ca="1">IF(OFFSET(List1!A$4,tisk!A96,0)&gt;0,OFFSET(List1!A$4,tisk!A96,0),"")</f>
        <v>30</v>
      </c>
      <c r="C97" s="3" t="str">
        <f ca="1">IF(B97="","",CONCATENATE(OFFSET(List1!B$4,tisk!A96,0),"
",OFFSET(List1!C$4,tisk!A96,0),"
",OFFSET(List1!D$4,tisk!A96,0),"
",OFFSET(List1!E$4,tisk!A96,0)))</f>
        <v>Obec Lukavice
Lukavice 47
Lukavice
78901</v>
      </c>
      <c r="D97" s="67" t="str">
        <f ca="1">IF(B97="","",OFFSET(List1!K$4,tisk!A96,0))</f>
        <v>Zajištění akceschopnosti pro JSDH Lukavice</v>
      </c>
      <c r="E97" s="94">
        <f ca="1">IF(B97="","",OFFSET(List1!N$4,tisk!A96,0))</f>
        <v>16335</v>
      </c>
      <c r="F97" s="45" t="str">
        <f ca="1">IF(B97="","",OFFSET(List1!O$4,tisk!A96,0))</f>
        <v>1/2020</v>
      </c>
      <c r="G97" s="95">
        <f ca="1">IF(B97="","",OFFSET(List1!Q$4,tisk!A96,0))</f>
        <v>12000</v>
      </c>
      <c r="H97" s="96">
        <f ca="1">IF(B97="","",OFFSET(List1!R$4,tisk!A96,0))</f>
        <v>44393</v>
      </c>
      <c r="I97" s="93">
        <f ca="1">IF(B97="","",OFFSET(List1!S$4,tisk!A96,0))</f>
        <v>30</v>
      </c>
      <c r="J97" s="93">
        <f ca="1">IF(B97="","",OFFSET(List1!T$4,tisk!A96,0))</f>
        <v>50</v>
      </c>
      <c r="K97" s="93">
        <f ca="1">IF(B97="","",OFFSET(List1!U$4,tisk!A96,0))</f>
        <v>100</v>
      </c>
      <c r="L97" s="93">
        <f ca="1">IF(B97="","",OFFSET(List1!V$4,tisk!A96,0))</f>
        <v>180</v>
      </c>
      <c r="M97" s="97">
        <f ca="1">IF(B97="","",OFFSET(List1!W$4,tisk!A96,0))</f>
        <v>12000</v>
      </c>
    </row>
    <row r="98" spans="1:13" s="2" customFormat="1" ht="67.95" customHeight="1" x14ac:dyDescent="0.3">
      <c r="A98" s="48"/>
      <c r="B98" s="93"/>
      <c r="C98" s="3" t="str">
        <f ca="1">IF(B97="","",CONCATENATE("Okres ",OFFSET(List1!F$4,tisk!A96,0),"
","Právní forma","
",OFFSET(List1!G$4,tisk!A96,0),"
","IČO ",OFFSET(List1!H$4,tisk!A96,0),"
 ","B.Ú. ",OFFSET(List1!I$4,tisk!A96,0)))</f>
        <v>Okres Šumperk
Právní forma
Obec, m. č. hl. m. Prahy
IČO 00302961
 B.Ú. anonymizováno</v>
      </c>
      <c r="D98" s="5" t="str">
        <f ca="1">IF(B97="","",OFFSET(List1!L$4,tisk!A96,0))</f>
        <v>Kurz bezpečné jízdy pro členy - řidiče  JSDH Lukavice. Zdokonalení řidičských schopností a dovedností.</v>
      </c>
      <c r="E98" s="94"/>
      <c r="F98" s="44"/>
      <c r="G98" s="95"/>
      <c r="H98" s="96"/>
      <c r="I98" s="93"/>
      <c r="J98" s="93"/>
      <c r="K98" s="93"/>
      <c r="L98" s="93"/>
      <c r="M98" s="97"/>
    </row>
    <row r="99" spans="1:13" s="2" customFormat="1" ht="30" customHeight="1" x14ac:dyDescent="0.3">
      <c r="A99" s="48">
        <f>ROW()/3-1</f>
        <v>32</v>
      </c>
      <c r="B99" s="93"/>
      <c r="C99" s="3" t="str">
        <f ca="1">IF(B97="","",CONCATENATE("Zástupce","
",OFFSET(List1!J$4,tisk!A96,0)))</f>
        <v xml:space="preserve">Zástupce
</v>
      </c>
      <c r="D99" s="5" t="str">
        <f ca="1">IF(B97="","",CONCATENATE("Dotace bude použita na:",OFFSET(List1!M$4,tisk!A96,0)))</f>
        <v>Dotace bude použita na:g) absolvování kurzu bezpečné jízdy pro 3 členy JSDH obce</v>
      </c>
      <c r="E99" s="94"/>
      <c r="F99" s="45" t="str">
        <f ca="1">IF(B97="","",OFFSET(List1!P$4,tisk!A96,0))</f>
        <v>6/2021</v>
      </c>
      <c r="G99" s="95"/>
      <c r="H99" s="96"/>
      <c r="I99" s="93"/>
      <c r="J99" s="93"/>
      <c r="K99" s="93"/>
      <c r="L99" s="93"/>
      <c r="M99" s="97"/>
    </row>
    <row r="100" spans="1:13" s="2" customFormat="1" ht="57.6" customHeight="1" x14ac:dyDescent="0.3">
      <c r="A100" s="48"/>
      <c r="B100" s="93" t="str">
        <f ca="1">IF(OFFSET(List1!A$4,tisk!A99,0)&gt;0,OFFSET(List1!A$4,tisk!A99,0),"")</f>
        <v>3</v>
      </c>
      <c r="C100" s="3" t="str">
        <f ca="1">IF(B100="","",CONCATENATE(OFFSET(List1!B$4,tisk!A99,0),"
",OFFSET(List1!C$4,tisk!A99,0),"
",OFFSET(List1!D$4,tisk!A99,0),"
",OFFSET(List1!E$4,tisk!A99,0)))</f>
        <v>Obec Lutín
Školní 203
Lutín
78349</v>
      </c>
      <c r="D100" s="67" t="str">
        <f ca="1">IF(B100="","",OFFSET(List1!K$4,tisk!A99,0))</f>
        <v>Zajištění akceschopnosti pro JSDH Třebčín</v>
      </c>
      <c r="E100" s="94">
        <f ca="1">IF(B100="","",OFFSET(List1!N$4,tisk!A99,0))</f>
        <v>16000</v>
      </c>
      <c r="F100" s="45" t="str">
        <f ca="1">IF(B100="","",OFFSET(List1!O$4,tisk!A99,0))</f>
        <v>1/2020</v>
      </c>
      <c r="G100" s="95">
        <f ca="1">IF(B100="","",OFFSET(List1!Q$4,tisk!A99,0))</f>
        <v>16000</v>
      </c>
      <c r="H100" s="96">
        <f ca="1">IF(B100="","",OFFSET(List1!R$4,tisk!A99,0))</f>
        <v>44393</v>
      </c>
      <c r="I100" s="93">
        <f ca="1">IF(B100="","",OFFSET(List1!S$4,tisk!A99,0))</f>
        <v>30</v>
      </c>
      <c r="J100" s="93">
        <f ca="1">IF(B100="","",OFFSET(List1!T$4,tisk!A99,0))</f>
        <v>50</v>
      </c>
      <c r="K100" s="93">
        <f ca="1">IF(B100="","",OFFSET(List1!U$4,tisk!A99,0))</f>
        <v>100</v>
      </c>
      <c r="L100" s="93">
        <f ca="1">IF(B100="","",OFFSET(List1!V$4,tisk!A99,0))</f>
        <v>180</v>
      </c>
      <c r="M100" s="97">
        <f ca="1">IF(B100="","",OFFSET(List1!W$4,tisk!A99,0))</f>
        <v>16000</v>
      </c>
    </row>
    <row r="101" spans="1:13" s="2" customFormat="1" ht="73.2" customHeight="1" x14ac:dyDescent="0.3">
      <c r="A101" s="48"/>
      <c r="B101" s="93"/>
      <c r="C101" s="3" t="str">
        <f ca="1">IF(B100="","",CONCATENATE("Okres ",OFFSET(List1!F$4,tisk!A99,0),"
","Právní forma","
",OFFSET(List1!G$4,tisk!A99,0),"
","IČO ",OFFSET(List1!H$4,tisk!A99,0),"
 ","B.Ú. ",OFFSET(List1!I$4,tisk!A99,0)))</f>
        <v>Okres Olomouc
Právní forma
Obec, m. č. hl. m. Prahy
IČO 00299189
 B.Ú. anonymizováno</v>
      </c>
      <c r="D101" s="5" t="str">
        <f ca="1">IF(B100="","",OFFSET(List1!L$4,tisk!A99,0))</f>
        <v>Kurz bezpečné jízdy</v>
      </c>
      <c r="E101" s="94"/>
      <c r="F101" s="44"/>
      <c r="G101" s="95"/>
      <c r="H101" s="96"/>
      <c r="I101" s="93"/>
      <c r="J101" s="93"/>
      <c r="K101" s="93"/>
      <c r="L101" s="93"/>
      <c r="M101" s="97"/>
    </row>
    <row r="102" spans="1:13" s="2" customFormat="1" ht="30" customHeight="1" x14ac:dyDescent="0.3">
      <c r="A102" s="48">
        <f>ROW()/3-1</f>
        <v>33</v>
      </c>
      <c r="B102" s="93"/>
      <c r="C102" s="3" t="str">
        <f ca="1">IF(B100="","",CONCATENATE("Zástupce","
",OFFSET(List1!J$4,tisk!A99,0)))</f>
        <v xml:space="preserve">Zástupce
</v>
      </c>
      <c r="D102" s="5" t="str">
        <f ca="1">IF(B100="","",CONCATENATE("Dotace bude použita na:",OFFSET(List1!M$4,tisk!A99,0)))</f>
        <v>Dotace bude použita na:h) absolvování kurzu bezpečné jízdy pro 4 členy JSDH obce</v>
      </c>
      <c r="E102" s="94"/>
      <c r="F102" s="45" t="str">
        <f ca="1">IF(B100="","",OFFSET(List1!P$4,tisk!A99,0))</f>
        <v>6/2021</v>
      </c>
      <c r="G102" s="95"/>
      <c r="H102" s="96"/>
      <c r="I102" s="93"/>
      <c r="J102" s="93"/>
      <c r="K102" s="93"/>
      <c r="L102" s="93"/>
      <c r="M102" s="97"/>
    </row>
    <row r="103" spans="1:13" s="2" customFormat="1" ht="59.4" customHeight="1" x14ac:dyDescent="0.3">
      <c r="A103" s="48"/>
      <c r="B103" s="93" t="str">
        <f ca="1">IF(OFFSET(List1!A$4,tisk!A102,0)&gt;0,OFFSET(List1!A$4,tisk!A102,0),"")</f>
        <v>5</v>
      </c>
      <c r="C103" s="3" t="str">
        <f ca="1">IF(B103="","",CONCATENATE(OFFSET(List1!B$4,tisk!A102,0),"
",OFFSET(List1!C$4,tisk!A102,0),"
",OFFSET(List1!D$4,tisk!A102,0),"
",OFFSET(List1!E$4,tisk!A102,0)))</f>
        <v>Statutární město Přerov
Bratrská 709/34
Přerov
75002</v>
      </c>
      <c r="D103" s="67" t="str">
        <f ca="1">IF(B103="","",OFFSET(List1!K$4,tisk!A102,0))</f>
        <v>Zajištění akceschopnosti pro JSDH Přerov - I Město</v>
      </c>
      <c r="E103" s="94">
        <f ca="1">IF(B103="","",OFFSET(List1!N$4,tisk!A102,0))</f>
        <v>16000</v>
      </c>
      <c r="F103" s="45" t="str">
        <f ca="1">IF(B103="","",OFFSET(List1!O$4,tisk!A102,0))</f>
        <v>1/2020</v>
      </c>
      <c r="G103" s="95">
        <f ca="1">IF(B103="","",OFFSET(List1!Q$4,tisk!A102,0))</f>
        <v>16000</v>
      </c>
      <c r="H103" s="96">
        <f ca="1">IF(B103="","",OFFSET(List1!R$4,tisk!A102,0))</f>
        <v>44393</v>
      </c>
      <c r="I103" s="93">
        <f ca="1">IF(B103="","",OFFSET(List1!S$4,tisk!A102,0))</f>
        <v>30</v>
      </c>
      <c r="J103" s="93">
        <f ca="1">IF(B103="","",OFFSET(List1!T$4,tisk!A102,0))</f>
        <v>50</v>
      </c>
      <c r="K103" s="93">
        <f ca="1">IF(B103="","",OFFSET(List1!U$4,tisk!A102,0))</f>
        <v>100</v>
      </c>
      <c r="L103" s="93">
        <f ca="1">IF(B103="","",OFFSET(List1!V$4,tisk!A102,0))</f>
        <v>180</v>
      </c>
      <c r="M103" s="97">
        <f ca="1">IF(B103="","",OFFSET(List1!W$4,tisk!A102,0))</f>
        <v>16000</v>
      </c>
    </row>
    <row r="104" spans="1:13" s="2" customFormat="1" ht="75.599999999999994" customHeight="1" x14ac:dyDescent="0.3">
      <c r="A104" s="48"/>
      <c r="B104" s="93"/>
      <c r="C104" s="3" t="str">
        <f ca="1">IF(B103="","",CONCATENATE("Okres ",OFFSET(List1!F$4,tisk!A102,0),"
","Právní forma","
",OFFSET(List1!G$4,tisk!A102,0),"
","IČO ",OFFSET(List1!H$4,tisk!A102,0),"
 ","B.Ú. ",OFFSET(List1!I$4,tisk!A102,0)))</f>
        <v>Okres Přerov
Právní forma
Obec, m. č. hl. m. Prahy
IČO 00301825
 B.Ú. anonymizováno</v>
      </c>
      <c r="D104" s="5" t="str">
        <f ca="1">IF(B103="","",OFFSET(List1!L$4,tisk!A102,0))</f>
        <v>S ohledem na otevření nového úseku dálnice D1 na Přerovsku a s tím rostoucí pravděpodobností přivolání JSDH Přerov I – Město jako podpory HZS ČR při zásahu na této komunikaci, je nezbytné zajistit proškolení řidičů.</v>
      </c>
      <c r="E104" s="94"/>
      <c r="F104" s="44"/>
      <c r="G104" s="95"/>
      <c r="H104" s="96"/>
      <c r="I104" s="93"/>
      <c r="J104" s="93"/>
      <c r="K104" s="93"/>
      <c r="L104" s="93"/>
      <c r="M104" s="97"/>
    </row>
    <row r="105" spans="1:13" s="2" customFormat="1" ht="30" customHeight="1" x14ac:dyDescent="0.3">
      <c r="A105" s="48">
        <f>ROW()/3-1</f>
        <v>34</v>
      </c>
      <c r="B105" s="93"/>
      <c r="C105" s="3" t="str">
        <f ca="1">IF(B103="","",CONCATENATE("Zástupce","
",OFFSET(List1!J$4,tisk!A102,0)))</f>
        <v xml:space="preserve">Zástupce
</v>
      </c>
      <c r="D105" s="5" t="str">
        <f ca="1">IF(B103="","",CONCATENATE("Dotace bude použita na:",OFFSET(List1!M$4,tisk!A102,0)))</f>
        <v>Dotace bude použita na:h) absolvování kurzu bezpečné jízdy pro 4 členy JSDH obce</v>
      </c>
      <c r="E105" s="94"/>
      <c r="F105" s="45" t="str">
        <f ca="1">IF(B103="","",OFFSET(List1!P$4,tisk!A102,0))</f>
        <v>6/2021</v>
      </c>
      <c r="G105" s="95"/>
      <c r="H105" s="96"/>
      <c r="I105" s="93"/>
      <c r="J105" s="93"/>
      <c r="K105" s="93"/>
      <c r="L105" s="93"/>
      <c r="M105" s="97"/>
    </row>
    <row r="106" spans="1:13" s="2" customFormat="1" ht="75" customHeight="1" x14ac:dyDescent="0.3">
      <c r="A106" s="48"/>
      <c r="B106" s="75" t="str">
        <f ca="1">IF(OFFSET(List1!A$4,tisk!A105,0)&gt;0,OFFSET(List1!A$4,tisk!A105,0),"")</f>
        <v/>
      </c>
      <c r="C106" s="3" t="str">
        <f ca="1">IF(B106="","",CONCATENATE(OFFSET(List1!B$4,tisk!A105,0),"
",OFFSET(List1!C$4,tisk!A105,0),"
",OFFSET(List1!D$4,tisk!A105,0),"
",OFFSET(List1!E$4,tisk!A105,0)))</f>
        <v/>
      </c>
      <c r="D106" s="67" t="str">
        <f ca="1">IF(B106="","",OFFSET(List1!K$4,tisk!A105,0))</f>
        <v/>
      </c>
      <c r="E106" s="76" t="str">
        <f ca="1">IF(B106="","",OFFSET(List1!N$4,tisk!A105,0))</f>
        <v/>
      </c>
      <c r="F106" s="45" t="str">
        <f ca="1">IF(B106="","",OFFSET(List1!O$4,tisk!A105,0))</f>
        <v/>
      </c>
      <c r="G106" s="77" t="str">
        <f ca="1">IF(B106="","",OFFSET(List1!Q$4,tisk!A105,0))</f>
        <v/>
      </c>
      <c r="H106" s="78" t="str">
        <f ca="1">IF(B106="","",OFFSET(List1!R$4,tisk!A105,0))</f>
        <v/>
      </c>
      <c r="I106" s="75" t="str">
        <f ca="1">IF(B106="","",OFFSET(List1!S$4,tisk!A105,0))</f>
        <v/>
      </c>
      <c r="J106" s="75" t="str">
        <f ca="1">IF(B106="","",OFFSET(List1!T$4,tisk!A105,0))</f>
        <v/>
      </c>
      <c r="K106" s="75" t="str">
        <f ca="1">IF(B106="","",OFFSET(List1!U$4,tisk!A105,0))</f>
        <v/>
      </c>
      <c r="L106" s="82"/>
      <c r="M106" s="85" t="str">
        <f ca="1">IF(B106="","",OFFSET(List1!W$4,tisk!A105,0))</f>
        <v/>
      </c>
    </row>
    <row r="107" spans="1:13" s="2" customFormat="1" x14ac:dyDescent="0.3">
      <c r="A107" s="49"/>
      <c r="C107" s="3"/>
      <c r="D107" s="5"/>
      <c r="E107" s="9"/>
      <c r="F107" s="46"/>
      <c r="G107" s="7"/>
      <c r="M107" s="86"/>
    </row>
    <row r="108" spans="1:13" s="2" customFormat="1" x14ac:dyDescent="0.3">
      <c r="A108" s="49"/>
      <c r="C108" s="3"/>
      <c r="D108" s="5"/>
      <c r="E108" s="9"/>
      <c r="F108" s="46"/>
      <c r="G108" s="7"/>
      <c r="M108" s="86"/>
    </row>
    <row r="109" spans="1:13" s="2" customFormat="1" x14ac:dyDescent="0.3">
      <c r="A109" s="49"/>
      <c r="C109" s="3"/>
      <c r="D109" s="5"/>
      <c r="E109" s="9"/>
      <c r="F109" s="46"/>
      <c r="G109" s="7"/>
      <c r="M109" s="86"/>
    </row>
    <row r="110" spans="1:13" s="2" customFormat="1" x14ac:dyDescent="0.3">
      <c r="A110" s="49"/>
      <c r="C110" s="3"/>
      <c r="D110" s="5"/>
      <c r="E110" s="9"/>
      <c r="F110" s="46"/>
      <c r="G110" s="7"/>
      <c r="M110" s="86"/>
    </row>
    <row r="111" spans="1:13" s="2" customFormat="1" x14ac:dyDescent="0.3">
      <c r="A111" s="49"/>
      <c r="C111" s="3"/>
      <c r="D111" s="5"/>
      <c r="E111" s="9"/>
      <c r="F111" s="46"/>
      <c r="G111" s="7"/>
      <c r="M111" s="86"/>
    </row>
    <row r="112" spans="1:13" s="2" customFormat="1" x14ac:dyDescent="0.3">
      <c r="A112" s="49"/>
      <c r="C112" s="3"/>
      <c r="D112" s="5"/>
      <c r="E112" s="9"/>
      <c r="F112" s="46"/>
      <c r="G112" s="7"/>
      <c r="M112" s="86"/>
    </row>
    <row r="113" spans="1:13" s="2" customFormat="1" x14ac:dyDescent="0.3">
      <c r="A113" s="49"/>
      <c r="C113" s="3"/>
      <c r="D113" s="5"/>
      <c r="E113" s="9"/>
      <c r="F113" s="46"/>
      <c r="G113" s="7"/>
      <c r="M113" s="86"/>
    </row>
    <row r="114" spans="1:13" s="2" customFormat="1" x14ac:dyDescent="0.3">
      <c r="A114" s="49"/>
      <c r="C114" s="3"/>
      <c r="D114" s="5"/>
      <c r="E114" s="9"/>
      <c r="F114" s="46"/>
      <c r="G114" s="7"/>
      <c r="M114" s="86"/>
    </row>
    <row r="115" spans="1:13" s="2" customFormat="1" x14ac:dyDescent="0.3">
      <c r="A115" s="49"/>
      <c r="C115" s="3"/>
      <c r="D115" s="5"/>
      <c r="E115" s="9"/>
      <c r="F115" s="46"/>
      <c r="G115" s="7"/>
      <c r="M115" s="86"/>
    </row>
    <row r="116" spans="1:13" s="2" customFormat="1" x14ac:dyDescent="0.3">
      <c r="A116" s="49"/>
      <c r="C116" s="3"/>
      <c r="D116" s="5"/>
      <c r="E116" s="9"/>
      <c r="F116" s="46"/>
      <c r="G116" s="7"/>
      <c r="M116" s="86"/>
    </row>
    <row r="117" spans="1:13" s="2" customFormat="1" x14ac:dyDescent="0.3">
      <c r="A117" s="49"/>
      <c r="C117" s="3"/>
      <c r="D117" s="5"/>
      <c r="E117" s="9"/>
      <c r="F117" s="46"/>
      <c r="G117" s="7"/>
      <c r="M117" s="86"/>
    </row>
    <row r="118" spans="1:13" s="2" customFormat="1" x14ac:dyDescent="0.3">
      <c r="A118" s="49"/>
      <c r="C118" s="3"/>
      <c r="D118" s="5"/>
      <c r="E118" s="9"/>
      <c r="F118" s="46"/>
      <c r="G118" s="7"/>
      <c r="M118" s="86"/>
    </row>
    <row r="119" spans="1:13" s="2" customFormat="1" x14ac:dyDescent="0.3">
      <c r="A119" s="49"/>
      <c r="C119" s="3"/>
      <c r="D119" s="5"/>
      <c r="E119" s="9"/>
      <c r="F119" s="46"/>
      <c r="G119" s="7"/>
      <c r="M119" s="86"/>
    </row>
    <row r="120" spans="1:13" s="2" customFormat="1" x14ac:dyDescent="0.3">
      <c r="A120" s="49"/>
      <c r="C120" s="3"/>
      <c r="D120" s="5"/>
      <c r="E120" s="9"/>
      <c r="F120" s="46"/>
      <c r="G120" s="7"/>
      <c r="M120" s="86"/>
    </row>
    <row r="121" spans="1:13" x14ac:dyDescent="0.3">
      <c r="C121" s="3"/>
      <c r="D121" s="5"/>
      <c r="E121" s="9"/>
      <c r="F121" s="46"/>
      <c r="G121" s="7"/>
      <c r="H121" s="2"/>
      <c r="I121" s="2"/>
      <c r="J121" s="2"/>
      <c r="K121" s="2"/>
      <c r="L121" s="2"/>
      <c r="M121" s="86"/>
    </row>
    <row r="122" spans="1:13" x14ac:dyDescent="0.3">
      <c r="C122" s="3"/>
      <c r="D122" s="5"/>
      <c r="E122" s="9"/>
      <c r="F122" s="46"/>
      <c r="G122" s="7"/>
      <c r="H122" s="2"/>
      <c r="I122" s="2"/>
      <c r="J122" s="2"/>
      <c r="K122" s="2"/>
      <c r="L122" s="2"/>
      <c r="M122" s="86"/>
    </row>
    <row r="123" spans="1:13" x14ac:dyDescent="0.3">
      <c r="C123" s="3"/>
      <c r="D123" s="5"/>
      <c r="E123" s="9"/>
      <c r="F123" s="46"/>
      <c r="G123" s="7"/>
      <c r="H123" s="2"/>
      <c r="I123" s="2"/>
      <c r="J123" s="2"/>
      <c r="K123" s="2"/>
      <c r="L123" s="2"/>
      <c r="M123" s="86"/>
    </row>
    <row r="124" spans="1:13" x14ac:dyDescent="0.3">
      <c r="C124" s="3"/>
      <c r="D124" s="5"/>
      <c r="E124" s="9"/>
      <c r="F124" s="46"/>
      <c r="G124" s="7"/>
      <c r="H124" s="2"/>
      <c r="I124" s="2"/>
      <c r="J124" s="2"/>
      <c r="K124" s="2"/>
      <c r="L124" s="2"/>
      <c r="M124" s="86"/>
    </row>
    <row r="125" spans="1:13" x14ac:dyDescent="0.3">
      <c r="C125" s="3"/>
      <c r="D125" s="5"/>
      <c r="E125" s="9"/>
      <c r="F125" s="46"/>
      <c r="G125" s="7"/>
      <c r="H125" s="2"/>
      <c r="I125" s="2"/>
      <c r="J125" s="2"/>
      <c r="K125" s="2"/>
      <c r="L125" s="2"/>
      <c r="M125" s="86"/>
    </row>
    <row r="126" spans="1:13" x14ac:dyDescent="0.3">
      <c r="C126" s="3"/>
      <c r="D126" s="5"/>
      <c r="E126" s="9"/>
      <c r="F126" s="46"/>
      <c r="G126" s="7"/>
      <c r="H126" s="2"/>
      <c r="I126" s="2"/>
      <c r="J126" s="2"/>
      <c r="K126" s="2"/>
      <c r="L126" s="2"/>
      <c r="M126" s="86"/>
    </row>
    <row r="127" spans="1:13" x14ac:dyDescent="0.3">
      <c r="C127" s="3"/>
      <c r="D127" s="5"/>
      <c r="E127" s="9"/>
      <c r="F127" s="46"/>
      <c r="G127" s="7"/>
      <c r="H127" s="2"/>
      <c r="I127" s="2"/>
      <c r="J127" s="2"/>
      <c r="K127" s="2"/>
      <c r="L127" s="2"/>
      <c r="M127" s="86"/>
    </row>
    <row r="128" spans="1:13" x14ac:dyDescent="0.3">
      <c r="C128" s="3"/>
      <c r="D128" s="5"/>
      <c r="E128" s="9"/>
      <c r="F128" s="46"/>
      <c r="G128" s="7"/>
      <c r="H128" s="2"/>
      <c r="I128" s="2"/>
      <c r="J128" s="2"/>
      <c r="K128" s="2"/>
      <c r="L128" s="2"/>
      <c r="M128" s="86"/>
    </row>
  </sheetData>
  <mergeCells count="312">
    <mergeCell ref="B103:B105"/>
    <mergeCell ref="E103:E105"/>
    <mergeCell ref="G103:G105"/>
    <mergeCell ref="H103:H105"/>
    <mergeCell ref="I103:I105"/>
    <mergeCell ref="J103:J105"/>
    <mergeCell ref="K103:K105"/>
    <mergeCell ref="L103:L105"/>
    <mergeCell ref="M103:M105"/>
    <mergeCell ref="B100:B102"/>
    <mergeCell ref="E100:E102"/>
    <mergeCell ref="G100:G102"/>
    <mergeCell ref="H100:H102"/>
    <mergeCell ref="I100:I102"/>
    <mergeCell ref="J100:J102"/>
    <mergeCell ref="K100:K102"/>
    <mergeCell ref="L100:L102"/>
    <mergeCell ref="M100:M102"/>
    <mergeCell ref="B97:B99"/>
    <mergeCell ref="E97:E99"/>
    <mergeCell ref="G97:G99"/>
    <mergeCell ref="H97:H99"/>
    <mergeCell ref="I97:I99"/>
    <mergeCell ref="J97:J99"/>
    <mergeCell ref="K97:K99"/>
    <mergeCell ref="L97:L99"/>
    <mergeCell ref="M97:M99"/>
    <mergeCell ref="B94:B96"/>
    <mergeCell ref="E94:E96"/>
    <mergeCell ref="G94:G96"/>
    <mergeCell ref="H94:H96"/>
    <mergeCell ref="I94:I96"/>
    <mergeCell ref="J94:J96"/>
    <mergeCell ref="K94:K96"/>
    <mergeCell ref="L94:L96"/>
    <mergeCell ref="M94:M96"/>
    <mergeCell ref="B91:B93"/>
    <mergeCell ref="E91:E93"/>
    <mergeCell ref="G91:G93"/>
    <mergeCell ref="H91:H93"/>
    <mergeCell ref="I91:I93"/>
    <mergeCell ref="J91:J93"/>
    <mergeCell ref="K91:K93"/>
    <mergeCell ref="L91:L93"/>
    <mergeCell ref="M91:M93"/>
    <mergeCell ref="B88:B90"/>
    <mergeCell ref="E88:E90"/>
    <mergeCell ref="G88:G90"/>
    <mergeCell ref="H88:H90"/>
    <mergeCell ref="I88:I90"/>
    <mergeCell ref="J88:J90"/>
    <mergeCell ref="K88:K90"/>
    <mergeCell ref="L88:L90"/>
    <mergeCell ref="M88:M90"/>
    <mergeCell ref="B85:B87"/>
    <mergeCell ref="E85:E87"/>
    <mergeCell ref="G85:G87"/>
    <mergeCell ref="H85:H87"/>
    <mergeCell ref="I85:I87"/>
    <mergeCell ref="J85:J87"/>
    <mergeCell ref="K85:K87"/>
    <mergeCell ref="L85:L87"/>
    <mergeCell ref="M85:M87"/>
    <mergeCell ref="B82:B84"/>
    <mergeCell ref="E82:E84"/>
    <mergeCell ref="G82:G84"/>
    <mergeCell ref="H82:H84"/>
    <mergeCell ref="I82:I84"/>
    <mergeCell ref="J82:J84"/>
    <mergeCell ref="K82:K84"/>
    <mergeCell ref="L82:L84"/>
    <mergeCell ref="M82:M84"/>
    <mergeCell ref="B79:B81"/>
    <mergeCell ref="E79:E81"/>
    <mergeCell ref="G79:G81"/>
    <mergeCell ref="H79:H81"/>
    <mergeCell ref="I79:I81"/>
    <mergeCell ref="J79:J81"/>
    <mergeCell ref="K79:K81"/>
    <mergeCell ref="L79:L81"/>
    <mergeCell ref="M79:M81"/>
    <mergeCell ref="B76:B78"/>
    <mergeCell ref="E76:E78"/>
    <mergeCell ref="G76:G78"/>
    <mergeCell ref="H76:H78"/>
    <mergeCell ref="I76:I78"/>
    <mergeCell ref="J76:J78"/>
    <mergeCell ref="K76:K78"/>
    <mergeCell ref="L76:L78"/>
    <mergeCell ref="M76:M78"/>
    <mergeCell ref="B73:B75"/>
    <mergeCell ref="E73:E75"/>
    <mergeCell ref="G73:G75"/>
    <mergeCell ref="H73:H75"/>
    <mergeCell ref="I73:I75"/>
    <mergeCell ref="J73:J75"/>
    <mergeCell ref="K73:K75"/>
    <mergeCell ref="L73:L75"/>
    <mergeCell ref="M73:M75"/>
    <mergeCell ref="B70:B72"/>
    <mergeCell ref="E70:E72"/>
    <mergeCell ref="G70:G72"/>
    <mergeCell ref="H70:H72"/>
    <mergeCell ref="I70:I72"/>
    <mergeCell ref="J70:J72"/>
    <mergeCell ref="K70:K72"/>
    <mergeCell ref="L70:L72"/>
    <mergeCell ref="M70:M72"/>
    <mergeCell ref="B67:B69"/>
    <mergeCell ref="E67:E69"/>
    <mergeCell ref="G67:G69"/>
    <mergeCell ref="H67:H69"/>
    <mergeCell ref="I67:I69"/>
    <mergeCell ref="J67:J69"/>
    <mergeCell ref="K67:K69"/>
    <mergeCell ref="L67:L69"/>
    <mergeCell ref="M67:M69"/>
    <mergeCell ref="B64:B66"/>
    <mergeCell ref="E64:E66"/>
    <mergeCell ref="G64:G66"/>
    <mergeCell ref="H64:H66"/>
    <mergeCell ref="I64:I66"/>
    <mergeCell ref="J64:J66"/>
    <mergeCell ref="K64:K66"/>
    <mergeCell ref="L64:L66"/>
    <mergeCell ref="M64:M66"/>
    <mergeCell ref="B61:B63"/>
    <mergeCell ref="E61:E63"/>
    <mergeCell ref="G61:G63"/>
    <mergeCell ref="H61:H63"/>
    <mergeCell ref="I61:I63"/>
    <mergeCell ref="J61:J63"/>
    <mergeCell ref="K61:K63"/>
    <mergeCell ref="L61:L63"/>
    <mergeCell ref="M61:M63"/>
    <mergeCell ref="B58:B60"/>
    <mergeCell ref="E58:E60"/>
    <mergeCell ref="G58:G60"/>
    <mergeCell ref="H58:H60"/>
    <mergeCell ref="I58:I60"/>
    <mergeCell ref="J58:J60"/>
    <mergeCell ref="K58:K60"/>
    <mergeCell ref="L58:L60"/>
    <mergeCell ref="M58:M60"/>
    <mergeCell ref="B55:B57"/>
    <mergeCell ref="E55:E57"/>
    <mergeCell ref="G55:G57"/>
    <mergeCell ref="H55:H57"/>
    <mergeCell ref="I55:I57"/>
    <mergeCell ref="J55:J57"/>
    <mergeCell ref="K55:K57"/>
    <mergeCell ref="L55:L57"/>
    <mergeCell ref="M55:M57"/>
    <mergeCell ref="B52:B54"/>
    <mergeCell ref="E52:E54"/>
    <mergeCell ref="G52:G54"/>
    <mergeCell ref="H52:H54"/>
    <mergeCell ref="I52:I54"/>
    <mergeCell ref="J52:J54"/>
    <mergeCell ref="K52:K54"/>
    <mergeCell ref="L52:L54"/>
    <mergeCell ref="M52:M54"/>
    <mergeCell ref="B49:B51"/>
    <mergeCell ref="E49:E51"/>
    <mergeCell ref="G49:G51"/>
    <mergeCell ref="H49:H51"/>
    <mergeCell ref="I49:I51"/>
    <mergeCell ref="J49:J51"/>
    <mergeCell ref="K49:K51"/>
    <mergeCell ref="L49:L51"/>
    <mergeCell ref="M49:M51"/>
    <mergeCell ref="B46:B48"/>
    <mergeCell ref="E46:E48"/>
    <mergeCell ref="G46:G48"/>
    <mergeCell ref="H46:H48"/>
    <mergeCell ref="I46:I48"/>
    <mergeCell ref="J46:J48"/>
    <mergeCell ref="K46:K48"/>
    <mergeCell ref="L46:L48"/>
    <mergeCell ref="M46:M48"/>
    <mergeCell ref="B43:B45"/>
    <mergeCell ref="E43:E45"/>
    <mergeCell ref="G43:G45"/>
    <mergeCell ref="H43:H45"/>
    <mergeCell ref="I43:I45"/>
    <mergeCell ref="J43:J45"/>
    <mergeCell ref="K43:K45"/>
    <mergeCell ref="L43:L45"/>
    <mergeCell ref="M43:M45"/>
    <mergeCell ref="B40:B42"/>
    <mergeCell ref="E40:E42"/>
    <mergeCell ref="G40:G42"/>
    <mergeCell ref="H40:H42"/>
    <mergeCell ref="I40:I42"/>
    <mergeCell ref="J40:J42"/>
    <mergeCell ref="K40:K42"/>
    <mergeCell ref="L40:L42"/>
    <mergeCell ref="M40:M42"/>
    <mergeCell ref="B37:B39"/>
    <mergeCell ref="E37:E39"/>
    <mergeCell ref="G37:G39"/>
    <mergeCell ref="H37:H39"/>
    <mergeCell ref="I37:I39"/>
    <mergeCell ref="J37:J39"/>
    <mergeCell ref="K37:K39"/>
    <mergeCell ref="L37:L39"/>
    <mergeCell ref="M37:M39"/>
    <mergeCell ref="B34:B36"/>
    <mergeCell ref="E34:E36"/>
    <mergeCell ref="G34:G36"/>
    <mergeCell ref="H34:H36"/>
    <mergeCell ref="I34:I36"/>
    <mergeCell ref="J34:J36"/>
    <mergeCell ref="K34:K36"/>
    <mergeCell ref="L34:L36"/>
    <mergeCell ref="M34:M36"/>
    <mergeCell ref="B31:B33"/>
    <mergeCell ref="E31:E33"/>
    <mergeCell ref="G31:G33"/>
    <mergeCell ref="H31:H33"/>
    <mergeCell ref="I31:I33"/>
    <mergeCell ref="J31:J33"/>
    <mergeCell ref="K31:K33"/>
    <mergeCell ref="L31:L33"/>
    <mergeCell ref="M31:M33"/>
    <mergeCell ref="B28:B30"/>
    <mergeCell ref="E28:E30"/>
    <mergeCell ref="G28:G30"/>
    <mergeCell ref="H28:H30"/>
    <mergeCell ref="I28:I30"/>
    <mergeCell ref="J28:J30"/>
    <mergeCell ref="K28:K30"/>
    <mergeCell ref="L28:L30"/>
    <mergeCell ref="M28:M30"/>
    <mergeCell ref="B25:B27"/>
    <mergeCell ref="E25:E27"/>
    <mergeCell ref="G25:G27"/>
    <mergeCell ref="H25:H27"/>
    <mergeCell ref="I25:I27"/>
    <mergeCell ref="J25:J27"/>
    <mergeCell ref="K25:K27"/>
    <mergeCell ref="L25:L27"/>
    <mergeCell ref="M25:M27"/>
    <mergeCell ref="B22:B24"/>
    <mergeCell ref="E22:E24"/>
    <mergeCell ref="G22:G24"/>
    <mergeCell ref="H22:H24"/>
    <mergeCell ref="I22:I24"/>
    <mergeCell ref="J22:J24"/>
    <mergeCell ref="K22:K24"/>
    <mergeCell ref="L22:L24"/>
    <mergeCell ref="M22:M24"/>
    <mergeCell ref="B19:B21"/>
    <mergeCell ref="E19:E21"/>
    <mergeCell ref="G19:G21"/>
    <mergeCell ref="H19:H21"/>
    <mergeCell ref="I19:I21"/>
    <mergeCell ref="J19:J21"/>
    <mergeCell ref="K19:K21"/>
    <mergeCell ref="L19:L21"/>
    <mergeCell ref="M19:M21"/>
    <mergeCell ref="B16:B18"/>
    <mergeCell ref="E16:E18"/>
    <mergeCell ref="G16:G18"/>
    <mergeCell ref="H16:H18"/>
    <mergeCell ref="I16:I18"/>
    <mergeCell ref="J16:J18"/>
    <mergeCell ref="K16:K18"/>
    <mergeCell ref="L16:L18"/>
    <mergeCell ref="M16:M18"/>
    <mergeCell ref="B13:B15"/>
    <mergeCell ref="E13:E15"/>
    <mergeCell ref="G13:G15"/>
    <mergeCell ref="H13:H15"/>
    <mergeCell ref="I13:I15"/>
    <mergeCell ref="J13:J15"/>
    <mergeCell ref="K13:K15"/>
    <mergeCell ref="L13:L15"/>
    <mergeCell ref="M13:M15"/>
    <mergeCell ref="B10:B12"/>
    <mergeCell ref="E10:E12"/>
    <mergeCell ref="G10:G12"/>
    <mergeCell ref="H10:H12"/>
    <mergeCell ref="I10:I12"/>
    <mergeCell ref="J10:J12"/>
    <mergeCell ref="K10:K12"/>
    <mergeCell ref="L10:L12"/>
    <mergeCell ref="M10:M12"/>
    <mergeCell ref="B7:B9"/>
    <mergeCell ref="E7:E9"/>
    <mergeCell ref="G7:G9"/>
    <mergeCell ref="H7:H9"/>
    <mergeCell ref="I7:I9"/>
    <mergeCell ref="J7:J9"/>
    <mergeCell ref="K7:K9"/>
    <mergeCell ref="L7:L9"/>
    <mergeCell ref="M7:M9"/>
    <mergeCell ref="M1:M2"/>
    <mergeCell ref="B1:B3"/>
    <mergeCell ref="B4:B6"/>
    <mergeCell ref="E4:E6"/>
    <mergeCell ref="G4:G6"/>
    <mergeCell ref="H4:H6"/>
    <mergeCell ref="I4:I6"/>
    <mergeCell ref="J4:J6"/>
    <mergeCell ref="K4:K6"/>
    <mergeCell ref="L4:L6"/>
    <mergeCell ref="M4:M6"/>
    <mergeCell ref="E1:E3"/>
    <mergeCell ref="F1:F3"/>
    <mergeCell ref="G1:G3"/>
    <mergeCell ref="H1:H3"/>
  </mergeCells>
  <conditionalFormatting sqref="F6">
    <cfRule type="notContainsBlanks" dxfId="21" priority="36" stopIfTrue="1">
      <formula>LEN(TRIM(F6))&gt;0</formula>
    </cfRule>
  </conditionalFormatting>
  <conditionalFormatting sqref="D6">
    <cfRule type="notContainsBlanks" dxfId="20" priority="35" stopIfTrue="1">
      <formula>LEN(TRIM(D6))&gt;0</formula>
    </cfRule>
  </conditionalFormatting>
  <conditionalFormatting sqref="D5">
    <cfRule type="notContainsBlanks" dxfId="19" priority="34" stopIfTrue="1">
      <formula>LEN(TRIM(D5))&gt;0</formula>
    </cfRule>
  </conditionalFormatting>
  <conditionalFormatting sqref="C6">
    <cfRule type="notContainsBlanks" dxfId="18" priority="33" stopIfTrue="1">
      <formula>LEN(TRIM(C6))&gt;0</formula>
    </cfRule>
  </conditionalFormatting>
  <conditionalFormatting sqref="B4:B6">
    <cfRule type="notContainsBlanks" dxfId="17" priority="44" stopIfTrue="1">
      <formula>LEN(TRIM(B4))&gt;0</formula>
    </cfRule>
  </conditionalFormatting>
  <conditionalFormatting sqref="D4">
    <cfRule type="notContainsBlanks" dxfId="16" priority="27" stopIfTrue="1">
      <formula>LEN(TRIM(D4))&gt;0</formula>
    </cfRule>
  </conditionalFormatting>
  <conditionalFormatting sqref="C4">
    <cfRule type="notContainsBlanks" dxfId="15" priority="26" stopIfTrue="1">
      <formula>LEN(TRIM(C4))&gt;0</formula>
    </cfRule>
  </conditionalFormatting>
  <conditionalFormatting sqref="E4:E6">
    <cfRule type="notContainsBlanks" dxfId="14" priority="25" stopIfTrue="1">
      <formula>LEN(TRIM(E4))&gt;0</formula>
    </cfRule>
  </conditionalFormatting>
  <conditionalFormatting sqref="F4">
    <cfRule type="notContainsBlanks" dxfId="13" priority="24" stopIfTrue="1">
      <formula>LEN(TRIM(F4))&gt;0</formula>
    </cfRule>
  </conditionalFormatting>
  <conditionalFormatting sqref="G4:L6">
    <cfRule type="notContainsBlanks" dxfId="12" priority="43" stopIfTrue="1">
      <formula>LEN(TRIM(G4))&gt;0</formula>
    </cfRule>
  </conditionalFormatting>
  <conditionalFormatting sqref="M4:M6">
    <cfRule type="notContainsBlanks" dxfId="11" priority="23" stopIfTrue="1">
      <formula>LEN(TRIM(M4))&gt;0</formula>
    </cfRule>
  </conditionalFormatting>
  <conditionalFormatting sqref="F9 F12 F15 F18 F21 F24 F27 F30 F33 F36 F39 F42 F45 F48 F51 F54 F57 F60 F63 F66 F69 F72 F75 F78 F81 F84 F87 F90 F93 F96 F99 F102 F105">
    <cfRule type="notContainsBlanks" dxfId="10" priority="9" stopIfTrue="1">
      <formula>LEN(TRIM(F9))&gt;0</formula>
    </cfRule>
  </conditionalFormatting>
  <conditionalFormatting sqref="D9 D12 D15 D18 D21 D24 D27 D30 D33 D36 D39 D42 D45 D48 D51 D54 D57 D60 D63 D66 D69 D72 D75 D78 D81 D84 D87 D90 D93 D96 D99 D102 D105">
    <cfRule type="notContainsBlanks" dxfId="9" priority="8" stopIfTrue="1">
      <formula>LEN(TRIM(D9))&gt;0</formula>
    </cfRule>
  </conditionalFormatting>
  <conditionalFormatting sqref="D8 D11 D14 D17 D20 D23 D26 D29 D32 D35 D38 D41 D44 D47 D50 D53 D56 D59 D62 D65 D68 D71 D74 D77 D80 D83 D86 D89 D92 D95 D98 D101 D104">
    <cfRule type="notContainsBlanks" dxfId="8" priority="7" stopIfTrue="1">
      <formula>LEN(TRIM(D8))&gt;0</formula>
    </cfRule>
  </conditionalFormatting>
  <conditionalFormatting sqref="C9 C12 C15 C18 C21 C24 C27 C30 C33 C36 C39 C42 C45 C48 C51 C54 C57 C60 C63 C66 C69 C72 C75 C78 C81 C84 C87 C90 C93 C96 C99 C102 C105">
    <cfRule type="notContainsBlanks" dxfId="7" priority="6" stopIfTrue="1">
      <formula>LEN(TRIM(C9))&gt;0</formula>
    </cfRule>
  </conditionalFormatting>
  <conditionalFormatting sqref="B7:B106">
    <cfRule type="notContainsBlanks" dxfId="6" priority="11" stopIfTrue="1">
      <formula>LEN(TRIM(B7))&gt;0</formula>
    </cfRule>
  </conditionalFormatting>
  <conditionalFormatting sqref="D7 D10 D13 D16 D19 D22 D25 D28 D31 D34 D37 D40 D43 D46 D49 D52 D55 D58 D61 D64 D67 D70 D73 D76 D79 D82 D85 D88 D91 D94 D97 D100 D103 D106">
    <cfRule type="notContainsBlanks" dxfId="5" priority="5" stopIfTrue="1">
      <formula>LEN(TRIM(D7))&gt;0</formula>
    </cfRule>
  </conditionalFormatting>
  <conditionalFormatting sqref="C7 C10 C13 C16 C19 C22 C25 C28 C31 C34 C37 C40 C43 C46 C49 C52 C55 C58 C61 C64 C67 C70 C73 C76 C79 C82 C85 C88 C91 C94 C97 C100 C103 C106">
    <cfRule type="notContainsBlanks" dxfId="4" priority="4" stopIfTrue="1">
      <formula>LEN(TRIM(C7))&gt;0</formula>
    </cfRule>
  </conditionalFormatting>
  <conditionalFormatting sqref="E7:E106">
    <cfRule type="notContainsBlanks" dxfId="3" priority="3" stopIfTrue="1">
      <formula>LEN(TRIM(E7))&gt;0</formula>
    </cfRule>
  </conditionalFormatting>
  <conditionalFormatting sqref="F7 F10 F13 F16 F19 F22 F25 F28 F31 F34 F37 F40 F43 F46 F49 F52 F55 F58 F61 F64 F67 F70 F73 F76 F79 F82 F85 F88 F91 F94 F97 F100 F103 F106">
    <cfRule type="notContainsBlanks" dxfId="2" priority="2" stopIfTrue="1">
      <formula>LEN(TRIM(F7))&gt;0</formula>
    </cfRule>
  </conditionalFormatting>
  <conditionalFormatting sqref="G7:L105 G106:K106">
    <cfRule type="notContainsBlanks" dxfId="1" priority="10" stopIfTrue="1">
      <formula>LEN(TRIM(G7))&gt;0</formula>
    </cfRule>
  </conditionalFormatting>
  <conditionalFormatting sqref="M7:M106">
    <cfRule type="notContainsBlanks" dxfId="0" priority="1" stopIfTrue="1">
      <formula>LEN(TRIM(M7))&gt;0</formula>
    </cfRule>
  </conditionalFormatting>
  <pageMargins left="0.31496062992125984" right="0.31496062992125984" top="0.78740157480314965" bottom="0.78740157480314965" header="0.31496062992125984" footer="0.31496062992125984"/>
  <pageSetup paperSize="9" scale="78" firstPageNumber="5" fitToHeight="0" orientation="landscape" useFirstPageNumber="1" r:id="rId1"/>
  <headerFooter alignWithMargins="0">
    <oddHeader xml:space="preserve">&amp;L&amp;"-,Kurzíva"Příloha č. 1 Seznam žadatelů dotačního titulu č. 14_02_03 </oddHeader>
    <oddFooter>&amp;L&amp;"Arial,Kurzíva"&amp;10Zastupitelstvo Olomouckého kraje 20. 4. 2020 
46. - Program na podporu JSDH 2020 – vyhodnocení dotačního titulu č. 14_02_03
Příloha č. 1 - Seznam žadatelů dotačního titulu č. 14_02_03&amp;R&amp;"-,Kurzíva"Strana &amp;P (celkem 17)</oddFooter>
  </headerFooter>
  <rowBreaks count="11" manualBreakCount="11">
    <brk id="12" max="16383" man="1"/>
    <brk id="21" max="16383" man="1"/>
    <brk id="30" max="16383" man="1"/>
    <brk id="39" max="16383" man="1"/>
    <brk id="48" max="16383" man="1"/>
    <brk id="57" max="16383" man="1"/>
    <brk id="66" max="16383" man="1"/>
    <brk id="72" max="16383" man="1"/>
    <brk id="81" max="16383" man="1"/>
    <brk id="90" max="16383" man="1"/>
    <brk id="9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2</vt:i4>
      </vt:variant>
    </vt:vector>
  </HeadingPairs>
  <TitlesOfParts>
    <vt:vector size="4" baseType="lpstr">
      <vt:lpstr>List1</vt:lpstr>
      <vt:lpstr>tisk</vt:lpstr>
      <vt:lpstr>List1!Názvy_tisku</vt:lpstr>
      <vt:lpstr>tisk!Názvy_tisku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Procházková Blanka</dc:creator>
  <cp:lastModifiedBy>Procházková Blanka</cp:lastModifiedBy>
  <cp:lastPrinted>2020-03-12T06:59:45Z</cp:lastPrinted>
  <dcterms:created xsi:type="dcterms:W3CDTF">2016-08-30T11:35:03Z</dcterms:created>
  <dcterms:modified xsi:type="dcterms:W3CDTF">2020-04-21T09:08:00Z</dcterms:modified>
</cp:coreProperties>
</file>