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35" windowHeight="11250" tabRatio="879" activeTab="1"/>
  </bookViews>
  <sheets>
    <sheet name="Rekapitulace zdravotnictví" sheetId="10" r:id="rId1"/>
    <sheet name="1. OLU Paseka" sheetId="4" r:id="rId2"/>
    <sheet name="2. OL Moravský Beroun" sheetId="5" r:id="rId3"/>
    <sheet name="3. Sdružená zařízení Olomouc" sheetId="6" r:id="rId4"/>
    <sheet name="4. Pavučinka" sheetId="7" r:id="rId5"/>
    <sheet name="5. ZZS Olomouc" sheetId="8" r:id="rId6"/>
    <sheet name="CELKEM" sheetId="9" state="hidden" r:id="rId7"/>
  </sheets>
  <definedNames>
    <definedName name="_xlnm.Print_Area" localSheetId="1">'1. OLU Paseka'!$A$1:$I$55</definedName>
    <definedName name="_xlnm.Print_Area" localSheetId="2">'2. OL Moravský Beroun'!$A$1:$I$55</definedName>
    <definedName name="_xlnm.Print_Area" localSheetId="3">'3. Sdružená zařízení Olomouc'!$A$1:$I$55</definedName>
    <definedName name="_xlnm.Print_Area" localSheetId="4">'4. Pavučinka'!$A$1:$I$55</definedName>
    <definedName name="_xlnm.Print_Area" localSheetId="5">'5. ZZS Olomouc'!$A$1:$I$55</definedName>
    <definedName name="_xlnm.Print_Area" localSheetId="6">CELKEM!$A$1:$I$55</definedName>
    <definedName name="_xlnm.Print_Area" localSheetId="0">'Rekapitulace zdravotnictví'!$A$1:$Q$31</definedName>
  </definedNames>
  <calcPr calcId="145621"/>
</workbook>
</file>

<file path=xl/calcChain.xml><?xml version="1.0" encoding="utf-8"?>
<calcChain xmlns="http://schemas.openxmlformats.org/spreadsheetml/2006/main">
  <c r="G18" i="4" l="1"/>
  <c r="G16" i="4"/>
  <c r="O19" i="10" l="1"/>
  <c r="F19" i="10"/>
  <c r="P17" i="10"/>
  <c r="G28" i="8"/>
  <c r="Q17" i="10"/>
  <c r="O17" i="10"/>
  <c r="N17" i="10"/>
  <c r="I17" i="10"/>
  <c r="H17" i="10"/>
  <c r="G17" i="10"/>
  <c r="F17" i="10"/>
  <c r="Q15" i="10"/>
  <c r="O15" i="10"/>
  <c r="N15" i="10"/>
  <c r="I15" i="10"/>
  <c r="H15" i="10"/>
  <c r="G15" i="10"/>
  <c r="F15" i="10"/>
  <c r="I13" i="10"/>
  <c r="Q13" i="10"/>
  <c r="O13" i="10"/>
  <c r="N13" i="10"/>
  <c r="H13" i="10"/>
  <c r="G13" i="10"/>
  <c r="F13" i="10"/>
  <c r="Q11" i="10"/>
  <c r="O11" i="10"/>
  <c r="N11" i="10"/>
  <c r="I11" i="10"/>
  <c r="H11" i="10"/>
  <c r="G11" i="10"/>
  <c r="F11" i="10"/>
  <c r="Q9" i="10"/>
  <c r="O9" i="10"/>
  <c r="N9" i="10"/>
  <c r="I9" i="10"/>
  <c r="H9" i="10"/>
  <c r="F9" i="10"/>
  <c r="G9" i="10"/>
  <c r="N10" i="10" l="1"/>
  <c r="O10" i="10"/>
  <c r="P10" i="10"/>
  <c r="N12" i="10"/>
  <c r="O12" i="10"/>
  <c r="P12" i="10"/>
  <c r="N14" i="10"/>
  <c r="O14" i="10"/>
  <c r="P14" i="10"/>
  <c r="N16" i="10"/>
  <c r="O16" i="10"/>
  <c r="P16" i="10"/>
  <c r="O18" i="10"/>
  <c r="P18" i="10"/>
  <c r="G19" i="10"/>
  <c r="H19" i="10"/>
  <c r="I19" i="10"/>
  <c r="J20" i="10" s="1"/>
  <c r="J19" i="10"/>
  <c r="K19" i="10"/>
  <c r="L19" i="10"/>
  <c r="M19" i="10"/>
  <c r="N19" i="10"/>
  <c r="P19" i="10"/>
  <c r="Q19" i="10"/>
  <c r="M20" i="10"/>
  <c r="I26" i="10"/>
  <c r="I52" i="9"/>
  <c r="H52" i="9"/>
  <c r="G52" i="9"/>
  <c r="F52" i="9"/>
  <c r="I51" i="9"/>
  <c r="H51" i="9"/>
  <c r="G51" i="9"/>
  <c r="F51" i="9"/>
  <c r="I50" i="9"/>
  <c r="H50" i="9"/>
  <c r="G50" i="9"/>
  <c r="F50" i="9"/>
  <c r="I49" i="9"/>
  <c r="G49" i="9"/>
  <c r="F49" i="9"/>
  <c r="E52" i="9"/>
  <c r="E51" i="9"/>
  <c r="E50" i="9"/>
  <c r="E49" i="9"/>
  <c r="E53" i="9" s="1"/>
  <c r="G41" i="9"/>
  <c r="G40" i="9"/>
  <c r="G39" i="9"/>
  <c r="G38" i="9"/>
  <c r="G37" i="9"/>
  <c r="F41" i="9"/>
  <c r="F40" i="9"/>
  <c r="F39" i="9"/>
  <c r="F38" i="9"/>
  <c r="K38" i="9" s="1"/>
  <c r="F37" i="9"/>
  <c r="K37" i="9" s="1"/>
  <c r="G31" i="9"/>
  <c r="G30" i="9"/>
  <c r="K28" i="9" s="1"/>
  <c r="G29" i="9"/>
  <c r="G28" i="9" s="1"/>
  <c r="I22" i="9"/>
  <c r="H22" i="9"/>
  <c r="I18" i="9"/>
  <c r="H18" i="9"/>
  <c r="I16" i="9"/>
  <c r="H16" i="9"/>
  <c r="F18" i="9"/>
  <c r="F16" i="9"/>
  <c r="E18" i="9"/>
  <c r="E16" i="9"/>
  <c r="H24" i="9"/>
  <c r="G22" i="9"/>
  <c r="G16" i="9"/>
  <c r="G53" i="9"/>
  <c r="F53" i="9"/>
  <c r="I41" i="9"/>
  <c r="I40" i="9"/>
  <c r="I39" i="9"/>
  <c r="I38" i="9"/>
  <c r="I37" i="9"/>
  <c r="G18" i="9"/>
  <c r="G16" i="8"/>
  <c r="G18" i="8"/>
  <c r="G24" i="8" s="1"/>
  <c r="G22" i="8"/>
  <c r="H24" i="8"/>
  <c r="I37" i="8"/>
  <c r="I38" i="8"/>
  <c r="I39" i="8"/>
  <c r="I40" i="8"/>
  <c r="I41" i="8"/>
  <c r="H49" i="8"/>
  <c r="H49" i="9" s="1"/>
  <c r="H50" i="8"/>
  <c r="H51" i="8"/>
  <c r="H52" i="8"/>
  <c r="E53" i="8"/>
  <c r="F53" i="8"/>
  <c r="G53" i="8"/>
  <c r="I53" i="8"/>
  <c r="G16" i="7"/>
  <c r="G18" i="7"/>
  <c r="G22" i="7"/>
  <c r="H24" i="7"/>
  <c r="I24" i="7"/>
  <c r="I37" i="7"/>
  <c r="I38" i="7"/>
  <c r="I39" i="7"/>
  <c r="I40" i="7"/>
  <c r="I41" i="7"/>
  <c r="H49" i="7"/>
  <c r="H50" i="7"/>
  <c r="H53" i="7" s="1"/>
  <c r="H51" i="7"/>
  <c r="H52" i="7"/>
  <c r="G53" i="7"/>
  <c r="F53" i="7"/>
  <c r="I53" i="7"/>
  <c r="G16" i="6"/>
  <c r="G18" i="6"/>
  <c r="G22" i="6"/>
  <c r="H24" i="6"/>
  <c r="I24" i="6"/>
  <c r="I37" i="6"/>
  <c r="I38" i="6"/>
  <c r="I39" i="6"/>
  <c r="I40" i="6"/>
  <c r="I41" i="6"/>
  <c r="H49" i="6"/>
  <c r="H50" i="6"/>
  <c r="H51" i="6"/>
  <c r="H52" i="6"/>
  <c r="E53" i="6"/>
  <c r="F53" i="6"/>
  <c r="G53" i="6"/>
  <c r="I53" i="6"/>
  <c r="I24" i="9" l="1"/>
  <c r="I53" i="9"/>
  <c r="F26" i="10"/>
  <c r="G24" i="9"/>
  <c r="H53" i="9"/>
  <c r="H53" i="8"/>
  <c r="I24" i="8"/>
  <c r="G24" i="7"/>
  <c r="E53" i="7"/>
  <c r="H53" i="6"/>
  <c r="G24" i="6"/>
  <c r="G16" i="5" l="1"/>
  <c r="G18" i="5"/>
  <c r="G22" i="5"/>
  <c r="H24" i="5"/>
  <c r="I24" i="5"/>
  <c r="I37" i="5"/>
  <c r="I38" i="5"/>
  <c r="I39" i="5"/>
  <c r="I40" i="5"/>
  <c r="I41" i="5"/>
  <c r="H49" i="5"/>
  <c r="H50" i="5"/>
  <c r="H51" i="5"/>
  <c r="H52" i="5"/>
  <c r="E53" i="5"/>
  <c r="F53" i="5"/>
  <c r="G53" i="5"/>
  <c r="I53" i="5"/>
  <c r="G22" i="4"/>
  <c r="H24" i="4"/>
  <c r="I24" i="4"/>
  <c r="I37" i="4"/>
  <c r="I38" i="4"/>
  <c r="I39" i="4"/>
  <c r="I40" i="4"/>
  <c r="I41" i="4"/>
  <c r="H49" i="4"/>
  <c r="H50" i="4"/>
  <c r="H53" i="4" s="1"/>
  <c r="H51" i="4"/>
  <c r="H52" i="4"/>
  <c r="E53" i="4"/>
  <c r="F53" i="4"/>
  <c r="G53" i="4"/>
  <c r="I53" i="4"/>
  <c r="H53" i="5" l="1"/>
  <c r="G24" i="5"/>
  <c r="G24" i="4"/>
</calcChain>
</file>

<file path=xl/sharedStrings.xml><?xml version="1.0" encoding="utf-8"?>
<sst xmlns="http://schemas.openxmlformats.org/spreadsheetml/2006/main" count="424" uniqueCount="118">
  <si>
    <t>celkem</t>
  </si>
  <si>
    <t>Investiční fond</t>
  </si>
  <si>
    <t>Fond rezervní</t>
  </si>
  <si>
    <t>FKSP</t>
  </si>
  <si>
    <t>Fond odměn</t>
  </si>
  <si>
    <t>Finanční krytí k</t>
  </si>
  <si>
    <t xml:space="preserve">Stav k </t>
  </si>
  <si>
    <t>Čerpání</t>
  </si>
  <si>
    <t>Tvorba</t>
  </si>
  <si>
    <t>jednotka -  Kč na 2 des. místa</t>
  </si>
  <si>
    <t>Fondy</t>
  </si>
  <si>
    <t>d)</t>
  </si>
  <si>
    <t xml:space="preserve">Pozn. : </t>
  </si>
  <si>
    <t>Odvody z investičního fondu /spolufin. akcí/</t>
  </si>
  <si>
    <t>Odvody z investičního fondu /odpisy/</t>
  </si>
  <si>
    <t>Neinvestiční příspěvek/nájemné/</t>
  </si>
  <si>
    <t>Neinvestiční příspěvek /odpisy/</t>
  </si>
  <si>
    <t>Limit mzdových prostředků</t>
  </si>
  <si>
    <t>% plnění</t>
  </si>
  <si>
    <t>Skutečnost</t>
  </si>
  <si>
    <t>Schválená částka</t>
  </si>
  <si>
    <t>Závazné ukazatele</t>
  </si>
  <si>
    <t>c)</t>
  </si>
  <si>
    <t xml:space="preserve">Ćástka </t>
  </si>
  <si>
    <t xml:space="preserve"> - Způsob krytí ztráty :</t>
  </si>
  <si>
    <t xml:space="preserve"> - Návrh na příděly do fondů:</t>
  </si>
  <si>
    <t>Rozdělení výsledku hospodaření</t>
  </si>
  <si>
    <t>b)</t>
  </si>
  <si>
    <t>Výsledek hospodaření /po zdanění/</t>
  </si>
  <si>
    <t>daň z příjmů,dodatečné odvody daně z příjmů (nákladová položka)</t>
  </si>
  <si>
    <t>Doplňující údaje :</t>
  </si>
  <si>
    <t>Výnosy</t>
  </si>
  <si>
    <t>Náklady</t>
  </si>
  <si>
    <t xml:space="preserve">a)    Náklady a výnosy    </t>
  </si>
  <si>
    <t>Doplňková  činnost</t>
  </si>
  <si>
    <t>Hlavní činnost</t>
  </si>
  <si>
    <t xml:space="preserve">celkem   </t>
  </si>
  <si>
    <t>rozpočet</t>
  </si>
  <si>
    <t>z toho:</t>
  </si>
  <si>
    <t>Upravený</t>
  </si>
  <si>
    <t xml:space="preserve">Schválený </t>
  </si>
  <si>
    <t>………………………………                                                                  ………….…..……………………………</t>
  </si>
  <si>
    <t>ORG</t>
  </si>
  <si>
    <t>IĆ</t>
  </si>
  <si>
    <t>……………………………………….……..………………………………………..…………………………………</t>
  </si>
  <si>
    <t>Adresa :</t>
  </si>
  <si>
    <t>Název organizace :</t>
  </si>
  <si>
    <t>REKAPITULACE ZA ORGANIZACI :</t>
  </si>
  <si>
    <t>REKAPITULACE ZA ORGANIZACI : Zdravotnictví</t>
  </si>
  <si>
    <t>1700</t>
  </si>
  <si>
    <t>Odborný léčebný ústav Paseka, příspěvková organizace</t>
  </si>
  <si>
    <t>Paseka 145, 783 97  Paseka</t>
  </si>
  <si>
    <t>00849081</t>
  </si>
  <si>
    <t>1701</t>
  </si>
  <si>
    <t>Odborný léčebný ústav neurologicko-geriatrický Moravský Beroun, p.o.</t>
  </si>
  <si>
    <t>Masarykova 412, 793 05 Moravský Beroun</t>
  </si>
  <si>
    <t>00600946</t>
  </si>
  <si>
    <t>1702</t>
  </si>
  <si>
    <t>U Dětského domova 269, Olomouc</t>
  </si>
  <si>
    <t>00849197</t>
  </si>
  <si>
    <t>1703</t>
  </si>
  <si>
    <t>75010984</t>
  </si>
  <si>
    <t>1704</t>
  </si>
  <si>
    <t>Aksamitova 8, 772 00 Olomouc</t>
  </si>
  <si>
    <t>00849103</t>
  </si>
  <si>
    <t>Kč</t>
  </si>
  <si>
    <t xml:space="preserve"> - 5 organizací se zlepšeným výsledkem hospodaření v celkové výši</t>
  </si>
  <si>
    <t>Z celkového počtu 5 příspěvkových  organizací skončilo:</t>
  </si>
  <si>
    <t>Komentář:</t>
  </si>
  <si>
    <t>saldo</t>
  </si>
  <si>
    <t>CELKEM</t>
  </si>
  <si>
    <t>PO má doplňkovou činnost</t>
  </si>
  <si>
    <t>772 00 Olomouc</t>
  </si>
  <si>
    <t>Aksamitova 8</t>
  </si>
  <si>
    <t>Zdravotnická záchranná služba Olomouckého kraje, příspěvková organizace</t>
  </si>
  <si>
    <t>NEMÁ DOPL. ČINNOST</t>
  </si>
  <si>
    <t>787 01  Šumperk</t>
  </si>
  <si>
    <t>Dr. Beneše 13</t>
  </si>
  <si>
    <t>Dětské centrum Pavučinka Šumperk, příspěvková organizace</t>
  </si>
  <si>
    <t>779 00  Olomouc</t>
  </si>
  <si>
    <t>Sdružená zařízení pro péči o dítě v Olomouci, příspěvková organizace</t>
  </si>
  <si>
    <t>Moravský Beroun, příspěvková organizace</t>
  </si>
  <si>
    <t>793 05 Moravský Beroun</t>
  </si>
  <si>
    <t>Masarykova 412</t>
  </si>
  <si>
    <t>Odborný léčebný ústav neurolog.-geriatrický</t>
  </si>
  <si>
    <t>783 97  Paseka</t>
  </si>
  <si>
    <t>Paseka 145</t>
  </si>
  <si>
    <t>Celkem /v Kč/</t>
  </si>
  <si>
    <t>Fond  rezervní</t>
  </si>
  <si>
    <t>Celkem</t>
  </si>
  <si>
    <t>ztráta</t>
  </si>
  <si>
    <t>zlepšený VH</t>
  </si>
  <si>
    <t>Pokrytí        ztráty z      minulých      období /v Kč/</t>
  </si>
  <si>
    <t>Rozdělení do fondů - v Kč</t>
  </si>
  <si>
    <t>Výsledek hospodaření</t>
  </si>
  <si>
    <t>Daň</t>
  </si>
  <si>
    <t>Adresa</t>
  </si>
  <si>
    <t xml:space="preserve">Název organizace </t>
  </si>
  <si>
    <t>§</t>
  </si>
  <si>
    <t>v Kč</t>
  </si>
  <si>
    <t>v tis - Kč</t>
  </si>
  <si>
    <t xml:space="preserve"> MUDr. Eva Štefková</t>
  </si>
  <si>
    <t>Správce:  vedoucí odboru zdravotnictví</t>
  </si>
  <si>
    <t>ORJ -14</t>
  </si>
  <si>
    <t>d) Příspěvkové organizace v oblasti zdravotnictví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</si>
  <si>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2011</t>
    </r>
  </si>
  <si>
    <t>Příspěvková organizace si pokrývá  odpisy  z provozních prostředků organizace.</t>
  </si>
  <si>
    <t>Vynaložené odpisy nad stanovený limit byly finančně pokryty z provozních prostředků organizace - 72 176,- Kč.</t>
  </si>
  <si>
    <t>Vynaložené odpisy nad stanovený limit byly finančně pokryty z provozních prostředků organizace-357,90 Kč.</t>
  </si>
  <si>
    <t>Vynaložené odpisy nad stanovený limit byly finančně pokryty z provozních prostředků organizace-39 815,45 Kč.</t>
  </si>
  <si>
    <t>Záchranka :    Zlepšený výsledek hospodaření za rok 2011 ve výši 331 899,41 Kč bude použit k úhradě ztráty z minulých let,  která je ve výši - 1 058 470,,25 Kč. Zbývající část tj. -726 570,84 Kč bude uhrazena ze zlepšeného výsledku  hospodaření v následujících letech .</t>
  </si>
  <si>
    <t>Stav k 1.1.2011</t>
  </si>
  <si>
    <t>Sdružená zařízení pro péči o dítě  v Olomouci, přísp. organizace</t>
  </si>
  <si>
    <t>Dětské centrum Pavučinka Šumperk,příspěvková organizace</t>
  </si>
  <si>
    <t>Zdravotnická záchranná služba Ol.kraje, příspěvková organizace</t>
  </si>
  <si>
    <t>U Dět.domova 269</t>
  </si>
  <si>
    <t>Dr. E. Beneše 13, Šumperk</t>
  </si>
  <si>
    <t>Zlepšený výsledek hospodaření za rok 2011 ve výši 331 899,41 Kč bude použit k úhradě ztráty minulých let, která je k 31.12.2011 ve výši    1 058 470,25 Kč. Zbylá část  (-726 570,84 Kč) bude uhrazena ze zlepšeného výsledku hospodaření v následujících letech.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</si>
</sst>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4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Comic Sans MS"/>
      <family val="4"/>
      <charset val="238"/>
    </font>
    <font>
      <sz val="8"/>
      <name val="Arial"/>
      <family val="2"/>
      <charset val="238"/>
    </font>
    <font>
      <b/>
      <sz val="11"/>
      <color indexed="19"/>
      <name val="Arial Black"/>
      <family val="2"/>
      <charset val="238"/>
    </font>
    <font>
      <b/>
      <sz val="11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  <charset val="238"/>
    </font>
    <font>
      <b/>
      <sz val="9"/>
      <name val="Arial"/>
      <family val="2"/>
      <charset val="238"/>
    </font>
    <font>
      <sz val="11"/>
      <name val="Arial Black"/>
      <family val="2"/>
      <charset val="238"/>
    </font>
    <font>
      <sz val="12"/>
      <name val="Arial Black"/>
      <family val="2"/>
    </font>
    <font>
      <sz val="11"/>
      <name val="Comic Sans MS"/>
      <family val="4"/>
      <charset val="238"/>
    </font>
    <font>
      <sz val="10"/>
      <name val="Arial Black"/>
      <family val="2"/>
      <charset val="238"/>
    </font>
    <font>
      <sz val="12"/>
      <name val="Arial Black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b/>
      <sz val="12"/>
      <name val="Arial Black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9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  <font>
      <u/>
      <sz val="10"/>
      <name val="Arial"/>
      <family val="2"/>
      <charset val="238"/>
    </font>
    <font>
      <b/>
      <u/>
      <sz val="16"/>
      <name val="Arial CE"/>
      <family val="2"/>
      <charset val="238"/>
    </font>
    <font>
      <u/>
      <sz val="14"/>
      <name val="Arial Black"/>
      <family val="2"/>
      <charset val="238"/>
    </font>
    <font>
      <b/>
      <u/>
      <sz val="14"/>
      <name val="Arial Black"/>
      <family val="2"/>
      <charset val="238"/>
    </font>
    <font>
      <u/>
      <sz val="12"/>
      <name val="Arial Black"/>
      <family val="2"/>
      <charset val="238"/>
    </font>
    <font>
      <b/>
      <u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u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325">
    <xf numFmtId="0" fontId="0" fillId="0" borderId="0" xfId="0"/>
    <xf numFmtId="0" fontId="2" fillId="0" borderId="0" xfId="1"/>
    <xf numFmtId="0" fontId="2" fillId="0" borderId="0" xfId="1" applyFont="1" applyProtection="1">
      <protection hidden="1"/>
    </xf>
    <xf numFmtId="0" fontId="2" fillId="0" borderId="0" xfId="1" applyFont="1" applyProtection="1">
      <protection locked="0"/>
    </xf>
    <xf numFmtId="0" fontId="2" fillId="0" borderId="0" xfId="1" applyFont="1" applyBorder="1" applyProtection="1">
      <protection hidden="1"/>
    </xf>
    <xf numFmtId="0" fontId="3" fillId="0" borderId="0" xfId="1" applyFont="1" applyBorder="1" applyProtection="1">
      <protection hidden="1"/>
    </xf>
    <xf numFmtId="0" fontId="4" fillId="0" borderId="0" xfId="1" applyFont="1" applyBorder="1" applyProtection="1">
      <protection hidden="1"/>
    </xf>
    <xf numFmtId="0" fontId="5" fillId="0" borderId="0" xfId="1" applyFont="1" applyBorder="1" applyProtection="1">
      <protection hidden="1"/>
    </xf>
    <xf numFmtId="4" fontId="6" fillId="0" borderId="0" xfId="1" applyNumberFormat="1" applyFont="1" applyProtection="1">
      <protection hidden="1"/>
    </xf>
    <xf numFmtId="0" fontId="2" fillId="0" borderId="0" xfId="1" applyFont="1" applyBorder="1" applyAlignment="1" applyProtection="1">
      <alignment shrinkToFit="1"/>
      <protection hidden="1"/>
    </xf>
    <xf numFmtId="4" fontId="7" fillId="0" borderId="0" xfId="1" applyNumberFormat="1" applyFont="1" applyBorder="1" applyProtection="1">
      <protection hidden="1"/>
    </xf>
    <xf numFmtId="4" fontId="8" fillId="0" borderId="1" xfId="1" applyNumberFormat="1" applyFont="1" applyBorder="1" applyAlignment="1" applyProtection="1">
      <alignment shrinkToFit="1"/>
      <protection hidden="1"/>
    </xf>
    <xf numFmtId="4" fontId="8" fillId="0" borderId="2" xfId="1" applyNumberFormat="1" applyFont="1" applyBorder="1" applyAlignment="1" applyProtection="1">
      <alignment shrinkToFit="1"/>
      <protection hidden="1"/>
    </xf>
    <xf numFmtId="4" fontId="8" fillId="0" borderId="3" xfId="1" applyNumberFormat="1" applyFont="1" applyBorder="1" applyAlignment="1" applyProtection="1">
      <alignment shrinkToFit="1"/>
      <protection hidden="1"/>
    </xf>
    <xf numFmtId="0" fontId="8" fillId="0" borderId="4" xfId="1" applyFont="1" applyBorder="1" applyProtection="1">
      <protection hidden="1"/>
    </xf>
    <xf numFmtId="0" fontId="9" fillId="0" borderId="5" xfId="1" applyFont="1" applyBorder="1" applyProtection="1">
      <protection hidden="1"/>
    </xf>
    <xf numFmtId="4" fontId="2" fillId="0" borderId="6" xfId="1" applyNumberFormat="1" applyFont="1" applyBorder="1" applyAlignment="1" applyProtection="1">
      <alignment shrinkToFit="1"/>
      <protection hidden="1"/>
    </xf>
    <xf numFmtId="4" fontId="2" fillId="0" borderId="7" xfId="1" applyNumberFormat="1" applyFont="1" applyBorder="1" applyAlignment="1" applyProtection="1">
      <alignment shrinkToFit="1"/>
      <protection hidden="1"/>
    </xf>
    <xf numFmtId="4" fontId="2" fillId="0" borderId="7" xfId="1" applyNumberFormat="1" applyFont="1" applyBorder="1" applyAlignment="1" applyProtection="1">
      <alignment horizontal="right" shrinkToFit="1"/>
      <protection hidden="1"/>
    </xf>
    <xf numFmtId="0" fontId="2" fillId="0" borderId="9" xfId="1" applyFont="1" applyBorder="1" applyProtection="1">
      <protection hidden="1"/>
    </xf>
    <xf numFmtId="0" fontId="2" fillId="0" borderId="8" xfId="1" applyFont="1" applyBorder="1" applyProtection="1">
      <protection hidden="1"/>
    </xf>
    <xf numFmtId="4" fontId="2" fillId="0" borderId="10" xfId="1" applyNumberFormat="1" applyFont="1" applyBorder="1" applyAlignment="1" applyProtection="1">
      <alignment shrinkToFit="1"/>
      <protection hidden="1"/>
    </xf>
    <xf numFmtId="4" fontId="2" fillId="0" borderId="11" xfId="1" applyNumberFormat="1" applyFont="1" applyBorder="1" applyAlignment="1" applyProtection="1">
      <alignment shrinkToFit="1"/>
      <protection hidden="1"/>
    </xf>
    <xf numFmtId="4" fontId="2" fillId="0" borderId="11" xfId="1" applyNumberFormat="1" applyFont="1" applyBorder="1" applyAlignment="1" applyProtection="1">
      <alignment horizontal="right" shrinkToFit="1"/>
      <protection hidden="1"/>
    </xf>
    <xf numFmtId="0" fontId="2" fillId="0" borderId="13" xfId="1" applyFont="1" applyBorder="1" applyProtection="1">
      <protection hidden="1"/>
    </xf>
    <xf numFmtId="0" fontId="2" fillId="0" borderId="14" xfId="1" applyFont="1" applyBorder="1" applyProtection="1">
      <protection hidden="1"/>
    </xf>
    <xf numFmtId="0" fontId="2" fillId="0" borderId="15" xfId="1" applyFont="1" applyBorder="1" applyProtection="1">
      <protection hidden="1"/>
    </xf>
    <xf numFmtId="0" fontId="2" fillId="0" borderId="16" xfId="1" applyFont="1" applyBorder="1" applyProtection="1">
      <protection hidden="1"/>
    </xf>
    <xf numFmtId="0" fontId="2" fillId="0" borderId="5" xfId="1" applyFont="1" applyBorder="1" applyProtection="1">
      <protection hidden="1"/>
    </xf>
    <xf numFmtId="0" fontId="2" fillId="0" borderId="4" xfId="1" applyFont="1" applyBorder="1" applyProtection="1">
      <protection hidden="1"/>
    </xf>
    <xf numFmtId="0" fontId="2" fillId="0" borderId="17" xfId="1" applyFont="1" applyBorder="1" applyProtection="1">
      <protection hidden="1"/>
    </xf>
    <xf numFmtId="0" fontId="2" fillId="0" borderId="18" xfId="1" applyFont="1" applyBorder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4" fontId="2" fillId="0" borderId="17" xfId="1" applyNumberFormat="1" applyFont="1" applyBorder="1" applyProtection="1">
      <protection hidden="1"/>
    </xf>
    <xf numFmtId="14" fontId="2" fillId="0" borderId="18" xfId="1" applyNumberFormat="1" applyFont="1" applyBorder="1" applyProtection="1">
      <protection hidden="1"/>
    </xf>
    <xf numFmtId="0" fontId="2" fillId="0" borderId="18" xfId="1" applyFont="1" applyBorder="1" applyProtection="1">
      <protection hidden="1"/>
    </xf>
    <xf numFmtId="0" fontId="2" fillId="0" borderId="10" xfId="1" applyFont="1" applyBorder="1" applyProtection="1">
      <protection hidden="1"/>
    </xf>
    <xf numFmtId="0" fontId="2" fillId="0" borderId="11" xfId="1" applyFont="1" applyBorder="1" applyProtection="1">
      <protection hidden="1"/>
    </xf>
    <xf numFmtId="0" fontId="2" fillId="0" borderId="11" xfId="1" applyFont="1" applyBorder="1" applyAlignment="1" applyProtection="1">
      <alignment horizontal="center"/>
      <protection hidden="1"/>
    </xf>
    <xf numFmtId="0" fontId="10" fillId="0" borderId="12" xfId="1" applyFont="1" applyBorder="1" applyAlignment="1" applyProtection="1">
      <alignment horizontal="center"/>
      <protection hidden="1"/>
    </xf>
    <xf numFmtId="0" fontId="2" fillId="0" borderId="20" xfId="1" applyFont="1" applyBorder="1" applyProtection="1">
      <protection hidden="1"/>
    </xf>
    <xf numFmtId="0" fontId="4" fillId="0" borderId="20" xfId="1" applyFont="1" applyBorder="1" applyProtection="1">
      <protection hidden="1"/>
    </xf>
    <xf numFmtId="0" fontId="9" fillId="0" borderId="12" xfId="1" applyFont="1" applyBorder="1" applyProtection="1">
      <protection hidden="1"/>
    </xf>
    <xf numFmtId="0" fontId="11" fillId="0" borderId="0" xfId="1" applyFont="1" applyBorder="1" applyProtection="1">
      <protection hidden="1"/>
    </xf>
    <xf numFmtId="0" fontId="12" fillId="0" borderId="0" xfId="1" applyFont="1" applyBorder="1" applyProtection="1">
      <protection hidden="1"/>
    </xf>
    <xf numFmtId="10" fontId="2" fillId="0" borderId="0" xfId="1" applyNumberFormat="1" applyFont="1" applyBorder="1" applyAlignment="1" applyProtection="1">
      <alignment horizontal="right" indent="3"/>
      <protection locked="0"/>
    </xf>
    <xf numFmtId="0" fontId="2" fillId="0" borderId="0" xfId="1" applyFont="1" applyBorder="1" applyAlignment="1" applyProtection="1">
      <alignment horizontal="center"/>
      <protection locked="0"/>
    </xf>
    <xf numFmtId="4" fontId="2" fillId="0" borderId="0" xfId="1" applyNumberFormat="1" applyFont="1" applyBorder="1" applyProtection="1">
      <protection locked="0"/>
    </xf>
    <xf numFmtId="0" fontId="3" fillId="0" borderId="0" xfId="1" applyFont="1" applyBorder="1" applyProtection="1">
      <protection locked="0"/>
    </xf>
    <xf numFmtId="0" fontId="13" fillId="0" borderId="0" xfId="1" applyFont="1" applyBorder="1" applyProtection="1">
      <protection locked="0"/>
    </xf>
    <xf numFmtId="0" fontId="14" fillId="0" borderId="0" xfId="1" applyFont="1" applyBorder="1" applyProtection="1">
      <protection locked="0"/>
    </xf>
    <xf numFmtId="0" fontId="2" fillId="0" borderId="0" xfId="1" applyFont="1" applyBorder="1" applyAlignment="1" applyProtection="1">
      <alignment horizontal="left" indent="2"/>
      <protection locked="0"/>
    </xf>
    <xf numFmtId="0" fontId="15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2" fillId="0" borderId="0" xfId="1" applyFont="1" applyBorder="1" applyAlignment="1" applyProtection="1">
      <protection locked="0"/>
    </xf>
    <xf numFmtId="10" fontId="2" fillId="0" borderId="0" xfId="1" applyNumberFormat="1" applyFont="1" applyBorder="1" applyAlignment="1" applyProtection="1">
      <alignment horizontal="right" indent="3"/>
      <protection hidden="1"/>
    </xf>
    <xf numFmtId="0" fontId="2" fillId="0" borderId="0" xfId="1" applyFont="1" applyBorder="1" applyAlignment="1" applyProtection="1">
      <alignment horizontal="center"/>
      <protection hidden="1"/>
    </xf>
    <xf numFmtId="4" fontId="2" fillId="0" borderId="0" xfId="1" applyNumberFormat="1" applyFont="1" applyBorder="1" applyAlignment="1" applyProtection="1">
      <alignment shrinkToFit="1"/>
      <protection hidden="1"/>
    </xf>
    <xf numFmtId="0" fontId="13" fillId="0" borderId="0" xfId="1" applyFont="1" applyBorder="1" applyProtection="1">
      <protection hidden="1"/>
    </xf>
    <xf numFmtId="0" fontId="14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left" indent="2"/>
      <protection hidden="1"/>
    </xf>
    <xf numFmtId="0" fontId="8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right" indent="3"/>
      <protection hidden="1"/>
    </xf>
    <xf numFmtId="0" fontId="10" fillId="0" borderId="0" xfId="1" applyFont="1" applyBorder="1" applyAlignment="1" applyProtection="1">
      <alignment horizontal="right" shrinkToFit="1"/>
      <protection hidden="1"/>
    </xf>
    <xf numFmtId="0" fontId="16" fillId="0" borderId="0" xfId="1" applyFont="1" applyBorder="1" applyProtection="1">
      <protection hidden="1"/>
    </xf>
    <xf numFmtId="4" fontId="17" fillId="0" borderId="0" xfId="1" applyNumberFormat="1" applyFont="1" applyBorder="1" applyProtection="1">
      <protection hidden="1"/>
    </xf>
    <xf numFmtId="0" fontId="9" fillId="0" borderId="0" xfId="1" applyFont="1" applyBorder="1" applyProtection="1">
      <protection hidden="1"/>
    </xf>
    <xf numFmtId="0" fontId="2" fillId="2" borderId="0" xfId="1" applyFont="1" applyFill="1" applyBorder="1" applyProtection="1">
      <protection hidden="1"/>
    </xf>
    <xf numFmtId="4" fontId="3" fillId="2" borderId="0" xfId="1" applyNumberFormat="1" applyFont="1" applyFill="1" applyBorder="1" applyAlignment="1" applyProtection="1">
      <alignment horizontal="right" shrinkToFit="1"/>
      <protection hidden="1"/>
    </xf>
    <xf numFmtId="0" fontId="18" fillId="2" borderId="0" xfId="1" applyFont="1" applyFill="1" applyBorder="1" applyProtection="1">
      <protection hidden="1"/>
    </xf>
    <xf numFmtId="0" fontId="14" fillId="2" borderId="0" xfId="1" applyFont="1" applyFill="1" applyBorder="1" applyProtection="1">
      <protection hidden="1"/>
    </xf>
    <xf numFmtId="0" fontId="19" fillId="2" borderId="0" xfId="1" applyFont="1" applyFill="1" applyBorder="1" applyProtection="1">
      <protection hidden="1"/>
    </xf>
    <xf numFmtId="0" fontId="12" fillId="2" borderId="0" xfId="1" applyFont="1" applyFill="1" applyBorder="1" applyProtection="1">
      <protection hidden="1"/>
    </xf>
    <xf numFmtId="4" fontId="3" fillId="0" borderId="0" xfId="1" applyNumberFormat="1" applyFont="1" applyFill="1" applyBorder="1" applyAlignment="1" applyProtection="1">
      <alignment shrinkToFit="1"/>
      <protection hidden="1"/>
    </xf>
    <xf numFmtId="0" fontId="2" fillId="0" borderId="0" xfId="1" applyFont="1" applyFill="1" applyBorder="1" applyProtection="1">
      <protection hidden="1"/>
    </xf>
    <xf numFmtId="4" fontId="3" fillId="2" borderId="0" xfId="1" applyNumberFormat="1" applyFont="1" applyFill="1" applyBorder="1" applyAlignment="1" applyProtection="1">
      <alignment shrinkToFit="1"/>
      <protection hidden="1"/>
    </xf>
    <xf numFmtId="4" fontId="21" fillId="0" borderId="0" xfId="1" applyNumberFormat="1" applyFont="1" applyFill="1" applyBorder="1" applyAlignment="1" applyProtection="1">
      <alignment shrinkToFit="1"/>
      <protection hidden="1"/>
    </xf>
    <xf numFmtId="0" fontId="22" fillId="2" borderId="0" xfId="1" applyFont="1" applyFill="1" applyBorder="1" applyProtection="1">
      <protection hidden="1"/>
    </xf>
    <xf numFmtId="0" fontId="21" fillId="2" borderId="0" xfId="1" applyFont="1" applyFill="1" applyProtection="1">
      <protection hidden="1"/>
    </xf>
    <xf numFmtId="4" fontId="8" fillId="0" borderId="0" xfId="1" applyNumberFormat="1" applyFont="1" applyFill="1" applyBorder="1" applyAlignment="1" applyProtection="1">
      <alignment shrinkToFit="1"/>
      <protection hidden="1"/>
    </xf>
    <xf numFmtId="0" fontId="9" fillId="2" borderId="0" xfId="1" applyFont="1" applyFill="1" applyBorder="1" applyProtection="1">
      <protection hidden="1"/>
    </xf>
    <xf numFmtId="0" fontId="10" fillId="2" borderId="0" xfId="1" applyFont="1" applyFill="1" applyBorder="1" applyProtection="1">
      <protection hidden="1"/>
    </xf>
    <xf numFmtId="4" fontId="23" fillId="0" borderId="0" xfId="1" applyNumberFormat="1" applyFont="1" applyFill="1" applyBorder="1" applyAlignment="1" applyProtection="1">
      <alignment shrinkToFit="1"/>
      <protection hidden="1"/>
    </xf>
    <xf numFmtId="4" fontId="9" fillId="2" borderId="0" xfId="1" applyNumberFormat="1" applyFont="1" applyFill="1" applyBorder="1" applyProtection="1">
      <protection hidden="1"/>
    </xf>
    <xf numFmtId="0" fontId="24" fillId="2" borderId="0" xfId="1" applyFont="1" applyFill="1" applyBorder="1" applyProtection="1">
      <protection hidden="1"/>
    </xf>
    <xf numFmtId="4" fontId="9" fillId="0" borderId="0" xfId="1" applyNumberFormat="1" applyFont="1" applyFill="1" applyBorder="1" applyAlignment="1" applyProtection="1">
      <alignment shrinkToFit="1"/>
      <protection hidden="1"/>
    </xf>
    <xf numFmtId="0" fontId="9" fillId="0" borderId="0" xfId="1" applyFont="1" applyFill="1" applyBorder="1" applyProtection="1">
      <protection hidden="1"/>
    </xf>
    <xf numFmtId="0" fontId="13" fillId="0" borderId="0" xfId="1" applyFont="1" applyFill="1" applyBorder="1" applyProtection="1">
      <protection hidden="1"/>
    </xf>
    <xf numFmtId="4" fontId="7" fillId="0" borderId="0" xfId="1" applyNumberFormat="1" applyFont="1" applyFill="1" applyBorder="1" applyAlignment="1" applyProtection="1">
      <alignment shrinkToFit="1"/>
      <protection hidden="1"/>
    </xf>
    <xf numFmtId="4" fontId="23" fillId="0" borderId="0" xfId="1" applyNumberFormat="1" applyFont="1" applyFill="1" applyAlignment="1" applyProtection="1">
      <alignment shrinkToFit="1"/>
      <protection hidden="1"/>
    </xf>
    <xf numFmtId="0" fontId="13" fillId="2" borderId="0" xfId="1" applyFont="1" applyFill="1" applyBorder="1" applyProtection="1">
      <protection hidden="1"/>
    </xf>
    <xf numFmtId="0" fontId="2" fillId="2" borderId="0" xfId="1" applyFont="1" applyFill="1" applyAlignment="1" applyProtection="1">
      <alignment shrinkToFit="1"/>
      <protection hidden="1"/>
    </xf>
    <xf numFmtId="0" fontId="2" fillId="0" borderId="0" xfId="1" applyFont="1" applyFill="1" applyAlignment="1" applyProtection="1">
      <alignment shrinkToFit="1"/>
      <protection hidden="1"/>
    </xf>
    <xf numFmtId="0" fontId="2" fillId="2" borderId="0" xfId="1" applyFont="1" applyFill="1" applyProtection="1">
      <protection hidden="1"/>
    </xf>
    <xf numFmtId="0" fontId="11" fillId="2" borderId="0" xfId="1" applyFont="1" applyFill="1" applyBorder="1" applyProtection="1">
      <protection hidden="1"/>
    </xf>
    <xf numFmtId="0" fontId="19" fillId="2" borderId="0" xfId="1" applyFont="1" applyFill="1" applyProtection="1">
      <protection hidden="1"/>
    </xf>
    <xf numFmtId="0" fontId="3" fillId="2" borderId="0" xfId="1" applyFont="1" applyFill="1" applyBorder="1" applyProtection="1">
      <protection hidden="1"/>
    </xf>
    <xf numFmtId="0" fontId="25" fillId="2" borderId="0" xfId="1" applyFont="1" applyFill="1" applyBorder="1" applyProtection="1">
      <protection hidden="1"/>
    </xf>
    <xf numFmtId="0" fontId="2" fillId="0" borderId="0" xfId="1" applyFont="1" applyAlignment="1" applyProtection="1">
      <alignment horizontal="right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3" fillId="2" borderId="0" xfId="1" applyFont="1" applyFill="1" applyAlignment="1" applyProtection="1">
      <alignment horizontal="right"/>
      <protection hidden="1"/>
    </xf>
    <xf numFmtId="0" fontId="19" fillId="2" borderId="0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Border="1" applyAlignment="1" applyProtection="1">
      <alignment horizontal="center" shrinkToFit="1"/>
      <protection hidden="1"/>
    </xf>
    <xf numFmtId="0" fontId="10" fillId="2" borderId="0" xfId="1" applyFont="1" applyFill="1" applyBorder="1" applyAlignment="1" applyProtection="1">
      <alignment horizontal="center" shrinkToFit="1"/>
      <protection hidden="1"/>
    </xf>
    <xf numFmtId="0" fontId="16" fillId="2" borderId="0" xfId="1" applyFont="1" applyFill="1" applyBorder="1" applyAlignment="1" applyProtection="1">
      <alignment horizontal="right"/>
      <protection hidden="1"/>
    </xf>
    <xf numFmtId="0" fontId="7" fillId="0" borderId="0" xfId="1" applyFont="1" applyAlignment="1" applyProtection="1">
      <alignment horizontal="right"/>
      <protection hidden="1"/>
    </xf>
    <xf numFmtId="0" fontId="2" fillId="2" borderId="0" xfId="1" applyFont="1" applyFill="1" applyBorder="1" applyAlignment="1" applyProtection="1">
      <alignment horizontal="center"/>
      <protection hidden="1"/>
    </xf>
    <xf numFmtId="0" fontId="7" fillId="2" borderId="0" xfId="1" applyFont="1" applyFill="1" applyProtection="1">
      <protection hidden="1"/>
    </xf>
    <xf numFmtId="0" fontId="2" fillId="0" borderId="0" xfId="1" applyFont="1" applyAlignment="1" applyProtection="1">
      <alignment horizontal="left" shrinkToFit="1"/>
      <protection hidden="1"/>
    </xf>
    <xf numFmtId="0" fontId="19" fillId="0" borderId="0" xfId="1" applyFont="1" applyAlignment="1" applyProtection="1">
      <alignment shrinkToFit="1"/>
      <protection hidden="1"/>
    </xf>
    <xf numFmtId="0" fontId="26" fillId="0" borderId="0" xfId="1" applyFont="1" applyProtection="1">
      <protection hidden="1"/>
    </xf>
    <xf numFmtId="0" fontId="2" fillId="0" borderId="0" xfId="1" applyAlignment="1" applyProtection="1">
      <alignment horizontal="left" shrinkToFit="1"/>
      <protection hidden="1"/>
    </xf>
    <xf numFmtId="0" fontId="23" fillId="0" borderId="0" xfId="1" applyFont="1" applyProtection="1">
      <protection hidden="1"/>
    </xf>
    <xf numFmtId="0" fontId="26" fillId="0" borderId="0" xfId="1" applyFont="1" applyAlignment="1" applyProtection="1">
      <protection hidden="1"/>
    </xf>
    <xf numFmtId="0" fontId="2" fillId="0" borderId="0" xfId="1" applyAlignment="1" applyProtection="1">
      <alignment horizontal="left"/>
      <protection hidden="1"/>
    </xf>
    <xf numFmtId="0" fontId="27" fillId="0" borderId="0" xfId="1" applyFont="1" applyProtection="1">
      <protection hidden="1"/>
    </xf>
    <xf numFmtId="0" fontId="20" fillId="0" borderId="0" xfId="1" applyFont="1" applyProtection="1">
      <protection hidden="1"/>
    </xf>
    <xf numFmtId="0" fontId="6" fillId="2" borderId="0" xfId="1" applyFont="1" applyFill="1" applyAlignment="1" applyProtection="1">
      <alignment shrinkToFit="1"/>
      <protection hidden="1"/>
    </xf>
    <xf numFmtId="4" fontId="2" fillId="0" borderId="0" xfId="1" applyNumberFormat="1" applyFont="1" applyFill="1" applyBorder="1" applyAlignment="1" applyProtection="1">
      <alignment shrinkToFit="1"/>
      <protection hidden="1"/>
    </xf>
    <xf numFmtId="0" fontId="10" fillId="0" borderId="21" xfId="1" applyFont="1" applyBorder="1" applyAlignment="1" applyProtection="1">
      <alignment horizontal="center"/>
      <protection hidden="1"/>
    </xf>
    <xf numFmtId="0" fontId="2" fillId="0" borderId="22" xfId="1" applyFont="1" applyBorder="1" applyProtection="1">
      <protection hidden="1"/>
    </xf>
    <xf numFmtId="0" fontId="2" fillId="0" borderId="23" xfId="1" applyFont="1" applyBorder="1" applyProtection="1">
      <protection hidden="1"/>
    </xf>
    <xf numFmtId="14" fontId="2" fillId="0" borderId="24" xfId="1" applyNumberFormat="1" applyFont="1" applyBorder="1" applyProtection="1">
      <protection hidden="1"/>
    </xf>
    <xf numFmtId="0" fontId="2" fillId="0" borderId="24" xfId="1" applyFont="1" applyBorder="1" applyProtection="1">
      <protection hidden="1"/>
    </xf>
    <xf numFmtId="0" fontId="2" fillId="0" borderId="25" xfId="1" applyFont="1" applyBorder="1" applyProtection="1">
      <protection hidden="1"/>
    </xf>
    <xf numFmtId="0" fontId="2" fillId="0" borderId="26" xfId="1" applyFont="1" applyBorder="1" applyProtection="1">
      <protection hidden="1"/>
    </xf>
    <xf numFmtId="4" fontId="2" fillId="0" borderId="23" xfId="1" applyNumberFormat="1" applyFont="1" applyFill="1" applyBorder="1" applyAlignment="1" applyProtection="1">
      <alignment shrinkToFit="1"/>
      <protection hidden="1"/>
    </xf>
    <xf numFmtId="4" fontId="2" fillId="0" borderId="18" xfId="1" applyNumberFormat="1" applyFont="1" applyFill="1" applyBorder="1" applyAlignment="1" applyProtection="1">
      <alignment shrinkToFit="1"/>
      <protection hidden="1"/>
    </xf>
    <xf numFmtId="4" fontId="2" fillId="0" borderId="24" xfId="1" applyNumberFormat="1" applyFont="1" applyFill="1" applyBorder="1" applyAlignment="1" applyProtection="1">
      <alignment shrinkToFit="1"/>
      <protection hidden="1"/>
    </xf>
    <xf numFmtId="4" fontId="8" fillId="0" borderId="27" xfId="1" applyNumberFormat="1" applyFont="1" applyBorder="1" applyAlignment="1" applyProtection="1">
      <alignment shrinkToFit="1"/>
      <protection hidden="1"/>
    </xf>
    <xf numFmtId="0" fontId="2" fillId="0" borderId="0" xfId="1" applyFont="1"/>
    <xf numFmtId="0" fontId="6" fillId="0" borderId="0" xfId="1" applyFont="1"/>
    <xf numFmtId="0" fontId="27" fillId="0" borderId="0" xfId="1" applyFont="1"/>
    <xf numFmtId="4" fontId="2" fillId="0" borderId="0" xfId="1" applyNumberFormat="1" applyFont="1"/>
    <xf numFmtId="0" fontId="6" fillId="0" borderId="0" xfId="1" applyFont="1" applyBorder="1"/>
    <xf numFmtId="0" fontId="27" fillId="0" borderId="0" xfId="1" applyFont="1" applyBorder="1"/>
    <xf numFmtId="0" fontId="29" fillId="0" borderId="0" xfId="1" applyFont="1"/>
    <xf numFmtId="4" fontId="29" fillId="0" borderId="0" xfId="1" applyNumberFormat="1" applyFont="1"/>
    <xf numFmtId="4" fontId="30" fillId="0" borderId="0" xfId="1" applyNumberFormat="1" applyFont="1" applyBorder="1"/>
    <xf numFmtId="0" fontId="31" fillId="0" borderId="0" xfId="1" applyFont="1" applyBorder="1"/>
    <xf numFmtId="0" fontId="31" fillId="0" borderId="0" xfId="1" applyFont="1" applyBorder="1" applyAlignment="1">
      <alignment horizontal="right"/>
    </xf>
    <xf numFmtId="4" fontId="7" fillId="0" borderId="0" xfId="1" applyNumberFormat="1" applyFont="1" applyBorder="1"/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3" fillId="0" borderId="0" xfId="1" applyFont="1" applyBorder="1"/>
    <xf numFmtId="0" fontId="6" fillId="0" borderId="4" xfId="1" applyFont="1" applyBorder="1"/>
    <xf numFmtId="0" fontId="27" fillId="0" borderId="4" xfId="1" applyFont="1" applyBorder="1"/>
    <xf numFmtId="0" fontId="27" fillId="0" borderId="5" xfId="1" applyFont="1" applyBorder="1"/>
    <xf numFmtId="0" fontId="2" fillId="0" borderId="0" xfId="1" applyFont="1" applyFill="1"/>
    <xf numFmtId="0" fontId="15" fillId="0" borderId="20" xfId="1" applyFont="1" applyFill="1" applyBorder="1"/>
    <xf numFmtId="0" fontId="8" fillId="0" borderId="20" xfId="1" applyFont="1" applyFill="1" applyBorder="1"/>
    <xf numFmtId="0" fontId="8" fillId="0" borderId="12" xfId="1" applyFont="1" applyFill="1" applyBorder="1"/>
    <xf numFmtId="10" fontId="10" fillId="0" borderId="17" xfId="1" applyNumberFormat="1" applyFont="1" applyFill="1" applyBorder="1"/>
    <xf numFmtId="0" fontId="2" fillId="0" borderId="33" xfId="1" applyFont="1" applyBorder="1"/>
    <xf numFmtId="0" fontId="2" fillId="0" borderId="19" xfId="1" applyFont="1" applyBorder="1"/>
    <xf numFmtId="4" fontId="10" fillId="0" borderId="34" xfId="1" applyNumberFormat="1" applyFont="1" applyBorder="1"/>
    <xf numFmtId="0" fontId="6" fillId="0" borderId="34" xfId="1" applyFont="1" applyBorder="1"/>
    <xf numFmtId="0" fontId="6" fillId="0" borderId="42" xfId="1" applyFont="1" applyBorder="1"/>
    <xf numFmtId="0" fontId="2" fillId="0" borderId="44" xfId="1" applyFont="1" applyBorder="1"/>
    <xf numFmtId="0" fontId="2" fillId="0" borderId="36" xfId="1" applyFont="1" applyBorder="1"/>
    <xf numFmtId="10" fontId="10" fillId="0" borderId="45" xfId="1" applyNumberFormat="1" applyFont="1" applyFill="1" applyBorder="1"/>
    <xf numFmtId="0" fontId="6" fillId="0" borderId="45" xfId="1" applyFont="1" applyBorder="1"/>
    <xf numFmtId="0" fontId="6" fillId="0" borderId="52" xfId="1" applyFont="1" applyBorder="1"/>
    <xf numFmtId="0" fontId="2" fillId="0" borderId="54" xfId="1" applyFont="1" applyBorder="1"/>
    <xf numFmtId="0" fontId="2" fillId="0" borderId="46" xfId="1" applyFont="1" applyBorder="1"/>
    <xf numFmtId="0" fontId="28" fillId="0" borderId="0" xfId="1" applyFont="1"/>
    <xf numFmtId="0" fontId="27" fillId="0" borderId="55" xfId="1" applyFont="1" applyBorder="1"/>
    <xf numFmtId="0" fontId="27" fillId="0" borderId="56" xfId="1" applyFont="1" applyBorder="1"/>
    <xf numFmtId="0" fontId="6" fillId="0" borderId="15" xfId="1" applyFont="1" applyFill="1" applyBorder="1" applyAlignment="1">
      <alignment horizontal="center" vertical="center"/>
    </xf>
    <xf numFmtId="0" fontId="32" fillId="0" borderId="4" xfId="1" applyFont="1" applyFill="1" applyBorder="1" applyProtection="1"/>
    <xf numFmtId="0" fontId="32" fillId="0" borderId="5" xfId="1" applyFont="1" applyFill="1" applyBorder="1" applyProtection="1"/>
    <xf numFmtId="0" fontId="10" fillId="0" borderId="4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0" borderId="29" xfId="1" applyFont="1" applyFill="1" applyBorder="1"/>
    <xf numFmtId="0" fontId="2" fillId="0" borderId="30" xfId="1" applyFont="1" applyFill="1" applyBorder="1"/>
    <xf numFmtId="0" fontId="2" fillId="0" borderId="5" xfId="1" applyFont="1" applyFill="1" applyBorder="1"/>
    <xf numFmtId="0" fontId="15" fillId="0" borderId="15" xfId="1" applyFont="1" applyFill="1" applyBorder="1"/>
    <xf numFmtId="0" fontId="15" fillId="0" borderId="58" xfId="1" applyFont="1" applyFill="1" applyBorder="1"/>
    <xf numFmtId="0" fontId="23" fillId="0" borderId="59" xfId="1" applyFont="1" applyFill="1" applyBorder="1"/>
    <xf numFmtId="0" fontId="7" fillId="0" borderId="33" xfId="1" applyFont="1" applyFill="1" applyBorder="1"/>
    <xf numFmtId="0" fontId="7" fillId="0" borderId="5" xfId="1" applyFont="1" applyFill="1" applyBorder="1"/>
    <xf numFmtId="0" fontId="2" fillId="0" borderId="10" xfId="1" applyFont="1" applyFill="1" applyBorder="1" applyAlignment="1">
      <alignment horizontal="left"/>
    </xf>
    <xf numFmtId="0" fontId="2" fillId="0" borderId="20" xfId="1" applyFont="1" applyFill="1" applyBorder="1" applyAlignment="1">
      <alignment horizontal="left"/>
    </xf>
    <xf numFmtId="0" fontId="2" fillId="0" borderId="12" xfId="1" applyFont="1" applyFill="1" applyBorder="1" applyAlignment="1">
      <alignment horizontal="left"/>
    </xf>
    <xf numFmtId="0" fontId="23" fillId="0" borderId="61" xfId="1" applyFont="1" applyFill="1" applyBorder="1" applyAlignment="1">
      <alignment horizontal="center"/>
    </xf>
    <xf numFmtId="0" fontId="23" fillId="0" borderId="62" xfId="1" applyFont="1" applyFill="1" applyBorder="1" applyAlignment="1">
      <alignment horizontal="center"/>
    </xf>
    <xf numFmtId="0" fontId="23" fillId="0" borderId="12" xfId="1" applyFont="1" applyFill="1" applyBorder="1" applyAlignment="1">
      <alignment horizontal="center"/>
    </xf>
    <xf numFmtId="0" fontId="15" fillId="0" borderId="10" xfId="1" applyFont="1" applyFill="1" applyBorder="1"/>
    <xf numFmtId="0" fontId="15" fillId="0" borderId="63" xfId="1" applyFont="1" applyFill="1" applyBorder="1"/>
    <xf numFmtId="0" fontId="23" fillId="0" borderId="64" xfId="1" applyFont="1" applyFill="1" applyBorder="1"/>
    <xf numFmtId="0" fontId="7" fillId="0" borderId="65" xfId="1" applyFont="1" applyFill="1" applyBorder="1"/>
    <xf numFmtId="0" fontId="7" fillId="0" borderId="12" xfId="1" applyFont="1" applyFill="1" applyBorder="1"/>
    <xf numFmtId="0" fontId="2" fillId="0" borderId="0" xfId="1" applyFont="1" applyAlignment="1">
      <alignment horizontal="right"/>
    </xf>
    <xf numFmtId="0" fontId="2" fillId="0" borderId="0" xfId="1" applyFont="1" applyFill="1" applyBorder="1"/>
    <xf numFmtId="0" fontId="33" fillId="0" borderId="0" xfId="1" applyFont="1"/>
    <xf numFmtId="0" fontId="34" fillId="0" borderId="0" xfId="1" applyFont="1"/>
    <xf numFmtId="0" fontId="6" fillId="0" borderId="0" xfId="1" applyFont="1" applyAlignment="1">
      <alignment horizontal="right"/>
    </xf>
    <xf numFmtId="0" fontId="3" fillId="0" borderId="0" xfId="1" applyFont="1" applyAlignment="1">
      <alignment horizontal="left"/>
    </xf>
    <xf numFmtId="0" fontId="30" fillId="0" borderId="0" xfId="1" applyFont="1" applyAlignment="1">
      <alignment horizontal="right"/>
    </xf>
    <xf numFmtId="4" fontId="2" fillId="0" borderId="38" xfId="1" applyNumberFormat="1" applyFont="1" applyBorder="1" applyAlignment="1">
      <alignment shrinkToFit="1"/>
    </xf>
    <xf numFmtId="4" fontId="2" fillId="0" borderId="35" xfId="1" applyNumberFormat="1" applyFont="1" applyBorder="1" applyAlignment="1">
      <alignment shrinkToFit="1"/>
    </xf>
    <xf numFmtId="4" fontId="2" fillId="0" borderId="37" xfId="1" applyNumberFormat="1" applyFont="1" applyBorder="1" applyAlignment="1">
      <alignment shrinkToFit="1"/>
    </xf>
    <xf numFmtId="4" fontId="10" fillId="0" borderId="36" xfId="1" applyNumberFormat="1" applyFont="1" applyBorder="1" applyAlignment="1">
      <alignment shrinkToFit="1"/>
    </xf>
    <xf numFmtId="4" fontId="10" fillId="0" borderId="35" xfId="1" applyNumberFormat="1" applyFont="1" applyBorder="1" applyAlignment="1">
      <alignment shrinkToFit="1"/>
    </xf>
    <xf numFmtId="4" fontId="2" fillId="0" borderId="48" xfId="1" applyNumberFormat="1" applyFont="1" applyBorder="1" applyAlignment="1">
      <alignment shrinkToFit="1"/>
    </xf>
    <xf numFmtId="4" fontId="2" fillId="0" borderId="28" xfId="1" applyNumberFormat="1" applyFont="1" applyBorder="1" applyAlignment="1">
      <alignment shrinkToFit="1"/>
    </xf>
    <xf numFmtId="4" fontId="2" fillId="0" borderId="47" xfId="1" applyNumberFormat="1" applyFont="1" applyBorder="1" applyAlignment="1">
      <alignment shrinkToFit="1"/>
    </xf>
    <xf numFmtId="10" fontId="10" fillId="0" borderId="46" xfId="1" applyNumberFormat="1" applyFont="1" applyFill="1" applyBorder="1" applyAlignment="1">
      <alignment shrinkToFit="1"/>
    </xf>
    <xf numFmtId="10" fontId="10" fillId="0" borderId="28" xfId="1" applyNumberFormat="1" applyFont="1" applyFill="1" applyBorder="1" applyAlignment="1">
      <alignment shrinkToFit="1"/>
    </xf>
    <xf numFmtId="4" fontId="10" fillId="0" borderId="49" xfId="1" applyNumberFormat="1" applyFont="1" applyBorder="1" applyAlignment="1">
      <alignment vertical="center" shrinkToFit="1"/>
    </xf>
    <xf numFmtId="4" fontId="6" fillId="0" borderId="36" xfId="1" applyNumberFormat="1" applyFont="1" applyBorder="1" applyAlignment="1">
      <alignment shrinkToFit="1"/>
    </xf>
    <xf numFmtId="4" fontId="6" fillId="0" borderId="35" xfId="1" applyNumberFormat="1" applyFont="1" applyBorder="1" applyAlignment="1">
      <alignment shrinkToFit="1"/>
    </xf>
    <xf numFmtId="4" fontId="10" fillId="0" borderId="23" xfId="1" applyNumberFormat="1" applyFont="1" applyBorder="1" applyAlignment="1">
      <alignment vertical="center" shrinkToFit="1"/>
    </xf>
    <xf numFmtId="4" fontId="2" fillId="0" borderId="17" xfId="1" applyNumberFormat="1" applyFont="1" applyBorder="1" applyAlignment="1">
      <alignment shrinkToFit="1"/>
    </xf>
    <xf numFmtId="4" fontId="2" fillId="0" borderId="0" xfId="1" applyNumberFormat="1" applyFont="1" applyBorder="1" applyAlignment="1">
      <alignment shrinkToFit="1"/>
    </xf>
    <xf numFmtId="10" fontId="10" fillId="0" borderId="19" xfId="1" applyNumberFormat="1" applyFont="1" applyFill="1" applyBorder="1" applyAlignment="1">
      <alignment shrinkToFit="1"/>
    </xf>
    <xf numFmtId="10" fontId="10" fillId="0" borderId="0" xfId="1" applyNumberFormat="1" applyFont="1" applyFill="1" applyBorder="1" applyAlignment="1">
      <alignment shrinkToFit="1"/>
    </xf>
    <xf numFmtId="4" fontId="10" fillId="0" borderId="41" xfId="1" applyNumberFormat="1" applyFont="1" applyBorder="1" applyAlignment="1">
      <alignment shrinkToFit="1"/>
    </xf>
    <xf numFmtId="4" fontId="10" fillId="0" borderId="40" xfId="1" applyNumberFormat="1" applyFont="1" applyBorder="1" applyAlignment="1">
      <alignment shrinkToFit="1"/>
    </xf>
    <xf numFmtId="4" fontId="10" fillId="0" borderId="39" xfId="1" applyNumberFormat="1" applyFont="1" applyBorder="1" applyAlignment="1">
      <alignment shrinkToFit="1"/>
    </xf>
    <xf numFmtId="4" fontId="10" fillId="0" borderId="34" xfId="1" applyNumberFormat="1" applyFont="1" applyBorder="1" applyAlignment="1">
      <alignment shrinkToFit="1"/>
    </xf>
    <xf numFmtId="4" fontId="10" fillId="0" borderId="46" xfId="1" applyNumberFormat="1" applyFont="1" applyBorder="1" applyAlignment="1">
      <alignment shrinkToFit="1"/>
    </xf>
    <xf numFmtId="4" fontId="10" fillId="0" borderId="51" xfId="1" applyNumberFormat="1" applyFont="1" applyBorder="1" applyAlignment="1">
      <alignment shrinkToFit="1"/>
    </xf>
    <xf numFmtId="4" fontId="10" fillId="0" borderId="50" xfId="1" applyNumberFormat="1" applyFont="1" applyBorder="1" applyAlignment="1">
      <alignment shrinkToFit="1"/>
    </xf>
    <xf numFmtId="4" fontId="10" fillId="0" borderId="49" xfId="1" applyNumberFormat="1" applyFont="1" applyBorder="1" applyAlignment="1">
      <alignment shrinkToFit="1"/>
    </xf>
    <xf numFmtId="4" fontId="10" fillId="0" borderId="45" xfId="1" applyNumberFormat="1" applyFont="1" applyBorder="1" applyAlignment="1">
      <alignment shrinkToFit="1"/>
    </xf>
    <xf numFmtId="0" fontId="10" fillId="0" borderId="45" xfId="1" applyFont="1" applyBorder="1" applyAlignment="1">
      <alignment shrinkToFit="1"/>
    </xf>
    <xf numFmtId="0" fontId="10" fillId="0" borderId="50" xfId="1" applyFont="1" applyBorder="1" applyAlignment="1">
      <alignment shrinkToFit="1"/>
    </xf>
    <xf numFmtId="4" fontId="10" fillId="0" borderId="31" xfId="1" applyNumberFormat="1" applyFont="1" applyBorder="1" applyAlignment="1">
      <alignment shrinkToFit="1"/>
    </xf>
    <xf numFmtId="4" fontId="10" fillId="0" borderId="30" xfId="1" applyNumberFormat="1" applyFont="1" applyBorder="1" applyAlignment="1">
      <alignment shrinkToFit="1"/>
    </xf>
    <xf numFmtId="4" fontId="10" fillId="0" borderId="29" xfId="1" applyNumberFormat="1" applyFont="1" applyBorder="1" applyAlignment="1">
      <alignment shrinkToFit="1"/>
    </xf>
    <xf numFmtId="4" fontId="10" fillId="0" borderId="17" xfId="1" applyNumberFormat="1" applyFont="1" applyBorder="1" applyAlignment="1">
      <alignment shrinkToFit="1"/>
    </xf>
    <xf numFmtId="4" fontId="2" fillId="0" borderId="0" xfId="1" applyNumberFormat="1" applyFont="1" applyFill="1" applyAlignment="1" applyProtection="1">
      <alignment shrinkToFit="1"/>
      <protection hidden="1"/>
    </xf>
    <xf numFmtId="4" fontId="8" fillId="0" borderId="20" xfId="1" applyNumberFormat="1" applyFont="1" applyFill="1" applyBorder="1" applyAlignment="1">
      <alignment shrinkToFit="1"/>
    </xf>
    <xf numFmtId="4" fontId="8" fillId="0" borderId="12" xfId="1" applyNumberFormat="1" applyFont="1" applyFill="1" applyBorder="1" applyAlignment="1">
      <alignment shrinkToFit="1"/>
    </xf>
    <xf numFmtId="4" fontId="8" fillId="0" borderId="10" xfId="1" applyNumberFormat="1" applyFont="1" applyFill="1" applyBorder="1" applyAlignment="1">
      <alignment shrinkToFit="1"/>
    </xf>
    <xf numFmtId="0" fontId="31" fillId="0" borderId="4" xfId="1" applyFont="1" applyBorder="1" applyAlignment="1">
      <alignment horizontal="right" shrinkToFit="1"/>
    </xf>
    <xf numFmtId="0" fontId="31" fillId="0" borderId="4" xfId="1" applyFont="1" applyBorder="1" applyAlignment="1">
      <alignment shrinkToFit="1"/>
    </xf>
    <xf numFmtId="0" fontId="23" fillId="0" borderId="5" xfId="1" applyFont="1" applyBorder="1" applyAlignment="1">
      <alignment shrinkToFit="1"/>
    </xf>
    <xf numFmtId="4" fontId="23" fillId="0" borderId="15" xfId="1" applyNumberFormat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shrinkToFit="1"/>
    </xf>
    <xf numFmtId="0" fontId="2" fillId="0" borderId="15" xfId="1" applyFont="1" applyBorder="1" applyAlignment="1">
      <alignment shrinkToFit="1"/>
    </xf>
    <xf numFmtId="4" fontId="2" fillId="0" borderId="0" xfId="1" applyNumberFormat="1" applyAlignment="1">
      <alignment shrinkToFit="1"/>
    </xf>
    <xf numFmtId="4" fontId="27" fillId="0" borderId="0" xfId="1" applyNumberFormat="1" applyFont="1" applyAlignment="1">
      <alignment shrinkToFit="1"/>
    </xf>
    <xf numFmtId="0" fontId="3" fillId="0" borderId="0" xfId="1" applyFont="1"/>
    <xf numFmtId="4" fontId="6" fillId="0" borderId="12" xfId="1" applyNumberFormat="1" applyFont="1" applyFill="1" applyBorder="1" applyAlignment="1">
      <alignment shrinkToFit="1"/>
    </xf>
    <xf numFmtId="4" fontId="6" fillId="0" borderId="20" xfId="1" applyNumberFormat="1" applyFont="1" applyFill="1" applyBorder="1" applyAlignment="1">
      <alignment shrinkToFit="1"/>
    </xf>
    <xf numFmtId="4" fontId="6" fillId="0" borderId="10" xfId="1" applyNumberFormat="1" applyFont="1" applyFill="1" applyBorder="1" applyAlignment="1">
      <alignment shrinkToFit="1"/>
    </xf>
    <xf numFmtId="4" fontId="38" fillId="0" borderId="0" xfId="1" applyNumberFormat="1" applyFont="1" applyFill="1" applyBorder="1" applyAlignment="1" applyProtection="1">
      <alignment shrinkToFit="1"/>
      <protection hidden="1"/>
    </xf>
    <xf numFmtId="4" fontId="39" fillId="0" borderId="0" xfId="1" applyNumberFormat="1" applyFont="1" applyFill="1" applyBorder="1" applyAlignment="1" applyProtection="1">
      <alignment shrinkToFit="1"/>
      <protection hidden="1"/>
    </xf>
    <xf numFmtId="4" fontId="40" fillId="0" borderId="0" xfId="1" applyNumberFormat="1" applyFont="1" applyBorder="1" applyAlignment="1" applyProtection="1">
      <alignment shrinkToFit="1"/>
      <protection hidden="1"/>
    </xf>
    <xf numFmtId="4" fontId="2" fillId="0" borderId="0" xfId="1" applyNumberFormat="1"/>
    <xf numFmtId="4" fontId="41" fillId="0" borderId="2" xfId="1" applyNumberFormat="1" applyFont="1" applyBorder="1" applyAlignment="1" applyProtection="1">
      <alignment shrinkToFit="1"/>
      <protection hidden="1"/>
    </xf>
    <xf numFmtId="4" fontId="42" fillId="0" borderId="0" xfId="1" applyNumberFormat="1" applyFont="1" applyFill="1" applyBorder="1" applyAlignment="1" applyProtection="1">
      <alignment shrinkToFit="1"/>
      <protection hidden="1"/>
    </xf>
    <xf numFmtId="0" fontId="6" fillId="0" borderId="0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4" fontId="2" fillId="0" borderId="0" xfId="0" applyNumberFormat="1" applyFont="1" applyBorder="1" applyProtection="1">
      <protection locked="0"/>
    </xf>
    <xf numFmtId="4" fontId="36" fillId="0" borderId="0" xfId="1" applyNumberFormat="1" applyFont="1" applyFill="1" applyBorder="1" applyAlignment="1" applyProtection="1">
      <alignment shrinkToFit="1"/>
      <protection hidden="1"/>
    </xf>
    <xf numFmtId="4" fontId="2" fillId="0" borderId="11" xfId="1" applyNumberFormat="1" applyFont="1" applyFill="1" applyBorder="1" applyAlignment="1" applyProtection="1">
      <alignment shrinkToFit="1"/>
      <protection hidden="1"/>
    </xf>
    <xf numFmtId="0" fontId="2" fillId="0" borderId="12" xfId="1" applyFont="1" applyBorder="1" applyProtection="1">
      <protection hidden="1"/>
    </xf>
    <xf numFmtId="0" fontId="2" fillId="0" borderId="66" xfId="1" applyFont="1" applyBorder="1" applyProtection="1">
      <protection hidden="1"/>
    </xf>
    <xf numFmtId="0" fontId="2" fillId="0" borderId="67" xfId="1" applyFont="1" applyBorder="1" applyProtection="1">
      <protection hidden="1"/>
    </xf>
    <xf numFmtId="0" fontId="2" fillId="0" borderId="68" xfId="1" applyFont="1" applyBorder="1" applyProtection="1">
      <protection hidden="1"/>
    </xf>
    <xf numFmtId="0" fontId="2" fillId="0" borderId="69" xfId="1" applyFont="1" applyBorder="1" applyProtection="1">
      <protection hidden="1"/>
    </xf>
    <xf numFmtId="4" fontId="2" fillId="0" borderId="70" xfId="1" applyNumberFormat="1" applyFont="1" applyFill="1" applyBorder="1" applyAlignment="1" applyProtection="1">
      <alignment shrinkToFit="1"/>
      <protection hidden="1"/>
    </xf>
    <xf numFmtId="4" fontId="2" fillId="0" borderId="71" xfId="1" applyNumberFormat="1" applyFont="1" applyFill="1" applyBorder="1" applyAlignment="1" applyProtection="1">
      <alignment shrinkToFit="1"/>
      <protection hidden="1"/>
    </xf>
    <xf numFmtId="4" fontId="2" fillId="0" borderId="72" xfId="1" applyNumberFormat="1" applyFont="1" applyFill="1" applyBorder="1" applyAlignment="1" applyProtection="1">
      <alignment shrinkToFit="1"/>
      <protection hidden="1"/>
    </xf>
    <xf numFmtId="4" fontId="36" fillId="0" borderId="18" xfId="1" applyNumberFormat="1" applyFont="1" applyFill="1" applyBorder="1" applyAlignment="1" applyProtection="1">
      <alignment shrinkToFit="1"/>
      <protection hidden="1"/>
    </xf>
    <xf numFmtId="4" fontId="36" fillId="0" borderId="71" xfId="1" applyNumberFormat="1" applyFont="1" applyFill="1" applyBorder="1" applyAlignment="1" applyProtection="1">
      <alignment shrinkToFit="1"/>
      <protection hidden="1"/>
    </xf>
    <xf numFmtId="4" fontId="36" fillId="0" borderId="72" xfId="1" applyNumberFormat="1" applyFont="1" applyFill="1" applyBorder="1" applyAlignment="1" applyProtection="1">
      <alignment shrinkToFit="1"/>
      <protection hidden="1"/>
    </xf>
    <xf numFmtId="4" fontId="43" fillId="0" borderId="0" xfId="1" applyNumberFormat="1" applyFont="1" applyFill="1" applyBorder="1" applyAlignment="1" applyProtection="1">
      <alignment shrinkToFit="1"/>
      <protection hidden="1"/>
    </xf>
    <xf numFmtId="4" fontId="38" fillId="3" borderId="0" xfId="1" applyNumberFormat="1" applyFont="1" applyFill="1" applyBorder="1" applyAlignment="1" applyProtection="1">
      <alignment shrinkToFit="1"/>
      <protection hidden="1"/>
    </xf>
    <xf numFmtId="0" fontId="26" fillId="0" borderId="0" xfId="1" applyFont="1" applyAlignment="1" applyProtection="1"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2" fillId="0" borderId="0" xfId="1" applyFont="1" applyAlignment="1" applyProtection="1">
      <alignment horizontal="right"/>
      <protection hidden="1"/>
    </xf>
    <xf numFmtId="4" fontId="6" fillId="0" borderId="0" xfId="1" applyNumberFormat="1" applyFont="1" applyFill="1" applyBorder="1" applyAlignment="1" applyProtection="1">
      <alignment shrinkToFit="1"/>
      <protection hidden="1"/>
    </xf>
    <xf numFmtId="4" fontId="22" fillId="0" borderId="0" xfId="1" applyNumberFormat="1" applyFont="1" applyFill="1" applyBorder="1" applyAlignment="1" applyProtection="1">
      <alignment shrinkToFit="1"/>
      <protection hidden="1"/>
    </xf>
    <xf numFmtId="4" fontId="20" fillId="0" borderId="0" xfId="1" applyNumberFormat="1" applyFont="1" applyBorder="1" applyAlignment="1" applyProtection="1">
      <alignment shrinkToFit="1"/>
      <protection hidden="1"/>
    </xf>
    <xf numFmtId="4" fontId="2" fillId="0" borderId="12" xfId="1" applyNumberFormat="1" applyFont="1" applyBorder="1" applyAlignment="1" applyProtection="1">
      <alignment shrinkToFit="1"/>
      <protection hidden="1"/>
    </xf>
    <xf numFmtId="4" fontId="2" fillId="0" borderId="8" xfId="1" applyNumberFormat="1" applyFont="1" applyBorder="1" applyAlignment="1" applyProtection="1">
      <alignment shrinkToFit="1"/>
      <protection hidden="1"/>
    </xf>
    <xf numFmtId="0" fontId="2" fillId="0" borderId="0" xfId="1" applyFont="1" applyAlignment="1" applyProtection="1">
      <alignment horizontal="left"/>
      <protection hidden="1"/>
    </xf>
    <xf numFmtId="4" fontId="2" fillId="0" borderId="12" xfId="1" applyNumberFormat="1" applyFont="1" applyFill="1" applyBorder="1" applyAlignment="1" applyProtection="1">
      <alignment shrinkToFit="1"/>
      <protection hidden="1"/>
    </xf>
    <xf numFmtId="4" fontId="2" fillId="0" borderId="8" xfId="1" applyNumberFormat="1" applyFont="1" applyFill="1" applyBorder="1" applyAlignment="1" applyProtection="1">
      <alignment shrinkToFit="1"/>
      <protection hidden="1"/>
    </xf>
    <xf numFmtId="4" fontId="8" fillId="0" borderId="3" xfId="1" applyNumberFormat="1" applyFont="1" applyFill="1" applyBorder="1" applyAlignment="1" applyProtection="1">
      <alignment shrinkToFit="1"/>
      <protection hidden="1"/>
    </xf>
    <xf numFmtId="4" fontId="6" fillId="0" borderId="0" xfId="1" applyNumberFormat="1" applyFont="1"/>
    <xf numFmtId="0" fontId="3" fillId="0" borderId="0" xfId="1" applyFont="1" applyBorder="1" applyAlignment="1">
      <alignment horizontal="right" shrinkToFit="1"/>
    </xf>
    <xf numFmtId="0" fontId="3" fillId="0" borderId="0" xfId="1" applyFont="1" applyAlignment="1">
      <alignment horizontal="right" shrinkToFit="1"/>
    </xf>
    <xf numFmtId="0" fontId="37" fillId="0" borderId="0" xfId="1" applyFont="1" applyAlignment="1"/>
    <xf numFmtId="0" fontId="36" fillId="0" borderId="0" xfId="1" applyFont="1" applyAlignment="1"/>
    <xf numFmtId="0" fontId="10" fillId="0" borderId="20" xfId="1" applyFont="1" applyFill="1" applyBorder="1" applyAlignment="1">
      <alignment horizontal="center" wrapText="1"/>
    </xf>
    <xf numFmtId="0" fontId="2" fillId="0" borderId="4" xfId="1" applyFont="1" applyFill="1" applyBorder="1" applyAlignment="1">
      <alignment horizontal="center"/>
    </xf>
    <xf numFmtId="0" fontId="23" fillId="0" borderId="14" xfId="1" applyFont="1" applyFill="1" applyBorder="1" applyAlignment="1">
      <alignment horizontal="center" wrapText="1"/>
    </xf>
    <xf numFmtId="0" fontId="2" fillId="0" borderId="60" xfId="1" applyFont="1" applyFill="1" applyBorder="1" applyAlignment="1">
      <alignment horizontal="center" wrapText="1"/>
    </xf>
    <xf numFmtId="0" fontId="27" fillId="0" borderId="0" xfId="1" applyFont="1" applyBorder="1" applyAlignment="1"/>
    <xf numFmtId="0" fontId="2" fillId="0" borderId="0" xfId="1" applyFont="1" applyBorder="1" applyAlignment="1"/>
    <xf numFmtId="0" fontId="2" fillId="0" borderId="12" xfId="1" applyFont="1" applyFill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center"/>
    </xf>
    <xf numFmtId="0" fontId="27" fillId="0" borderId="57" xfId="1" applyFont="1" applyBorder="1" applyAlignment="1">
      <alignment vertical="justify" wrapText="1"/>
    </xf>
    <xf numFmtId="0" fontId="2" fillId="0" borderId="53" xfId="1" applyFont="1" applyBorder="1" applyAlignment="1">
      <alignment vertical="justify" wrapText="1"/>
    </xf>
    <xf numFmtId="0" fontId="27" fillId="0" borderId="43" xfId="1" applyFont="1" applyBorder="1" applyAlignment="1">
      <alignment wrapText="1"/>
    </xf>
    <xf numFmtId="0" fontId="2" fillId="0" borderId="53" xfId="1" applyFont="1" applyBorder="1" applyAlignment="1">
      <alignment wrapText="1"/>
    </xf>
    <xf numFmtId="0" fontId="2" fillId="0" borderId="32" xfId="1" applyFont="1" applyBorder="1" applyAlignment="1">
      <alignment wrapText="1"/>
    </xf>
    <xf numFmtId="0" fontId="26" fillId="0" borderId="0" xfId="1" applyFont="1" applyAlignment="1" applyProtection="1">
      <protection hidden="1"/>
    </xf>
    <xf numFmtId="0" fontId="10" fillId="0" borderId="0" xfId="1" applyFont="1" applyAlignment="1" applyProtection="1">
      <alignment horizontal="left" shrinkToFit="1"/>
      <protection hidden="1"/>
    </xf>
    <xf numFmtId="0" fontId="26" fillId="0" borderId="0" xfId="1" applyFont="1" applyAlignment="1" applyProtection="1">
      <alignment horizontal="left" shrinkToFit="1"/>
      <protection hidden="1"/>
    </xf>
    <xf numFmtId="0" fontId="2" fillId="0" borderId="0" xfId="1" applyFont="1" applyAlignment="1" applyProtection="1">
      <alignment horizontal="left" shrinkToFit="1"/>
      <protection hidden="1"/>
    </xf>
    <xf numFmtId="0" fontId="2" fillId="0" borderId="18" xfId="1" applyFont="1" applyBorder="1" applyAlignment="1" applyProtection="1">
      <alignment vertical="justify"/>
      <protection hidden="1"/>
    </xf>
    <xf numFmtId="0" fontId="12" fillId="2" borderId="0" xfId="1" applyFont="1" applyFill="1" applyBorder="1" applyAlignment="1" applyProtection="1">
      <alignment wrapText="1" shrinkToFit="1"/>
      <protection hidden="1"/>
    </xf>
    <xf numFmtId="0" fontId="2" fillId="0" borderId="0" xfId="1" applyFont="1" applyAlignment="1" applyProtection="1">
      <alignment wrapText="1" shrinkToFit="1"/>
      <protection hidden="1"/>
    </xf>
    <xf numFmtId="0" fontId="10" fillId="0" borderId="0" xfId="1" applyFont="1" applyFill="1" applyAlignment="1" applyProtection="1">
      <alignment horizontal="center"/>
      <protection hidden="1"/>
    </xf>
    <xf numFmtId="0" fontId="10" fillId="0" borderId="0" xfId="1" applyFont="1" applyAlignment="1" applyProtection="1">
      <alignment horizontal="center"/>
      <protection hidden="1"/>
    </xf>
    <xf numFmtId="0" fontId="2" fillId="0" borderId="0" xfId="1" applyFont="1" applyAlignment="1" applyProtection="1">
      <alignment shrinkToFit="1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2" fillId="0" borderId="0" xfId="1" applyFont="1" applyAlignment="1" applyProtection="1">
      <alignment horizontal="right"/>
      <protection hidden="1"/>
    </xf>
    <xf numFmtId="0" fontId="6" fillId="2" borderId="0" xfId="1" applyFont="1" applyFill="1" applyBorder="1" applyAlignment="1" applyProtection="1">
      <alignment horizontal="justify" wrapText="1" shrinkToFit="1"/>
      <protection hidden="1"/>
    </xf>
    <xf numFmtId="0" fontId="15" fillId="0" borderId="0" xfId="1" applyFont="1" applyAlignment="1" applyProtection="1">
      <alignment horizontal="justify" wrapText="1" shrinkToFit="1"/>
      <protection hidden="1"/>
    </xf>
    <xf numFmtId="0" fontId="2" fillId="0" borderId="0" xfId="1" applyAlignment="1" applyProtection="1">
      <alignment horizontal="left" shrinkToFit="1"/>
      <protection hidden="1"/>
    </xf>
    <xf numFmtId="0" fontId="2" fillId="0" borderId="0" xfId="1" applyAlignment="1" applyProtection="1">
      <alignment shrinkToFit="1"/>
      <protection hidden="1"/>
    </xf>
    <xf numFmtId="0" fontId="6" fillId="2" borderId="0" xfId="1" applyFont="1" applyFill="1" applyBorder="1" applyAlignment="1" applyProtection="1">
      <alignment wrapText="1" shrinkToFit="1"/>
      <protection hidden="1"/>
    </xf>
    <xf numFmtId="0" fontId="15" fillId="0" borderId="0" xfId="1" applyFont="1" applyAlignment="1" applyProtection="1">
      <alignment wrapText="1" shrinkToFit="1"/>
      <protection hidden="1"/>
    </xf>
  </cellXfs>
  <cellStyles count="11">
    <cellStyle name="měny 2" xfId="2"/>
    <cellStyle name="Normální" xfId="0" builtinId="0"/>
    <cellStyle name="Normální 2" xfId="1"/>
    <cellStyle name="normální 2 2" xfId="3"/>
    <cellStyle name="Normální 2 3" xfId="4"/>
    <cellStyle name="normální 3" xfId="5"/>
    <cellStyle name="normální 4" xfId="6"/>
    <cellStyle name="normální 5" xfId="7"/>
    <cellStyle name="normální 6" xfId="8"/>
    <cellStyle name="Normální 7" xfId="9"/>
    <cellStyle name="normální 8" xfId="10"/>
  </cellStyles>
  <dxfs count="100"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C0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strike/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R696"/>
  <sheetViews>
    <sheetView workbookViewId="0">
      <selection activeCell="E33" sqref="E33"/>
    </sheetView>
  </sheetViews>
  <sheetFormatPr defaultRowHeight="12.75" x14ac:dyDescent="0.2"/>
  <cols>
    <col min="1" max="2" width="5.85546875" style="130" customWidth="1"/>
    <col min="3" max="3" width="50.7109375" style="131" customWidth="1"/>
    <col min="4" max="4" width="14.85546875" style="131" customWidth="1"/>
    <col min="5" max="5" width="19.7109375" style="131" customWidth="1"/>
    <col min="6" max="7" width="12.7109375" style="130" customWidth="1"/>
    <col min="8" max="8" width="7.42578125" style="130" customWidth="1"/>
    <col min="9" max="9" width="11.7109375" style="130" customWidth="1"/>
    <col min="10" max="10" width="9.85546875" style="130" customWidth="1"/>
    <col min="11" max="13" width="13.7109375" style="130" hidden="1" customWidth="1"/>
    <col min="14" max="14" width="11.7109375" style="130" customWidth="1"/>
    <col min="15" max="15" width="12.140625" style="130" customWidth="1"/>
    <col min="16" max="16" width="11.85546875" style="130" customWidth="1"/>
    <col min="17" max="17" width="11.140625" style="130" customWidth="1"/>
    <col min="18" max="18" width="23.7109375" style="130" hidden="1" customWidth="1"/>
    <col min="19" max="16384" width="9.140625" style="130"/>
  </cols>
  <sheetData>
    <row r="1" spans="1:18" ht="20.25" x14ac:dyDescent="0.3">
      <c r="A1" s="291" t="s">
        <v>104</v>
      </c>
      <c r="B1" s="291"/>
      <c r="C1" s="292"/>
      <c r="D1" s="292"/>
      <c r="E1" s="292"/>
      <c r="M1" s="200" t="s">
        <v>103</v>
      </c>
      <c r="Q1" s="200" t="s">
        <v>103</v>
      </c>
    </row>
    <row r="2" spans="1:18" ht="14.25" x14ac:dyDescent="0.2">
      <c r="A2" s="199" t="s">
        <v>102</v>
      </c>
      <c r="B2" s="199"/>
      <c r="C2" s="148"/>
      <c r="E2" s="198"/>
    </row>
    <row r="3" spans="1:18" ht="14.25" x14ac:dyDescent="0.2">
      <c r="A3" s="199"/>
      <c r="B3" s="199"/>
      <c r="C3" s="148" t="s">
        <v>101</v>
      </c>
      <c r="E3" s="198"/>
    </row>
    <row r="4" spans="1:18" x14ac:dyDescent="0.2">
      <c r="C4" s="130"/>
      <c r="N4" s="133"/>
    </row>
    <row r="5" spans="1:18" s="195" customFormat="1" ht="20.25" x14ac:dyDescent="0.3">
      <c r="A5" s="197" t="s">
        <v>105</v>
      </c>
      <c r="B5" s="196"/>
      <c r="C5" s="132"/>
      <c r="D5" s="131"/>
      <c r="E5" s="131"/>
      <c r="F5" s="130"/>
      <c r="G5" s="130"/>
      <c r="H5" s="130"/>
      <c r="I5" s="130"/>
      <c r="J5" s="130"/>
    </row>
    <row r="6" spans="1:18" ht="13.5" thickBot="1" x14ac:dyDescent="0.25">
      <c r="J6" s="194" t="s">
        <v>99</v>
      </c>
      <c r="M6" s="194" t="s">
        <v>100</v>
      </c>
      <c r="Q6" s="194" t="s">
        <v>99</v>
      </c>
    </row>
    <row r="7" spans="1:18" s="148" customFormat="1" ht="32.1" customHeight="1" thickTop="1" x14ac:dyDescent="0.25">
      <c r="A7" s="193" t="s">
        <v>42</v>
      </c>
      <c r="B7" s="192" t="s">
        <v>98</v>
      </c>
      <c r="C7" s="191" t="s">
        <v>97</v>
      </c>
      <c r="D7" s="190" t="s">
        <v>96</v>
      </c>
      <c r="E7" s="189"/>
      <c r="F7" s="188" t="s">
        <v>32</v>
      </c>
      <c r="G7" s="187" t="s">
        <v>31</v>
      </c>
      <c r="H7" s="186" t="s">
        <v>95</v>
      </c>
      <c r="I7" s="295" t="s">
        <v>94</v>
      </c>
      <c r="J7" s="296"/>
      <c r="K7" s="299" t="s">
        <v>93</v>
      </c>
      <c r="L7" s="300"/>
      <c r="M7" s="301"/>
      <c r="N7" s="185" t="s">
        <v>93</v>
      </c>
      <c r="O7" s="184"/>
      <c r="P7" s="293" t="s">
        <v>92</v>
      </c>
      <c r="Q7" s="183"/>
      <c r="R7" s="148" t="s">
        <v>12</v>
      </c>
    </row>
    <row r="8" spans="1:18" s="148" customFormat="1" ht="17.100000000000001" customHeight="1" thickBot="1" x14ac:dyDescent="0.3">
      <c r="A8" s="182"/>
      <c r="B8" s="181"/>
      <c r="C8" s="180"/>
      <c r="D8" s="179"/>
      <c r="E8" s="178"/>
      <c r="F8" s="177"/>
      <c r="G8" s="176"/>
      <c r="H8" s="175"/>
      <c r="I8" s="174" t="s">
        <v>91</v>
      </c>
      <c r="J8" s="173" t="s">
        <v>90</v>
      </c>
      <c r="K8" s="172" t="s">
        <v>2</v>
      </c>
      <c r="L8" s="171" t="s">
        <v>4</v>
      </c>
      <c r="M8" s="168" t="s">
        <v>89</v>
      </c>
      <c r="N8" s="170" t="s">
        <v>4</v>
      </c>
      <c r="O8" s="169" t="s">
        <v>88</v>
      </c>
      <c r="P8" s="294"/>
      <c r="Q8" s="168" t="s">
        <v>87</v>
      </c>
    </row>
    <row r="9" spans="1:18" ht="18" customHeight="1" thickTop="1" x14ac:dyDescent="0.2">
      <c r="A9" s="159" t="s">
        <v>49</v>
      </c>
      <c r="B9" s="158">
        <v>3523</v>
      </c>
      <c r="C9" s="302" t="s">
        <v>50</v>
      </c>
      <c r="D9" s="157" t="s">
        <v>86</v>
      </c>
      <c r="E9" s="156" t="s">
        <v>85</v>
      </c>
      <c r="F9" s="204">
        <f>'1. OLU Paseka'!G16</f>
        <v>180945338.63999996</v>
      </c>
      <c r="G9" s="219">
        <f>'1. OLU Paseka'!G18</f>
        <v>182286620.75</v>
      </c>
      <c r="H9" s="220">
        <f>'1. OLU Paseka'!G22</f>
        <v>0</v>
      </c>
      <c r="I9" s="221">
        <f>'1. OLU Paseka'!G24</f>
        <v>1341282.1100000001</v>
      </c>
      <c r="J9" s="222"/>
      <c r="K9" s="201">
        <v>36.25</v>
      </c>
      <c r="L9" s="202">
        <v>145</v>
      </c>
      <c r="M9" s="203">
        <v>0</v>
      </c>
      <c r="N9" s="204">
        <f>'1. OLU Paseka'!G29</f>
        <v>0</v>
      </c>
      <c r="O9" s="205">
        <f>'1. OLU Paseka'!G30</f>
        <v>1341282.1100000001</v>
      </c>
      <c r="P9" s="205"/>
      <c r="Q9" s="155">
        <f>'1. OLU Paseka'!G28</f>
        <v>1341282.1100000001</v>
      </c>
      <c r="R9" s="130" t="s">
        <v>71</v>
      </c>
    </row>
    <row r="10" spans="1:18" x14ac:dyDescent="0.2">
      <c r="A10" s="164"/>
      <c r="B10" s="163"/>
      <c r="C10" s="303"/>
      <c r="D10" s="162"/>
      <c r="E10" s="161"/>
      <c r="F10" s="223"/>
      <c r="G10" s="224"/>
      <c r="H10" s="225"/>
      <c r="I10" s="226"/>
      <c r="J10" s="227"/>
      <c r="K10" s="206"/>
      <c r="L10" s="207"/>
      <c r="M10" s="208"/>
      <c r="N10" s="209">
        <f>N9/Q9</f>
        <v>0</v>
      </c>
      <c r="O10" s="210">
        <f>O9/Q9</f>
        <v>1</v>
      </c>
      <c r="P10" s="210">
        <f>P9/Q9</f>
        <v>0</v>
      </c>
      <c r="Q10" s="160">
        <v>1</v>
      </c>
    </row>
    <row r="11" spans="1:18" ht="18" customHeight="1" x14ac:dyDescent="0.2">
      <c r="A11" s="159" t="s">
        <v>53</v>
      </c>
      <c r="B11" s="158">
        <v>3523</v>
      </c>
      <c r="C11" s="167" t="s">
        <v>84</v>
      </c>
      <c r="D11" s="157" t="s">
        <v>83</v>
      </c>
      <c r="E11" s="156" t="s">
        <v>82</v>
      </c>
      <c r="F11" s="204">
        <f>'2. OL Moravský Beroun'!G16</f>
        <v>66784841.179999985</v>
      </c>
      <c r="G11" s="219">
        <f>'2. OL Moravský Beroun'!G18</f>
        <v>66803900.039999999</v>
      </c>
      <c r="H11" s="220">
        <f>'2. OL Moravský Beroun'!G22</f>
        <v>8476</v>
      </c>
      <c r="I11" s="221">
        <f>'2. OL Moravský Beroun'!G24</f>
        <v>10582.86</v>
      </c>
      <c r="J11" s="222"/>
      <c r="K11" s="201">
        <v>0</v>
      </c>
      <c r="L11" s="202">
        <v>0</v>
      </c>
      <c r="M11" s="203">
        <v>0</v>
      </c>
      <c r="N11" s="204">
        <f>'2. OL Moravský Beroun'!G29</f>
        <v>0</v>
      </c>
      <c r="O11" s="205">
        <f>'2. OL Moravský Beroun'!G30</f>
        <v>10582.86</v>
      </c>
      <c r="P11" s="205"/>
      <c r="Q11" s="155">
        <f>'2. OL Moravský Beroun'!G28</f>
        <v>10582.86</v>
      </c>
      <c r="R11" s="130" t="s">
        <v>71</v>
      </c>
    </row>
    <row r="12" spans="1:18" ht="15" x14ac:dyDescent="0.2">
      <c r="A12" s="164"/>
      <c r="B12" s="163"/>
      <c r="C12" s="166" t="s">
        <v>81</v>
      </c>
      <c r="D12" s="162"/>
      <c r="E12" s="161"/>
      <c r="F12" s="223"/>
      <c r="G12" s="224"/>
      <c r="H12" s="225"/>
      <c r="I12" s="226"/>
      <c r="J12" s="227"/>
      <c r="K12" s="206"/>
      <c r="L12" s="207"/>
      <c r="M12" s="208"/>
      <c r="N12" s="209">
        <f>N11/Q11</f>
        <v>0</v>
      </c>
      <c r="O12" s="210">
        <f>O11/Q11</f>
        <v>1</v>
      </c>
      <c r="P12" s="210">
        <f>P11/Q11</f>
        <v>0</v>
      </c>
      <c r="Q12" s="160">
        <v>1</v>
      </c>
    </row>
    <row r="13" spans="1:18" ht="18" customHeight="1" x14ac:dyDescent="0.2">
      <c r="A13" s="159" t="s">
        <v>57</v>
      </c>
      <c r="B13" s="158">
        <v>3529</v>
      </c>
      <c r="C13" s="304" t="s">
        <v>80</v>
      </c>
      <c r="D13" s="157" t="s">
        <v>115</v>
      </c>
      <c r="E13" s="156" t="s">
        <v>79</v>
      </c>
      <c r="F13" s="204">
        <f>'3. Sdružená zařízení Olomouc'!G16</f>
        <v>37600104.82</v>
      </c>
      <c r="G13" s="219">
        <f>'3. Sdružená zařízení Olomouc'!G18</f>
        <v>37626328.560000002</v>
      </c>
      <c r="H13" s="220">
        <f>'3. Sdružená zařízení Olomouc'!G22</f>
        <v>0</v>
      </c>
      <c r="I13" s="221">
        <f>'3. Sdružená zařízení Olomouc'!G24</f>
        <v>26223.74</v>
      </c>
      <c r="J13" s="222"/>
      <c r="K13" s="201">
        <v>30.94</v>
      </c>
      <c r="L13" s="202">
        <v>32</v>
      </c>
      <c r="M13" s="203">
        <v>0</v>
      </c>
      <c r="N13" s="204">
        <f>'3. Sdružená zařízení Olomouc'!G29</f>
        <v>0</v>
      </c>
      <c r="O13" s="205">
        <f>'3. Sdružená zařízení Olomouc'!G30</f>
        <v>26223.74</v>
      </c>
      <c r="P13" s="205"/>
      <c r="Q13" s="155">
        <f>'3. Sdružená zařízení Olomouc'!G28</f>
        <v>26223.74</v>
      </c>
      <c r="R13" s="130" t="s">
        <v>71</v>
      </c>
    </row>
    <row r="14" spans="1:18" x14ac:dyDescent="0.2">
      <c r="A14" s="164"/>
      <c r="B14" s="163"/>
      <c r="C14" s="305"/>
      <c r="D14" s="162"/>
      <c r="E14" s="161"/>
      <c r="F14" s="223"/>
      <c r="G14" s="224"/>
      <c r="H14" s="225"/>
      <c r="I14" s="226"/>
      <c r="J14" s="228"/>
      <c r="K14" s="206"/>
      <c r="L14" s="207"/>
      <c r="M14" s="208"/>
      <c r="N14" s="209">
        <f>N13/Q13</f>
        <v>0</v>
      </c>
      <c r="O14" s="210">
        <f>O13/Q13</f>
        <v>1</v>
      </c>
      <c r="P14" s="210">
        <f>P13/Q13</f>
        <v>0</v>
      </c>
      <c r="Q14" s="160">
        <v>1</v>
      </c>
    </row>
    <row r="15" spans="1:18" ht="18" customHeight="1" x14ac:dyDescent="0.2">
      <c r="A15" s="159" t="s">
        <v>60</v>
      </c>
      <c r="B15" s="158">
        <v>3529</v>
      </c>
      <c r="C15" s="304" t="s">
        <v>78</v>
      </c>
      <c r="D15" s="157" t="s">
        <v>77</v>
      </c>
      <c r="E15" s="156" t="s">
        <v>76</v>
      </c>
      <c r="F15" s="204">
        <f>'4. Pavučinka'!G16</f>
        <v>25819556.299999997</v>
      </c>
      <c r="G15" s="219">
        <f>'4. Pavučinka'!G18</f>
        <v>25927658.079999998</v>
      </c>
      <c r="H15" s="220">
        <f>'4. Pavučinka'!G22</f>
        <v>0</v>
      </c>
      <c r="I15" s="221">
        <f>'4. Pavučinka'!G24</f>
        <v>108101.78</v>
      </c>
      <c r="J15" s="222"/>
      <c r="K15" s="201">
        <v>127.46</v>
      </c>
      <c r="L15" s="202">
        <v>0</v>
      </c>
      <c r="M15" s="203">
        <v>14.15</v>
      </c>
      <c r="N15" s="204">
        <f>'4. Pavučinka'!G29</f>
        <v>0</v>
      </c>
      <c r="O15" s="205">
        <f>'4. Pavučinka'!G30</f>
        <v>108101.78</v>
      </c>
      <c r="P15" s="205"/>
      <c r="Q15" s="155">
        <f>'4. Pavučinka'!G28</f>
        <v>108101.78</v>
      </c>
      <c r="R15" s="165" t="s">
        <v>75</v>
      </c>
    </row>
    <row r="16" spans="1:18" x14ac:dyDescent="0.2">
      <c r="A16" s="164"/>
      <c r="B16" s="163"/>
      <c r="C16" s="305"/>
      <c r="D16" s="162"/>
      <c r="E16" s="161"/>
      <c r="F16" s="223"/>
      <c r="G16" s="224"/>
      <c r="H16" s="229"/>
      <c r="I16" s="211"/>
      <c r="J16" s="227"/>
      <c r="K16" s="206"/>
      <c r="L16" s="207"/>
      <c r="M16" s="208"/>
      <c r="N16" s="209">
        <f>N15/Q15</f>
        <v>0</v>
      </c>
      <c r="O16" s="210">
        <f>O15/Q15</f>
        <v>1</v>
      </c>
      <c r="P16" s="210">
        <f>P15/Q15</f>
        <v>0</v>
      </c>
      <c r="Q16" s="160">
        <v>1</v>
      </c>
    </row>
    <row r="17" spans="1:18" ht="18" customHeight="1" x14ac:dyDescent="0.2">
      <c r="A17" s="159" t="s">
        <v>62</v>
      </c>
      <c r="B17" s="158">
        <v>3533</v>
      </c>
      <c r="C17" s="304" t="s">
        <v>74</v>
      </c>
      <c r="D17" s="157" t="s">
        <v>73</v>
      </c>
      <c r="E17" s="156" t="s">
        <v>72</v>
      </c>
      <c r="F17" s="204">
        <f>'5. ZZS Olomouc'!G16</f>
        <v>247441333.69999996</v>
      </c>
      <c r="G17" s="219">
        <f>'5. ZZS Olomouc'!G18</f>
        <v>247763809.11000001</v>
      </c>
      <c r="H17" s="220">
        <f>'5. ZZS Olomouc'!G22</f>
        <v>-9424</v>
      </c>
      <c r="I17" s="221">
        <f>'5. ZZS Olomouc'!G24</f>
        <v>331899.40999999997</v>
      </c>
      <c r="J17" s="222"/>
      <c r="K17" s="201">
        <v>0</v>
      </c>
      <c r="L17" s="202">
        <v>0</v>
      </c>
      <c r="M17" s="203">
        <v>336.34</v>
      </c>
      <c r="N17" s="212">
        <f>'5. ZZS Olomouc'!G29</f>
        <v>0</v>
      </c>
      <c r="O17" s="213">
        <f>'5. ZZS Olomouc'!G30</f>
        <v>0</v>
      </c>
      <c r="P17" s="205">
        <f>'5. ZZS Olomouc'!G31</f>
        <v>331899.40999999997</v>
      </c>
      <c r="Q17" s="155">
        <f>'5. ZZS Olomouc'!G28</f>
        <v>331899.40999999997</v>
      </c>
      <c r="R17" s="130" t="s">
        <v>71</v>
      </c>
    </row>
    <row r="18" spans="1:18" ht="13.5" thickBot="1" x14ac:dyDescent="0.25">
      <c r="A18" s="154"/>
      <c r="B18" s="153"/>
      <c r="C18" s="306"/>
      <c r="D18" s="134"/>
      <c r="E18" s="134"/>
      <c r="F18" s="230"/>
      <c r="G18" s="231"/>
      <c r="H18" s="232"/>
      <c r="I18" s="214"/>
      <c r="J18" s="233"/>
      <c r="K18" s="216"/>
      <c r="L18" s="216"/>
      <c r="M18" s="215"/>
      <c r="N18" s="217">
        <v>0</v>
      </c>
      <c r="O18" s="218">
        <f>O17/Q17</f>
        <v>0</v>
      </c>
      <c r="P18" s="210">
        <f>P17/Q17</f>
        <v>1</v>
      </c>
      <c r="Q18" s="152">
        <v>1</v>
      </c>
    </row>
    <row r="19" spans="1:18" s="148" customFormat="1" ht="18" customHeight="1" thickTop="1" x14ac:dyDescent="0.25">
      <c r="A19" s="151" t="s">
        <v>70</v>
      </c>
      <c r="B19" s="150"/>
      <c r="C19" s="150"/>
      <c r="D19" s="149"/>
      <c r="E19" s="149"/>
      <c r="F19" s="235">
        <f>SUM(F9:F17)</f>
        <v>558591174.63999987</v>
      </c>
      <c r="G19" s="235">
        <f>SUM(G9:G17)</f>
        <v>560408316.53999996</v>
      </c>
      <c r="H19" s="235">
        <f>SUM(H9:H17)</f>
        <v>-948</v>
      </c>
      <c r="I19" s="236">
        <f>ROUND(I9+I11+I13+I15+I17,2)</f>
        <v>1818089.9</v>
      </c>
      <c r="J19" s="237">
        <f>SUM(J9:J17)</f>
        <v>0</v>
      </c>
      <c r="K19" s="235">
        <f>SUM(K9:K17)</f>
        <v>194.64999999999998</v>
      </c>
      <c r="L19" s="235">
        <f>SUM(L9:L17)</f>
        <v>177</v>
      </c>
      <c r="M19" s="237">
        <f>SUM(M9:M17)</f>
        <v>350.48999999999995</v>
      </c>
      <c r="N19" s="248">
        <f>+N9+N11+N13+N15+N17</f>
        <v>0</v>
      </c>
      <c r="O19" s="249">
        <f>+O9+O11+O13+O15+O17</f>
        <v>1486190.4900000002</v>
      </c>
      <c r="P19" s="249">
        <f>+P9+P11+P13+P15+P17</f>
        <v>331899.40999999997</v>
      </c>
      <c r="Q19" s="250">
        <f>+Q9+Q11+Q13+Q15+Q17</f>
        <v>1818089.9000000001</v>
      </c>
    </row>
    <row r="20" spans="1:18" ht="18" customHeight="1" thickBot="1" x14ac:dyDescent="0.3">
      <c r="A20" s="147"/>
      <c r="B20" s="146"/>
      <c r="C20" s="146"/>
      <c r="D20" s="145"/>
      <c r="E20" s="145"/>
      <c r="F20" s="238"/>
      <c r="G20" s="239"/>
      <c r="H20" s="239"/>
      <c r="I20" s="240" t="s">
        <v>69</v>
      </c>
      <c r="J20" s="241">
        <f>(J19+I19)</f>
        <v>1818089.9</v>
      </c>
      <c r="K20" s="242"/>
      <c r="L20" s="242"/>
      <c r="M20" s="241">
        <f>K19+L19+M19</f>
        <v>722.13999999999987</v>
      </c>
      <c r="N20" s="243"/>
      <c r="O20" s="242"/>
      <c r="P20" s="242"/>
      <c r="Q20" s="244"/>
    </row>
    <row r="21" spans="1:18" ht="12.95" customHeight="1" thickTop="1" x14ac:dyDescent="0.25">
      <c r="A21" s="142"/>
      <c r="B21" s="142"/>
      <c r="C21" s="142"/>
      <c r="D21" s="142"/>
      <c r="E21" s="142"/>
      <c r="F21" s="140"/>
      <c r="G21" s="139"/>
      <c r="H21" s="139"/>
      <c r="I21" s="139"/>
      <c r="J21" s="138"/>
    </row>
    <row r="22" spans="1:18" ht="15" customHeight="1" x14ac:dyDescent="0.25">
      <c r="A22" s="144" t="s">
        <v>68</v>
      </c>
      <c r="B22" s="144"/>
      <c r="C22" s="142"/>
      <c r="D22" s="142"/>
      <c r="E22" s="142"/>
      <c r="F22" s="140"/>
      <c r="G22" s="139"/>
      <c r="H22" s="139"/>
      <c r="I22" s="139"/>
      <c r="J22" s="138"/>
      <c r="Q22" s="133"/>
    </row>
    <row r="23" spans="1:18" ht="12.95" customHeight="1" x14ac:dyDescent="0.2">
      <c r="A23" s="142"/>
      <c r="B23" s="142"/>
      <c r="C23" s="142"/>
      <c r="D23" s="142"/>
      <c r="E23" s="142"/>
      <c r="F23" s="143"/>
      <c r="G23" s="142"/>
      <c r="H23" s="142"/>
      <c r="I23" s="142"/>
      <c r="J23" s="141"/>
    </row>
    <row r="24" spans="1:18" ht="12.95" customHeight="1" x14ac:dyDescent="0.25">
      <c r="A24" s="135"/>
      <c r="B24" s="135"/>
      <c r="C24" s="135"/>
      <c r="D24" s="134"/>
      <c r="E24" s="134"/>
      <c r="F24" s="140"/>
      <c r="G24" s="139"/>
      <c r="H24" s="139"/>
      <c r="I24" s="139"/>
      <c r="J24" s="138"/>
      <c r="K24" s="133"/>
    </row>
    <row r="25" spans="1:18" ht="15" x14ac:dyDescent="0.2">
      <c r="A25" s="297" t="s">
        <v>67</v>
      </c>
      <c r="B25" s="297"/>
      <c r="C25" s="298"/>
      <c r="D25" s="298"/>
      <c r="E25" s="134"/>
    </row>
    <row r="26" spans="1:18" ht="15" x14ac:dyDescent="0.2">
      <c r="A26" s="135"/>
      <c r="B26" s="135"/>
      <c r="C26" s="289" t="s">
        <v>66</v>
      </c>
      <c r="D26" s="290"/>
      <c r="E26" s="290"/>
      <c r="F26" s="246">
        <f>I19</f>
        <v>1818089.9</v>
      </c>
      <c r="G26" s="247" t="s">
        <v>99</v>
      </c>
      <c r="I26" s="137">
        <f>Q19</f>
        <v>1818089.9000000001</v>
      </c>
      <c r="J26" s="136" t="s">
        <v>65</v>
      </c>
    </row>
    <row r="27" spans="1:18" ht="15" x14ac:dyDescent="0.2">
      <c r="A27" s="135"/>
      <c r="B27" s="135"/>
      <c r="C27" s="135"/>
      <c r="D27" s="134"/>
      <c r="E27" s="134"/>
      <c r="F27" s="133"/>
    </row>
    <row r="28" spans="1:18" ht="15" x14ac:dyDescent="0.2">
      <c r="A28" s="132"/>
      <c r="B28" s="132"/>
      <c r="C28" s="132"/>
    </row>
    <row r="29" spans="1:18" ht="15" x14ac:dyDescent="0.2">
      <c r="A29" s="132"/>
      <c r="B29" s="132"/>
      <c r="C29" s="132"/>
    </row>
    <row r="30" spans="1:18" ht="15" x14ac:dyDescent="0.2">
      <c r="A30" s="132"/>
      <c r="B30" s="132"/>
      <c r="C30" s="132"/>
    </row>
    <row r="31" spans="1:18" ht="15" x14ac:dyDescent="0.2">
      <c r="A31" s="132"/>
      <c r="B31" s="132"/>
      <c r="C31" s="132"/>
    </row>
    <row r="32" spans="1:18" ht="15" x14ac:dyDescent="0.2">
      <c r="A32" s="132"/>
      <c r="B32" s="132"/>
      <c r="C32" s="132"/>
    </row>
    <row r="33" spans="1:5" ht="15" x14ac:dyDescent="0.2">
      <c r="A33" s="132"/>
      <c r="B33" s="132"/>
      <c r="C33" s="132"/>
    </row>
    <row r="34" spans="1:5" ht="15" x14ac:dyDescent="0.2">
      <c r="A34" s="132"/>
      <c r="B34" s="132"/>
      <c r="C34" s="132"/>
    </row>
    <row r="35" spans="1:5" ht="15" x14ac:dyDescent="0.2">
      <c r="A35" s="132"/>
      <c r="B35" s="132"/>
      <c r="C35" s="132"/>
      <c r="E35" s="288"/>
    </row>
    <row r="36" spans="1:5" ht="15" x14ac:dyDescent="0.2">
      <c r="A36" s="132"/>
      <c r="B36" s="132"/>
      <c r="C36" s="132"/>
    </row>
    <row r="37" spans="1:5" ht="15" x14ac:dyDescent="0.2">
      <c r="A37" s="132"/>
      <c r="B37" s="132"/>
      <c r="C37" s="132"/>
    </row>
    <row r="38" spans="1:5" ht="15" x14ac:dyDescent="0.2">
      <c r="A38" s="132"/>
      <c r="B38" s="132"/>
      <c r="C38" s="132"/>
    </row>
    <row r="39" spans="1:5" ht="15" x14ac:dyDescent="0.2">
      <c r="A39" s="132"/>
      <c r="B39" s="132"/>
      <c r="C39" s="132"/>
    </row>
    <row r="40" spans="1:5" ht="15" x14ac:dyDescent="0.2">
      <c r="A40" s="132"/>
      <c r="B40" s="132"/>
      <c r="C40" s="132"/>
    </row>
    <row r="41" spans="1:5" ht="15" x14ac:dyDescent="0.2">
      <c r="A41" s="132"/>
      <c r="B41" s="132"/>
      <c r="C41" s="132"/>
    </row>
    <row r="42" spans="1:5" ht="15" x14ac:dyDescent="0.2">
      <c r="A42" s="132"/>
      <c r="B42" s="132"/>
      <c r="C42" s="132"/>
    </row>
    <row r="43" spans="1:5" ht="15" x14ac:dyDescent="0.2">
      <c r="A43" s="132"/>
      <c r="B43" s="132"/>
      <c r="C43" s="132"/>
    </row>
    <row r="44" spans="1:5" ht="15" x14ac:dyDescent="0.2">
      <c r="A44" s="132"/>
      <c r="B44" s="132"/>
      <c r="C44" s="132"/>
    </row>
    <row r="45" spans="1:5" ht="15" x14ac:dyDescent="0.2">
      <c r="A45" s="132"/>
      <c r="B45" s="132"/>
      <c r="C45" s="132"/>
    </row>
    <row r="46" spans="1:5" ht="15" x14ac:dyDescent="0.2">
      <c r="A46" s="132"/>
      <c r="B46" s="132"/>
      <c r="C46" s="132"/>
    </row>
    <row r="47" spans="1:5" ht="15" x14ac:dyDescent="0.2">
      <c r="A47" s="132"/>
      <c r="B47" s="132"/>
      <c r="C47" s="132"/>
    </row>
    <row r="48" spans="1:5" ht="15" x14ac:dyDescent="0.2">
      <c r="A48" s="132"/>
      <c r="B48" s="132"/>
      <c r="C48" s="132"/>
    </row>
    <row r="49" spans="1:3" ht="15" x14ac:dyDescent="0.2">
      <c r="A49" s="132"/>
      <c r="B49" s="132"/>
      <c r="C49" s="132"/>
    </row>
    <row r="50" spans="1:3" ht="15" x14ac:dyDescent="0.2">
      <c r="A50" s="132"/>
      <c r="B50" s="132"/>
      <c r="C50" s="132"/>
    </row>
    <row r="51" spans="1:3" ht="15" x14ac:dyDescent="0.2">
      <c r="A51" s="132"/>
      <c r="B51" s="132"/>
      <c r="C51" s="132"/>
    </row>
    <row r="52" spans="1:3" ht="15" x14ac:dyDescent="0.2">
      <c r="A52" s="132"/>
      <c r="B52" s="132"/>
      <c r="C52" s="132"/>
    </row>
    <row r="53" spans="1:3" ht="15" x14ac:dyDescent="0.2">
      <c r="A53" s="132"/>
      <c r="B53" s="132"/>
      <c r="C53" s="132"/>
    </row>
    <row r="54" spans="1:3" ht="15" x14ac:dyDescent="0.2">
      <c r="A54" s="132"/>
      <c r="B54" s="132"/>
      <c r="C54" s="132"/>
    </row>
    <row r="55" spans="1:3" ht="15" x14ac:dyDescent="0.2">
      <c r="A55" s="132"/>
      <c r="B55" s="132"/>
      <c r="C55" s="132"/>
    </row>
    <row r="56" spans="1:3" ht="15" x14ac:dyDescent="0.2">
      <c r="A56" s="132"/>
      <c r="B56" s="132"/>
      <c r="C56" s="132"/>
    </row>
    <row r="57" spans="1:3" ht="15" x14ac:dyDescent="0.2">
      <c r="A57" s="132"/>
      <c r="B57" s="132"/>
      <c r="C57" s="132"/>
    </row>
    <row r="58" spans="1:3" ht="15" x14ac:dyDescent="0.2">
      <c r="A58" s="132"/>
      <c r="B58" s="132"/>
      <c r="C58" s="132"/>
    </row>
    <row r="59" spans="1:3" ht="15" x14ac:dyDescent="0.2">
      <c r="A59" s="132"/>
      <c r="B59" s="132"/>
      <c r="C59" s="132"/>
    </row>
    <row r="60" spans="1:3" ht="15" x14ac:dyDescent="0.2">
      <c r="A60" s="132"/>
      <c r="B60" s="132"/>
      <c r="C60" s="132"/>
    </row>
    <row r="61" spans="1:3" ht="15" x14ac:dyDescent="0.2">
      <c r="A61" s="132"/>
      <c r="B61" s="132"/>
      <c r="C61" s="132"/>
    </row>
    <row r="62" spans="1:3" ht="15" x14ac:dyDescent="0.2">
      <c r="A62" s="132"/>
      <c r="B62" s="132"/>
      <c r="C62" s="132"/>
    </row>
    <row r="63" spans="1:3" ht="15" x14ac:dyDescent="0.2">
      <c r="A63" s="132"/>
      <c r="B63" s="132"/>
      <c r="C63" s="132"/>
    </row>
    <row r="64" spans="1:3" ht="15" x14ac:dyDescent="0.2">
      <c r="A64" s="132"/>
      <c r="B64" s="132"/>
      <c r="C64" s="132"/>
    </row>
    <row r="65" spans="1:3" ht="15" x14ac:dyDescent="0.2">
      <c r="A65" s="132"/>
      <c r="B65" s="132"/>
      <c r="C65" s="132"/>
    </row>
    <row r="66" spans="1:3" ht="15" x14ac:dyDescent="0.2">
      <c r="A66" s="132"/>
      <c r="B66" s="132"/>
      <c r="C66" s="132"/>
    </row>
    <row r="67" spans="1:3" ht="15" x14ac:dyDescent="0.2">
      <c r="A67" s="132"/>
      <c r="B67" s="132"/>
      <c r="C67" s="132"/>
    </row>
    <row r="68" spans="1:3" ht="15" x14ac:dyDescent="0.2">
      <c r="A68" s="132"/>
      <c r="B68" s="132"/>
      <c r="C68" s="132"/>
    </row>
    <row r="69" spans="1:3" ht="15" x14ac:dyDescent="0.2">
      <c r="A69" s="132"/>
      <c r="B69" s="132"/>
      <c r="C69" s="132"/>
    </row>
    <row r="70" spans="1:3" ht="15" x14ac:dyDescent="0.2">
      <c r="A70" s="132"/>
      <c r="B70" s="132"/>
      <c r="C70" s="132"/>
    </row>
    <row r="71" spans="1:3" ht="15" x14ac:dyDescent="0.2">
      <c r="A71" s="132"/>
      <c r="B71" s="132"/>
      <c r="C71" s="132"/>
    </row>
    <row r="72" spans="1:3" ht="15" x14ac:dyDescent="0.2">
      <c r="A72" s="132"/>
      <c r="B72" s="132"/>
      <c r="C72" s="132"/>
    </row>
    <row r="73" spans="1:3" ht="15" x14ac:dyDescent="0.2">
      <c r="A73" s="132"/>
      <c r="B73" s="132"/>
      <c r="C73" s="132"/>
    </row>
    <row r="74" spans="1:3" ht="15" x14ac:dyDescent="0.2">
      <c r="A74" s="132"/>
      <c r="B74" s="132"/>
      <c r="C74" s="132"/>
    </row>
    <row r="75" spans="1:3" ht="15" x14ac:dyDescent="0.2">
      <c r="A75" s="132"/>
      <c r="B75" s="132"/>
      <c r="C75" s="132"/>
    </row>
    <row r="76" spans="1:3" ht="15" x14ac:dyDescent="0.2">
      <c r="A76" s="132"/>
      <c r="B76" s="132"/>
      <c r="C76" s="132"/>
    </row>
    <row r="77" spans="1:3" ht="15" x14ac:dyDescent="0.2">
      <c r="A77" s="132"/>
      <c r="B77" s="132"/>
      <c r="C77" s="132"/>
    </row>
    <row r="78" spans="1:3" ht="15" x14ac:dyDescent="0.2">
      <c r="A78" s="132"/>
      <c r="B78" s="132"/>
      <c r="C78" s="132"/>
    </row>
    <row r="79" spans="1:3" ht="15" x14ac:dyDescent="0.2">
      <c r="A79" s="132"/>
      <c r="B79" s="132"/>
      <c r="C79" s="132"/>
    </row>
    <row r="80" spans="1:3" ht="15" x14ac:dyDescent="0.2">
      <c r="A80" s="132"/>
      <c r="B80" s="132"/>
      <c r="C80" s="132"/>
    </row>
    <row r="81" spans="1:3" ht="15" x14ac:dyDescent="0.2">
      <c r="A81" s="132"/>
      <c r="B81" s="132"/>
      <c r="C81" s="132"/>
    </row>
    <row r="82" spans="1:3" ht="15" x14ac:dyDescent="0.2">
      <c r="A82" s="132"/>
      <c r="B82" s="132"/>
      <c r="C82" s="132"/>
    </row>
    <row r="83" spans="1:3" ht="15" x14ac:dyDescent="0.2">
      <c r="A83" s="132"/>
      <c r="B83" s="132"/>
      <c r="C83" s="132"/>
    </row>
    <row r="84" spans="1:3" ht="15" x14ac:dyDescent="0.2">
      <c r="A84" s="132"/>
      <c r="B84" s="132"/>
      <c r="C84" s="132"/>
    </row>
    <row r="85" spans="1:3" ht="15" x14ac:dyDescent="0.2">
      <c r="A85" s="132"/>
      <c r="B85" s="132"/>
      <c r="C85" s="132"/>
    </row>
    <row r="86" spans="1:3" ht="15" x14ac:dyDescent="0.2">
      <c r="A86" s="132"/>
      <c r="B86" s="132"/>
      <c r="C86" s="132"/>
    </row>
    <row r="87" spans="1:3" ht="15" x14ac:dyDescent="0.2">
      <c r="A87" s="132"/>
      <c r="B87" s="132"/>
      <c r="C87" s="132"/>
    </row>
    <row r="88" spans="1:3" ht="15" x14ac:dyDescent="0.2">
      <c r="A88" s="132"/>
      <c r="B88" s="132"/>
      <c r="C88" s="132"/>
    </row>
    <row r="89" spans="1:3" ht="15" x14ac:dyDescent="0.2">
      <c r="A89" s="132"/>
      <c r="B89" s="132"/>
      <c r="C89" s="132"/>
    </row>
    <row r="90" spans="1:3" ht="15" x14ac:dyDescent="0.2">
      <c r="A90" s="132"/>
      <c r="B90" s="132"/>
      <c r="C90" s="132"/>
    </row>
    <row r="91" spans="1:3" ht="15" x14ac:dyDescent="0.2">
      <c r="A91" s="132"/>
      <c r="B91" s="132"/>
      <c r="C91" s="132"/>
    </row>
    <row r="92" spans="1:3" ht="15" x14ac:dyDescent="0.2">
      <c r="A92" s="132"/>
      <c r="B92" s="132"/>
      <c r="C92" s="132"/>
    </row>
    <row r="93" spans="1:3" ht="15" x14ac:dyDescent="0.2">
      <c r="A93" s="132"/>
      <c r="B93" s="132"/>
      <c r="C93" s="132"/>
    </row>
    <row r="94" spans="1:3" ht="15" x14ac:dyDescent="0.2">
      <c r="A94" s="132"/>
      <c r="B94" s="132"/>
      <c r="C94" s="132"/>
    </row>
    <row r="95" spans="1:3" ht="15" x14ac:dyDescent="0.2">
      <c r="A95" s="132"/>
      <c r="B95" s="132"/>
      <c r="C95" s="132"/>
    </row>
    <row r="96" spans="1:3" ht="15" x14ac:dyDescent="0.2">
      <c r="A96" s="132"/>
      <c r="B96" s="132"/>
      <c r="C96" s="132"/>
    </row>
    <row r="97" spans="1:3" ht="15" x14ac:dyDescent="0.2">
      <c r="A97" s="132"/>
      <c r="B97" s="132"/>
      <c r="C97" s="132"/>
    </row>
    <row r="98" spans="1:3" ht="15" x14ac:dyDescent="0.2">
      <c r="A98" s="132"/>
      <c r="B98" s="132"/>
      <c r="C98" s="132"/>
    </row>
    <row r="99" spans="1:3" ht="15" x14ac:dyDescent="0.2">
      <c r="A99" s="132"/>
      <c r="B99" s="132"/>
      <c r="C99" s="132"/>
    </row>
    <row r="100" spans="1:3" ht="15" x14ac:dyDescent="0.2">
      <c r="A100" s="132"/>
      <c r="B100" s="132"/>
      <c r="C100" s="132"/>
    </row>
    <row r="101" spans="1:3" ht="15" x14ac:dyDescent="0.2">
      <c r="A101" s="132"/>
      <c r="B101" s="132"/>
      <c r="C101" s="132"/>
    </row>
    <row r="102" spans="1:3" ht="15" x14ac:dyDescent="0.2">
      <c r="A102" s="132"/>
      <c r="B102" s="132"/>
      <c r="C102" s="132"/>
    </row>
    <row r="103" spans="1:3" ht="15" x14ac:dyDescent="0.2">
      <c r="A103" s="132"/>
      <c r="B103" s="132"/>
      <c r="C103" s="132"/>
    </row>
    <row r="104" spans="1:3" ht="15" x14ac:dyDescent="0.2">
      <c r="A104" s="132"/>
      <c r="B104" s="132"/>
      <c r="C104" s="132"/>
    </row>
    <row r="105" spans="1:3" ht="15" x14ac:dyDescent="0.2">
      <c r="A105" s="132"/>
      <c r="B105" s="132"/>
      <c r="C105" s="132"/>
    </row>
    <row r="106" spans="1:3" ht="15" x14ac:dyDescent="0.2">
      <c r="A106" s="132"/>
      <c r="B106" s="132"/>
      <c r="C106" s="132"/>
    </row>
    <row r="107" spans="1:3" ht="15" x14ac:dyDescent="0.2">
      <c r="A107" s="132"/>
      <c r="B107" s="132"/>
      <c r="C107" s="132"/>
    </row>
    <row r="108" spans="1:3" ht="15" x14ac:dyDescent="0.2">
      <c r="A108" s="132"/>
      <c r="B108" s="132"/>
      <c r="C108" s="132"/>
    </row>
    <row r="109" spans="1:3" ht="15" x14ac:dyDescent="0.2">
      <c r="A109" s="132"/>
      <c r="B109" s="132"/>
      <c r="C109" s="132"/>
    </row>
    <row r="110" spans="1:3" ht="15" x14ac:dyDescent="0.2">
      <c r="A110" s="132"/>
      <c r="B110" s="132"/>
      <c r="C110" s="132"/>
    </row>
    <row r="111" spans="1:3" ht="15" x14ac:dyDescent="0.2">
      <c r="A111" s="132"/>
      <c r="B111" s="132"/>
      <c r="C111" s="132"/>
    </row>
    <row r="112" spans="1:3" ht="15" x14ac:dyDescent="0.2">
      <c r="A112" s="132"/>
      <c r="B112" s="132"/>
      <c r="C112" s="132"/>
    </row>
    <row r="113" spans="1:3" ht="15" x14ac:dyDescent="0.2">
      <c r="A113" s="132"/>
      <c r="B113" s="132"/>
      <c r="C113" s="132"/>
    </row>
    <row r="114" spans="1:3" ht="15" x14ac:dyDescent="0.2">
      <c r="A114" s="132"/>
      <c r="B114" s="132"/>
      <c r="C114" s="132"/>
    </row>
    <row r="115" spans="1:3" ht="15" x14ac:dyDescent="0.2">
      <c r="A115" s="132"/>
      <c r="B115" s="132"/>
      <c r="C115" s="132"/>
    </row>
    <row r="116" spans="1:3" ht="15" x14ac:dyDescent="0.2">
      <c r="A116" s="132"/>
      <c r="B116" s="132"/>
      <c r="C116" s="132"/>
    </row>
    <row r="117" spans="1:3" ht="15" x14ac:dyDescent="0.2">
      <c r="A117" s="132"/>
      <c r="B117" s="132"/>
      <c r="C117" s="132"/>
    </row>
    <row r="118" spans="1:3" ht="15" x14ac:dyDescent="0.2">
      <c r="A118" s="132"/>
      <c r="B118" s="132"/>
      <c r="C118" s="132"/>
    </row>
    <row r="119" spans="1:3" ht="15" x14ac:dyDescent="0.2">
      <c r="A119" s="132"/>
      <c r="B119" s="132"/>
      <c r="C119" s="132"/>
    </row>
    <row r="120" spans="1:3" ht="15" x14ac:dyDescent="0.2">
      <c r="A120" s="132"/>
      <c r="B120" s="132"/>
      <c r="C120" s="132"/>
    </row>
    <row r="121" spans="1:3" ht="15" x14ac:dyDescent="0.2">
      <c r="A121" s="132"/>
      <c r="B121" s="132"/>
      <c r="C121" s="132"/>
    </row>
    <row r="122" spans="1:3" ht="15" x14ac:dyDescent="0.2">
      <c r="A122" s="132"/>
      <c r="B122" s="132"/>
      <c r="C122" s="132"/>
    </row>
    <row r="123" spans="1:3" ht="15" x14ac:dyDescent="0.2">
      <c r="A123" s="132"/>
      <c r="B123" s="132"/>
      <c r="C123" s="132"/>
    </row>
    <row r="124" spans="1:3" ht="15" x14ac:dyDescent="0.2">
      <c r="A124" s="132"/>
      <c r="B124" s="132"/>
      <c r="C124" s="132"/>
    </row>
    <row r="125" spans="1:3" ht="15" x14ac:dyDescent="0.2">
      <c r="A125" s="132"/>
      <c r="B125" s="132"/>
      <c r="C125" s="132"/>
    </row>
    <row r="126" spans="1:3" ht="15" x14ac:dyDescent="0.2">
      <c r="A126" s="132"/>
      <c r="B126" s="132"/>
      <c r="C126" s="132"/>
    </row>
    <row r="127" spans="1:3" ht="15" x14ac:dyDescent="0.2">
      <c r="A127" s="132"/>
      <c r="B127" s="132"/>
      <c r="C127" s="132"/>
    </row>
    <row r="128" spans="1:3" ht="15" x14ac:dyDescent="0.2">
      <c r="A128" s="132"/>
      <c r="B128" s="132"/>
      <c r="C128" s="132"/>
    </row>
    <row r="129" spans="1:3" ht="15" x14ac:dyDescent="0.2">
      <c r="A129" s="132"/>
      <c r="B129" s="132"/>
      <c r="C129" s="132"/>
    </row>
    <row r="130" spans="1:3" ht="15" x14ac:dyDescent="0.2">
      <c r="A130" s="132"/>
      <c r="B130" s="132"/>
      <c r="C130" s="132"/>
    </row>
    <row r="131" spans="1:3" ht="15" x14ac:dyDescent="0.2">
      <c r="A131" s="132"/>
      <c r="B131" s="132"/>
      <c r="C131" s="132"/>
    </row>
    <row r="132" spans="1:3" ht="15" x14ac:dyDescent="0.2">
      <c r="A132" s="132"/>
      <c r="B132" s="132"/>
      <c r="C132" s="132"/>
    </row>
    <row r="133" spans="1:3" ht="15" x14ac:dyDescent="0.2">
      <c r="A133" s="132"/>
      <c r="B133" s="132"/>
      <c r="C133" s="132"/>
    </row>
    <row r="134" spans="1:3" ht="15" x14ac:dyDescent="0.2">
      <c r="A134" s="132"/>
      <c r="B134" s="132"/>
      <c r="C134" s="132"/>
    </row>
    <row r="135" spans="1:3" ht="15" x14ac:dyDescent="0.2">
      <c r="A135" s="132"/>
      <c r="B135" s="132"/>
      <c r="C135" s="132"/>
    </row>
    <row r="136" spans="1:3" ht="15" x14ac:dyDescent="0.2">
      <c r="A136" s="132"/>
      <c r="B136" s="132"/>
      <c r="C136" s="132"/>
    </row>
    <row r="137" spans="1:3" ht="15" x14ac:dyDescent="0.2">
      <c r="A137" s="132"/>
      <c r="B137" s="132"/>
      <c r="C137" s="132"/>
    </row>
    <row r="138" spans="1:3" ht="15" x14ac:dyDescent="0.2">
      <c r="A138" s="132"/>
      <c r="B138" s="132"/>
      <c r="C138" s="132"/>
    </row>
    <row r="139" spans="1:3" ht="15" x14ac:dyDescent="0.2">
      <c r="A139" s="132"/>
      <c r="B139" s="132"/>
      <c r="C139" s="132"/>
    </row>
    <row r="140" spans="1:3" ht="15" x14ac:dyDescent="0.2">
      <c r="A140" s="132"/>
      <c r="B140" s="132"/>
      <c r="C140" s="132"/>
    </row>
    <row r="141" spans="1:3" ht="15" x14ac:dyDescent="0.2">
      <c r="A141" s="132"/>
      <c r="B141" s="132"/>
      <c r="C141" s="132"/>
    </row>
    <row r="142" spans="1:3" ht="15" x14ac:dyDescent="0.2">
      <c r="A142" s="132"/>
      <c r="B142" s="132"/>
      <c r="C142" s="132"/>
    </row>
    <row r="143" spans="1:3" ht="15" x14ac:dyDescent="0.2">
      <c r="A143" s="132"/>
      <c r="B143" s="132"/>
      <c r="C143" s="132"/>
    </row>
    <row r="144" spans="1:3" ht="15" x14ac:dyDescent="0.2">
      <c r="A144" s="132"/>
      <c r="B144" s="132"/>
      <c r="C144" s="132"/>
    </row>
    <row r="145" spans="1:3" ht="15" x14ac:dyDescent="0.2">
      <c r="A145" s="132"/>
      <c r="B145" s="132"/>
      <c r="C145" s="132"/>
    </row>
    <row r="146" spans="1:3" ht="15" x14ac:dyDescent="0.2">
      <c r="A146" s="132"/>
      <c r="B146" s="132"/>
      <c r="C146" s="132"/>
    </row>
    <row r="147" spans="1:3" ht="15" x14ac:dyDescent="0.2">
      <c r="A147" s="132"/>
      <c r="B147" s="132"/>
      <c r="C147" s="132"/>
    </row>
    <row r="148" spans="1:3" ht="15" x14ac:dyDescent="0.2">
      <c r="A148" s="132"/>
      <c r="B148" s="132"/>
      <c r="C148" s="132"/>
    </row>
    <row r="149" spans="1:3" ht="15" x14ac:dyDescent="0.2">
      <c r="A149" s="132"/>
      <c r="B149" s="132"/>
      <c r="C149" s="132"/>
    </row>
    <row r="150" spans="1:3" ht="15" x14ac:dyDescent="0.2">
      <c r="A150" s="132"/>
      <c r="B150" s="132"/>
      <c r="C150" s="132"/>
    </row>
    <row r="151" spans="1:3" ht="15" x14ac:dyDescent="0.2">
      <c r="A151" s="132"/>
      <c r="B151" s="132"/>
      <c r="C151" s="132"/>
    </row>
    <row r="152" spans="1:3" ht="15" x14ac:dyDescent="0.2">
      <c r="A152" s="132"/>
      <c r="B152" s="132"/>
      <c r="C152" s="132"/>
    </row>
    <row r="153" spans="1:3" ht="15" x14ac:dyDescent="0.2">
      <c r="A153" s="132"/>
      <c r="B153" s="132"/>
      <c r="C153" s="132"/>
    </row>
    <row r="154" spans="1:3" ht="15" x14ac:dyDescent="0.2">
      <c r="A154" s="132"/>
      <c r="B154" s="132"/>
      <c r="C154" s="132"/>
    </row>
    <row r="155" spans="1:3" ht="15" x14ac:dyDescent="0.2">
      <c r="A155" s="132"/>
      <c r="B155" s="132"/>
      <c r="C155" s="132"/>
    </row>
    <row r="156" spans="1:3" ht="15" x14ac:dyDescent="0.2">
      <c r="A156" s="132"/>
      <c r="B156" s="132"/>
      <c r="C156" s="132"/>
    </row>
    <row r="157" spans="1:3" ht="15" x14ac:dyDescent="0.2">
      <c r="A157" s="132"/>
      <c r="B157" s="132"/>
      <c r="C157" s="132"/>
    </row>
    <row r="158" spans="1:3" ht="15" x14ac:dyDescent="0.2">
      <c r="A158" s="132"/>
      <c r="B158" s="132"/>
      <c r="C158" s="132"/>
    </row>
    <row r="159" spans="1:3" ht="15" x14ac:dyDescent="0.2">
      <c r="A159" s="132"/>
      <c r="B159" s="132"/>
      <c r="C159" s="132"/>
    </row>
    <row r="160" spans="1:3" ht="15" x14ac:dyDescent="0.2">
      <c r="A160" s="132"/>
      <c r="B160" s="132"/>
      <c r="C160" s="132"/>
    </row>
    <row r="161" spans="1:3" ht="15" x14ac:dyDescent="0.2">
      <c r="A161" s="132"/>
      <c r="B161" s="132"/>
      <c r="C161" s="132"/>
    </row>
    <row r="162" spans="1:3" ht="15" x14ac:dyDescent="0.2">
      <c r="A162" s="132"/>
      <c r="B162" s="132"/>
      <c r="C162" s="132"/>
    </row>
    <row r="163" spans="1:3" ht="15" x14ac:dyDescent="0.2">
      <c r="A163" s="132"/>
      <c r="B163" s="132"/>
      <c r="C163" s="132"/>
    </row>
    <row r="164" spans="1:3" ht="15" x14ac:dyDescent="0.2">
      <c r="A164" s="132"/>
      <c r="B164" s="132"/>
      <c r="C164" s="132"/>
    </row>
    <row r="165" spans="1:3" ht="15" x14ac:dyDescent="0.2">
      <c r="A165" s="132"/>
      <c r="B165" s="132"/>
      <c r="C165" s="132"/>
    </row>
    <row r="166" spans="1:3" ht="15" x14ac:dyDescent="0.2">
      <c r="A166" s="132"/>
      <c r="B166" s="132"/>
      <c r="C166" s="132"/>
    </row>
    <row r="167" spans="1:3" ht="15" x14ac:dyDescent="0.2">
      <c r="A167" s="132"/>
      <c r="B167" s="132"/>
      <c r="C167" s="132"/>
    </row>
    <row r="168" spans="1:3" ht="15" x14ac:dyDescent="0.2">
      <c r="A168" s="132"/>
      <c r="B168" s="132"/>
      <c r="C168" s="132"/>
    </row>
    <row r="169" spans="1:3" ht="15" x14ac:dyDescent="0.2">
      <c r="A169" s="132"/>
      <c r="B169" s="132"/>
      <c r="C169" s="132"/>
    </row>
    <row r="170" spans="1:3" ht="15" x14ac:dyDescent="0.2">
      <c r="A170" s="132"/>
      <c r="B170" s="132"/>
      <c r="C170" s="132"/>
    </row>
    <row r="171" spans="1:3" ht="15" x14ac:dyDescent="0.2">
      <c r="A171" s="132"/>
      <c r="B171" s="132"/>
      <c r="C171" s="132"/>
    </row>
    <row r="172" spans="1:3" ht="15" x14ac:dyDescent="0.2">
      <c r="A172" s="132"/>
      <c r="B172" s="132"/>
      <c r="C172" s="132"/>
    </row>
    <row r="173" spans="1:3" ht="15" x14ac:dyDescent="0.2">
      <c r="A173" s="132"/>
      <c r="B173" s="132"/>
      <c r="C173" s="132"/>
    </row>
    <row r="174" spans="1:3" ht="15" x14ac:dyDescent="0.2">
      <c r="A174" s="132"/>
      <c r="B174" s="132"/>
      <c r="C174" s="132"/>
    </row>
    <row r="175" spans="1:3" ht="15" x14ac:dyDescent="0.2">
      <c r="A175" s="132"/>
      <c r="B175" s="132"/>
      <c r="C175" s="132"/>
    </row>
    <row r="176" spans="1:3" ht="15" x14ac:dyDescent="0.2">
      <c r="A176" s="132"/>
      <c r="B176" s="132"/>
      <c r="C176" s="132"/>
    </row>
    <row r="177" spans="1:3" ht="15" x14ac:dyDescent="0.2">
      <c r="A177" s="132"/>
      <c r="B177" s="132"/>
      <c r="C177" s="132"/>
    </row>
    <row r="178" spans="1:3" ht="15" x14ac:dyDescent="0.2">
      <c r="A178" s="132"/>
      <c r="B178" s="132"/>
      <c r="C178" s="132"/>
    </row>
    <row r="179" spans="1:3" ht="15" x14ac:dyDescent="0.2">
      <c r="A179" s="132"/>
      <c r="B179" s="132"/>
      <c r="C179" s="132"/>
    </row>
    <row r="180" spans="1:3" ht="15" x14ac:dyDescent="0.2">
      <c r="A180" s="132"/>
      <c r="B180" s="132"/>
      <c r="C180" s="132"/>
    </row>
    <row r="181" spans="1:3" ht="15" x14ac:dyDescent="0.2">
      <c r="A181" s="132"/>
      <c r="B181" s="132"/>
      <c r="C181" s="132"/>
    </row>
    <row r="182" spans="1:3" ht="15" x14ac:dyDescent="0.2">
      <c r="A182" s="132"/>
      <c r="B182" s="132"/>
      <c r="C182" s="132"/>
    </row>
    <row r="183" spans="1:3" ht="15" x14ac:dyDescent="0.2">
      <c r="A183" s="132"/>
      <c r="B183" s="132"/>
      <c r="C183" s="132"/>
    </row>
    <row r="184" spans="1:3" ht="15" x14ac:dyDescent="0.2">
      <c r="A184" s="132"/>
      <c r="B184" s="132"/>
      <c r="C184" s="132"/>
    </row>
    <row r="185" spans="1:3" ht="15" x14ac:dyDescent="0.2">
      <c r="A185" s="132"/>
      <c r="B185" s="132"/>
      <c r="C185" s="132"/>
    </row>
    <row r="186" spans="1:3" ht="15" x14ac:dyDescent="0.2">
      <c r="A186" s="132"/>
      <c r="B186" s="132"/>
      <c r="C186" s="132"/>
    </row>
    <row r="187" spans="1:3" ht="15" x14ac:dyDescent="0.2">
      <c r="A187" s="132"/>
      <c r="B187" s="132"/>
      <c r="C187" s="132"/>
    </row>
    <row r="188" spans="1:3" ht="15" x14ac:dyDescent="0.2">
      <c r="A188" s="132"/>
      <c r="B188" s="132"/>
      <c r="C188" s="132"/>
    </row>
    <row r="189" spans="1:3" ht="15" x14ac:dyDescent="0.2">
      <c r="A189" s="132"/>
      <c r="B189" s="132"/>
      <c r="C189" s="132"/>
    </row>
    <row r="190" spans="1:3" ht="15" x14ac:dyDescent="0.2">
      <c r="A190" s="132"/>
      <c r="B190" s="132"/>
      <c r="C190" s="132"/>
    </row>
    <row r="191" spans="1:3" ht="15" x14ac:dyDescent="0.2">
      <c r="A191" s="132"/>
      <c r="B191" s="132"/>
      <c r="C191" s="132"/>
    </row>
    <row r="192" spans="1:3" ht="15" x14ac:dyDescent="0.2">
      <c r="A192" s="132"/>
      <c r="B192" s="132"/>
      <c r="C192" s="132"/>
    </row>
    <row r="193" spans="1:3" ht="15" x14ac:dyDescent="0.2">
      <c r="A193" s="132"/>
      <c r="B193" s="132"/>
      <c r="C193" s="132"/>
    </row>
    <row r="194" spans="1:3" ht="15" x14ac:dyDescent="0.2">
      <c r="A194" s="132"/>
      <c r="B194" s="132"/>
      <c r="C194" s="132"/>
    </row>
    <row r="195" spans="1:3" ht="15" x14ac:dyDescent="0.2">
      <c r="A195" s="132"/>
      <c r="B195" s="132"/>
      <c r="C195" s="132"/>
    </row>
    <row r="196" spans="1:3" ht="15" x14ac:dyDescent="0.2">
      <c r="A196" s="132"/>
      <c r="B196" s="132"/>
      <c r="C196" s="132"/>
    </row>
    <row r="197" spans="1:3" ht="15" x14ac:dyDescent="0.2">
      <c r="A197" s="132"/>
      <c r="B197" s="132"/>
      <c r="C197" s="132"/>
    </row>
    <row r="198" spans="1:3" ht="15" x14ac:dyDescent="0.2">
      <c r="A198" s="132"/>
      <c r="B198" s="132"/>
      <c r="C198" s="132"/>
    </row>
    <row r="199" spans="1:3" ht="15" x14ac:dyDescent="0.2">
      <c r="A199" s="132"/>
      <c r="B199" s="132"/>
      <c r="C199" s="132"/>
    </row>
    <row r="200" spans="1:3" ht="15" x14ac:dyDescent="0.2">
      <c r="A200" s="132"/>
      <c r="B200" s="132"/>
      <c r="C200" s="132"/>
    </row>
    <row r="201" spans="1:3" ht="15" x14ac:dyDescent="0.2">
      <c r="A201" s="132"/>
      <c r="B201" s="132"/>
      <c r="C201" s="132"/>
    </row>
    <row r="202" spans="1:3" ht="15" x14ac:dyDescent="0.2">
      <c r="A202" s="132"/>
      <c r="B202" s="132"/>
      <c r="C202" s="132"/>
    </row>
    <row r="203" spans="1:3" ht="15" x14ac:dyDescent="0.2">
      <c r="A203" s="132"/>
      <c r="B203" s="132"/>
      <c r="C203" s="132"/>
    </row>
    <row r="204" spans="1:3" ht="15" x14ac:dyDescent="0.2">
      <c r="A204" s="132"/>
      <c r="B204" s="132"/>
      <c r="C204" s="132"/>
    </row>
    <row r="205" spans="1:3" ht="15" x14ac:dyDescent="0.2">
      <c r="A205" s="132"/>
      <c r="B205" s="132"/>
      <c r="C205" s="132"/>
    </row>
    <row r="206" spans="1:3" ht="15" x14ac:dyDescent="0.2">
      <c r="A206" s="132"/>
      <c r="B206" s="132"/>
      <c r="C206" s="132"/>
    </row>
    <row r="207" spans="1:3" ht="15" x14ac:dyDescent="0.2">
      <c r="A207" s="132"/>
      <c r="B207" s="132"/>
      <c r="C207" s="132"/>
    </row>
    <row r="208" spans="1:3" ht="15" x14ac:dyDescent="0.2">
      <c r="A208" s="132"/>
      <c r="B208" s="132"/>
      <c r="C208" s="132"/>
    </row>
    <row r="209" spans="1:3" ht="15" x14ac:dyDescent="0.2">
      <c r="A209" s="132"/>
      <c r="B209" s="132"/>
      <c r="C209" s="132"/>
    </row>
    <row r="210" spans="1:3" ht="15" x14ac:dyDescent="0.2">
      <c r="A210" s="132"/>
      <c r="B210" s="132"/>
      <c r="C210" s="132"/>
    </row>
    <row r="211" spans="1:3" ht="15" x14ac:dyDescent="0.2">
      <c r="A211" s="132"/>
      <c r="B211" s="132"/>
      <c r="C211" s="132"/>
    </row>
    <row r="212" spans="1:3" ht="15" x14ac:dyDescent="0.2">
      <c r="A212" s="132"/>
      <c r="B212" s="132"/>
      <c r="C212" s="132"/>
    </row>
    <row r="213" spans="1:3" ht="15" x14ac:dyDescent="0.2">
      <c r="A213" s="132"/>
      <c r="B213" s="132"/>
      <c r="C213" s="132"/>
    </row>
    <row r="214" spans="1:3" ht="15" x14ac:dyDescent="0.2">
      <c r="A214" s="132"/>
      <c r="B214" s="132"/>
      <c r="C214" s="132"/>
    </row>
    <row r="215" spans="1:3" ht="15" x14ac:dyDescent="0.2">
      <c r="A215" s="132"/>
      <c r="B215" s="132"/>
      <c r="C215" s="132"/>
    </row>
    <row r="216" spans="1:3" ht="15" x14ac:dyDescent="0.2">
      <c r="A216" s="132"/>
      <c r="B216" s="132"/>
      <c r="C216" s="132"/>
    </row>
    <row r="217" spans="1:3" ht="15" x14ac:dyDescent="0.2">
      <c r="A217" s="132"/>
      <c r="B217" s="132"/>
      <c r="C217" s="132"/>
    </row>
    <row r="218" spans="1:3" ht="15" x14ac:dyDescent="0.2">
      <c r="A218" s="132"/>
      <c r="B218" s="132"/>
      <c r="C218" s="132"/>
    </row>
    <row r="219" spans="1:3" ht="15" x14ac:dyDescent="0.2">
      <c r="A219" s="132"/>
      <c r="B219" s="132"/>
      <c r="C219" s="132"/>
    </row>
    <row r="220" spans="1:3" ht="15" x14ac:dyDescent="0.2">
      <c r="A220" s="132"/>
      <c r="B220" s="132"/>
      <c r="C220" s="132"/>
    </row>
    <row r="221" spans="1:3" ht="15" x14ac:dyDescent="0.2">
      <c r="A221" s="132"/>
      <c r="B221" s="132"/>
      <c r="C221" s="132"/>
    </row>
    <row r="222" spans="1:3" ht="15" x14ac:dyDescent="0.2">
      <c r="A222" s="132"/>
      <c r="B222" s="132"/>
      <c r="C222" s="132"/>
    </row>
    <row r="223" spans="1:3" ht="15" x14ac:dyDescent="0.2">
      <c r="A223" s="132"/>
      <c r="B223" s="132"/>
      <c r="C223" s="132"/>
    </row>
    <row r="224" spans="1:3" ht="15" x14ac:dyDescent="0.2">
      <c r="A224" s="132"/>
      <c r="B224" s="132"/>
      <c r="C224" s="132"/>
    </row>
    <row r="225" spans="1:3" ht="15" x14ac:dyDescent="0.2">
      <c r="A225" s="132"/>
      <c r="B225" s="132"/>
      <c r="C225" s="132"/>
    </row>
    <row r="226" spans="1:3" ht="15" x14ac:dyDescent="0.2">
      <c r="A226" s="132"/>
      <c r="B226" s="132"/>
      <c r="C226" s="132"/>
    </row>
    <row r="227" spans="1:3" ht="15" x14ac:dyDescent="0.2">
      <c r="A227" s="132"/>
      <c r="B227" s="132"/>
      <c r="C227" s="132"/>
    </row>
    <row r="228" spans="1:3" ht="15" x14ac:dyDescent="0.2">
      <c r="A228" s="132"/>
      <c r="B228" s="132"/>
      <c r="C228" s="132"/>
    </row>
    <row r="229" spans="1:3" ht="15" x14ac:dyDescent="0.2">
      <c r="A229" s="132"/>
      <c r="B229" s="132"/>
      <c r="C229" s="132"/>
    </row>
    <row r="230" spans="1:3" ht="15" x14ac:dyDescent="0.2">
      <c r="A230" s="132"/>
      <c r="B230" s="132"/>
      <c r="C230" s="132"/>
    </row>
    <row r="231" spans="1:3" ht="15" x14ac:dyDescent="0.2">
      <c r="A231" s="132"/>
      <c r="B231" s="132"/>
      <c r="C231" s="132"/>
    </row>
    <row r="232" spans="1:3" ht="15" x14ac:dyDescent="0.2">
      <c r="A232" s="132"/>
      <c r="B232" s="132"/>
      <c r="C232" s="132"/>
    </row>
    <row r="233" spans="1:3" ht="15" x14ac:dyDescent="0.2">
      <c r="A233" s="132"/>
      <c r="B233" s="132"/>
      <c r="C233" s="132"/>
    </row>
    <row r="234" spans="1:3" ht="15" x14ac:dyDescent="0.2">
      <c r="A234" s="132"/>
      <c r="B234" s="132"/>
      <c r="C234" s="132"/>
    </row>
    <row r="235" spans="1:3" ht="15" x14ac:dyDescent="0.2">
      <c r="A235" s="132"/>
      <c r="B235" s="132"/>
      <c r="C235" s="132"/>
    </row>
    <row r="236" spans="1:3" ht="15" x14ac:dyDescent="0.2">
      <c r="A236" s="132"/>
      <c r="B236" s="132"/>
      <c r="C236" s="132"/>
    </row>
    <row r="237" spans="1:3" ht="15" x14ac:dyDescent="0.2">
      <c r="A237" s="132"/>
      <c r="B237" s="132"/>
      <c r="C237" s="132"/>
    </row>
    <row r="238" spans="1:3" ht="15" x14ac:dyDescent="0.2">
      <c r="A238" s="132"/>
      <c r="B238" s="132"/>
      <c r="C238" s="132"/>
    </row>
    <row r="239" spans="1:3" ht="15" x14ac:dyDescent="0.2">
      <c r="A239" s="132"/>
      <c r="B239" s="132"/>
      <c r="C239" s="132"/>
    </row>
    <row r="240" spans="1:3" ht="15" x14ac:dyDescent="0.2">
      <c r="A240" s="132"/>
      <c r="B240" s="132"/>
      <c r="C240" s="132"/>
    </row>
    <row r="241" spans="1:3" ht="15" x14ac:dyDescent="0.2">
      <c r="A241" s="132"/>
      <c r="B241" s="132"/>
      <c r="C241" s="132"/>
    </row>
    <row r="242" spans="1:3" ht="15" x14ac:dyDescent="0.2">
      <c r="A242" s="132"/>
      <c r="B242" s="132"/>
      <c r="C242" s="132"/>
    </row>
    <row r="243" spans="1:3" ht="15" x14ac:dyDescent="0.2">
      <c r="A243" s="132"/>
      <c r="B243" s="132"/>
      <c r="C243" s="132"/>
    </row>
    <row r="244" spans="1:3" ht="15" x14ac:dyDescent="0.2">
      <c r="A244" s="132"/>
      <c r="B244" s="132"/>
      <c r="C244" s="132"/>
    </row>
    <row r="245" spans="1:3" ht="15" x14ac:dyDescent="0.2">
      <c r="A245" s="132"/>
      <c r="B245" s="132"/>
      <c r="C245" s="132"/>
    </row>
    <row r="246" spans="1:3" ht="15" x14ac:dyDescent="0.2">
      <c r="A246" s="132"/>
      <c r="B246" s="132"/>
      <c r="C246" s="132"/>
    </row>
    <row r="247" spans="1:3" ht="15" x14ac:dyDescent="0.2">
      <c r="A247" s="132"/>
      <c r="B247" s="132"/>
      <c r="C247" s="132"/>
    </row>
    <row r="248" spans="1:3" ht="15" x14ac:dyDescent="0.2">
      <c r="A248" s="132"/>
      <c r="B248" s="132"/>
      <c r="C248" s="132"/>
    </row>
    <row r="249" spans="1:3" ht="15" x14ac:dyDescent="0.2">
      <c r="A249" s="132"/>
      <c r="B249" s="132"/>
      <c r="C249" s="132"/>
    </row>
    <row r="250" spans="1:3" ht="15" x14ac:dyDescent="0.2">
      <c r="A250" s="132"/>
      <c r="B250" s="132"/>
      <c r="C250" s="132"/>
    </row>
    <row r="251" spans="1:3" ht="15" x14ac:dyDescent="0.2">
      <c r="A251" s="132"/>
      <c r="B251" s="132"/>
      <c r="C251" s="132"/>
    </row>
    <row r="252" spans="1:3" ht="15" x14ac:dyDescent="0.2">
      <c r="A252" s="132"/>
      <c r="B252" s="132"/>
      <c r="C252" s="132"/>
    </row>
    <row r="253" spans="1:3" ht="15" x14ac:dyDescent="0.2">
      <c r="A253" s="132"/>
      <c r="B253" s="132"/>
      <c r="C253" s="132"/>
    </row>
    <row r="254" spans="1:3" ht="15" x14ac:dyDescent="0.2">
      <c r="A254" s="132"/>
      <c r="B254" s="132"/>
      <c r="C254" s="132"/>
    </row>
    <row r="255" spans="1:3" ht="15" x14ac:dyDescent="0.2">
      <c r="A255" s="132"/>
      <c r="B255" s="132"/>
      <c r="C255" s="132"/>
    </row>
    <row r="256" spans="1:3" ht="15" x14ac:dyDescent="0.2">
      <c r="A256" s="132"/>
      <c r="B256" s="132"/>
      <c r="C256" s="132"/>
    </row>
    <row r="257" spans="1:3" ht="15" x14ac:dyDescent="0.2">
      <c r="A257" s="132"/>
      <c r="B257" s="132"/>
      <c r="C257" s="132"/>
    </row>
    <row r="258" spans="1:3" ht="15" x14ac:dyDescent="0.2">
      <c r="A258" s="132"/>
      <c r="B258" s="132"/>
      <c r="C258" s="132"/>
    </row>
    <row r="259" spans="1:3" ht="15" x14ac:dyDescent="0.2">
      <c r="A259" s="132"/>
      <c r="B259" s="132"/>
      <c r="C259" s="132"/>
    </row>
    <row r="260" spans="1:3" ht="15" x14ac:dyDescent="0.2">
      <c r="A260" s="132"/>
      <c r="B260" s="132"/>
      <c r="C260" s="132"/>
    </row>
    <row r="261" spans="1:3" ht="15" x14ac:dyDescent="0.2">
      <c r="A261" s="132"/>
      <c r="B261" s="132"/>
      <c r="C261" s="132"/>
    </row>
    <row r="262" spans="1:3" ht="15" x14ac:dyDescent="0.2">
      <c r="A262" s="132"/>
      <c r="B262" s="132"/>
      <c r="C262" s="132"/>
    </row>
    <row r="263" spans="1:3" ht="15" x14ac:dyDescent="0.2">
      <c r="A263" s="132"/>
      <c r="B263" s="132"/>
      <c r="C263" s="132"/>
    </row>
    <row r="264" spans="1:3" ht="15" x14ac:dyDescent="0.2">
      <c r="A264" s="132"/>
      <c r="B264" s="132"/>
      <c r="C264" s="132"/>
    </row>
    <row r="265" spans="1:3" ht="15" x14ac:dyDescent="0.2">
      <c r="A265" s="132"/>
      <c r="B265" s="132"/>
      <c r="C265" s="132"/>
    </row>
    <row r="266" spans="1:3" ht="15" x14ac:dyDescent="0.2">
      <c r="A266" s="132"/>
      <c r="B266" s="132"/>
      <c r="C266" s="132"/>
    </row>
    <row r="267" spans="1:3" ht="15" x14ac:dyDescent="0.2">
      <c r="A267" s="132"/>
      <c r="B267" s="132"/>
      <c r="C267" s="132"/>
    </row>
    <row r="268" spans="1:3" ht="15" x14ac:dyDescent="0.2">
      <c r="A268" s="132"/>
      <c r="B268" s="132"/>
      <c r="C268" s="132"/>
    </row>
    <row r="269" spans="1:3" ht="15" x14ac:dyDescent="0.2">
      <c r="A269" s="132"/>
      <c r="B269" s="132"/>
      <c r="C269" s="132"/>
    </row>
    <row r="270" spans="1:3" ht="15" x14ac:dyDescent="0.2">
      <c r="A270" s="132"/>
      <c r="B270" s="132"/>
      <c r="C270" s="132"/>
    </row>
    <row r="271" spans="1:3" ht="15" x14ac:dyDescent="0.2">
      <c r="A271" s="132"/>
      <c r="B271" s="132"/>
      <c r="C271" s="132"/>
    </row>
    <row r="272" spans="1:3" ht="15" x14ac:dyDescent="0.2">
      <c r="A272" s="132"/>
      <c r="B272" s="132"/>
      <c r="C272" s="132"/>
    </row>
    <row r="273" spans="1:3" ht="15" x14ac:dyDescent="0.2">
      <c r="A273" s="132"/>
      <c r="B273" s="132"/>
      <c r="C273" s="132"/>
    </row>
    <row r="274" spans="1:3" ht="15" x14ac:dyDescent="0.2">
      <c r="A274" s="132"/>
      <c r="B274" s="132"/>
      <c r="C274" s="132"/>
    </row>
    <row r="275" spans="1:3" ht="15" x14ac:dyDescent="0.2">
      <c r="A275" s="132"/>
      <c r="B275" s="132"/>
      <c r="C275" s="132"/>
    </row>
    <row r="276" spans="1:3" ht="15" x14ac:dyDescent="0.2">
      <c r="A276" s="132"/>
      <c r="B276" s="132"/>
      <c r="C276" s="132"/>
    </row>
    <row r="277" spans="1:3" ht="15" x14ac:dyDescent="0.2">
      <c r="A277" s="132"/>
      <c r="B277" s="132"/>
      <c r="C277" s="132"/>
    </row>
    <row r="278" spans="1:3" ht="15" x14ac:dyDescent="0.2">
      <c r="A278" s="132"/>
      <c r="B278" s="132"/>
      <c r="C278" s="132"/>
    </row>
    <row r="279" spans="1:3" ht="15" x14ac:dyDescent="0.2">
      <c r="A279" s="132"/>
      <c r="B279" s="132"/>
      <c r="C279" s="132"/>
    </row>
    <row r="280" spans="1:3" ht="15" x14ac:dyDescent="0.2">
      <c r="A280" s="132"/>
      <c r="B280" s="132"/>
      <c r="C280" s="132"/>
    </row>
    <row r="281" spans="1:3" ht="15" x14ac:dyDescent="0.2">
      <c r="A281" s="132"/>
      <c r="B281" s="132"/>
      <c r="C281" s="132"/>
    </row>
    <row r="282" spans="1:3" ht="15" x14ac:dyDescent="0.2">
      <c r="A282" s="132"/>
      <c r="B282" s="132"/>
      <c r="C282" s="132"/>
    </row>
    <row r="283" spans="1:3" ht="15" x14ac:dyDescent="0.2">
      <c r="A283" s="132"/>
      <c r="B283" s="132"/>
      <c r="C283" s="132"/>
    </row>
    <row r="284" spans="1:3" ht="15" x14ac:dyDescent="0.2">
      <c r="A284" s="132"/>
      <c r="B284" s="132"/>
      <c r="C284" s="132"/>
    </row>
    <row r="285" spans="1:3" ht="15" x14ac:dyDescent="0.2">
      <c r="A285" s="132"/>
      <c r="B285" s="132"/>
      <c r="C285" s="132"/>
    </row>
    <row r="286" spans="1:3" ht="15" x14ac:dyDescent="0.2">
      <c r="A286" s="132"/>
      <c r="B286" s="132"/>
      <c r="C286" s="132"/>
    </row>
    <row r="287" spans="1:3" ht="15" x14ac:dyDescent="0.2">
      <c r="A287" s="132"/>
      <c r="B287" s="132"/>
      <c r="C287" s="132"/>
    </row>
    <row r="288" spans="1:3" ht="15" x14ac:dyDescent="0.2">
      <c r="A288" s="132"/>
      <c r="B288" s="132"/>
      <c r="C288" s="132"/>
    </row>
    <row r="289" spans="1:3" ht="15" x14ac:dyDescent="0.2">
      <c r="A289" s="132"/>
      <c r="B289" s="132"/>
      <c r="C289" s="132"/>
    </row>
    <row r="290" spans="1:3" ht="15" x14ac:dyDescent="0.2">
      <c r="A290" s="132"/>
      <c r="B290" s="132"/>
      <c r="C290" s="132"/>
    </row>
    <row r="291" spans="1:3" ht="15" x14ac:dyDescent="0.2">
      <c r="A291" s="132"/>
      <c r="B291" s="132"/>
      <c r="C291" s="132"/>
    </row>
    <row r="292" spans="1:3" ht="15" x14ac:dyDescent="0.2">
      <c r="A292" s="132"/>
      <c r="B292" s="132"/>
      <c r="C292" s="132"/>
    </row>
    <row r="293" spans="1:3" ht="15" x14ac:dyDescent="0.2">
      <c r="A293" s="132"/>
      <c r="B293" s="132"/>
      <c r="C293" s="132"/>
    </row>
    <row r="294" spans="1:3" ht="15" x14ac:dyDescent="0.2">
      <c r="A294" s="132"/>
      <c r="B294" s="132"/>
      <c r="C294" s="132"/>
    </row>
    <row r="295" spans="1:3" ht="15" x14ac:dyDescent="0.2">
      <c r="A295" s="132"/>
      <c r="B295" s="132"/>
      <c r="C295" s="132"/>
    </row>
    <row r="296" spans="1:3" ht="15" x14ac:dyDescent="0.2">
      <c r="A296" s="132"/>
      <c r="B296" s="132"/>
      <c r="C296" s="132"/>
    </row>
    <row r="297" spans="1:3" ht="15" x14ac:dyDescent="0.2">
      <c r="A297" s="132"/>
      <c r="B297" s="132"/>
      <c r="C297" s="132"/>
    </row>
    <row r="298" spans="1:3" ht="15" x14ac:dyDescent="0.2">
      <c r="A298" s="132"/>
      <c r="B298" s="132"/>
      <c r="C298" s="132"/>
    </row>
    <row r="299" spans="1:3" ht="15" x14ac:dyDescent="0.2">
      <c r="A299" s="132"/>
      <c r="B299" s="132"/>
      <c r="C299" s="132"/>
    </row>
    <row r="300" spans="1:3" ht="15" x14ac:dyDescent="0.2">
      <c r="A300" s="132"/>
      <c r="B300" s="132"/>
      <c r="C300" s="132"/>
    </row>
    <row r="301" spans="1:3" ht="15" x14ac:dyDescent="0.2">
      <c r="A301" s="132"/>
      <c r="B301" s="132"/>
      <c r="C301" s="132"/>
    </row>
    <row r="302" spans="1:3" ht="15" x14ac:dyDescent="0.2">
      <c r="A302" s="132"/>
      <c r="B302" s="132"/>
      <c r="C302" s="132"/>
    </row>
    <row r="303" spans="1:3" ht="15" x14ac:dyDescent="0.2">
      <c r="A303" s="132"/>
      <c r="B303" s="132"/>
      <c r="C303" s="132"/>
    </row>
    <row r="304" spans="1:3" ht="15" x14ac:dyDescent="0.2">
      <c r="A304" s="132"/>
      <c r="B304" s="132"/>
      <c r="C304" s="132"/>
    </row>
    <row r="305" spans="1:3" ht="15" x14ac:dyDescent="0.2">
      <c r="A305" s="132"/>
      <c r="B305" s="132"/>
      <c r="C305" s="132"/>
    </row>
    <row r="306" spans="1:3" ht="15" x14ac:dyDescent="0.2">
      <c r="A306" s="132"/>
      <c r="B306" s="132"/>
      <c r="C306" s="132"/>
    </row>
    <row r="307" spans="1:3" ht="15" x14ac:dyDescent="0.2">
      <c r="A307" s="132"/>
      <c r="B307" s="132"/>
      <c r="C307" s="132"/>
    </row>
    <row r="308" spans="1:3" ht="15" x14ac:dyDescent="0.2">
      <c r="A308" s="132"/>
      <c r="B308" s="132"/>
      <c r="C308" s="132"/>
    </row>
    <row r="309" spans="1:3" ht="15" x14ac:dyDescent="0.2">
      <c r="A309" s="132"/>
      <c r="B309" s="132"/>
      <c r="C309" s="132"/>
    </row>
    <row r="310" spans="1:3" ht="15" x14ac:dyDescent="0.2">
      <c r="A310" s="132"/>
      <c r="B310" s="132"/>
      <c r="C310" s="132"/>
    </row>
    <row r="311" spans="1:3" ht="15" x14ac:dyDescent="0.2">
      <c r="A311" s="132"/>
      <c r="B311" s="132"/>
      <c r="C311" s="132"/>
    </row>
    <row r="312" spans="1:3" ht="15" x14ac:dyDescent="0.2">
      <c r="A312" s="132"/>
      <c r="B312" s="132"/>
      <c r="C312" s="132"/>
    </row>
    <row r="313" spans="1:3" ht="15" x14ac:dyDescent="0.2">
      <c r="A313" s="132"/>
      <c r="B313" s="132"/>
      <c r="C313" s="132"/>
    </row>
    <row r="314" spans="1:3" ht="15" x14ac:dyDescent="0.2">
      <c r="A314" s="132"/>
      <c r="B314" s="132"/>
      <c r="C314" s="132"/>
    </row>
    <row r="315" spans="1:3" ht="15" x14ac:dyDescent="0.2">
      <c r="A315" s="132"/>
      <c r="B315" s="132"/>
      <c r="C315" s="132"/>
    </row>
    <row r="316" spans="1:3" ht="15" x14ac:dyDescent="0.2">
      <c r="A316" s="132"/>
      <c r="B316" s="132"/>
      <c r="C316" s="132"/>
    </row>
    <row r="317" spans="1:3" ht="15" x14ac:dyDescent="0.2">
      <c r="A317" s="132"/>
      <c r="B317" s="132"/>
      <c r="C317" s="132"/>
    </row>
    <row r="318" spans="1:3" ht="15" x14ac:dyDescent="0.2">
      <c r="A318" s="132"/>
      <c r="B318" s="132"/>
      <c r="C318" s="132"/>
    </row>
    <row r="319" spans="1:3" ht="15" x14ac:dyDescent="0.2">
      <c r="A319" s="132"/>
      <c r="B319" s="132"/>
      <c r="C319" s="132"/>
    </row>
    <row r="320" spans="1:3" ht="15" x14ac:dyDescent="0.2">
      <c r="A320" s="132"/>
      <c r="B320" s="132"/>
      <c r="C320" s="132"/>
    </row>
    <row r="321" spans="1:3" ht="15" x14ac:dyDescent="0.2">
      <c r="A321" s="132"/>
      <c r="B321" s="132"/>
      <c r="C321" s="132"/>
    </row>
    <row r="322" spans="1:3" ht="15" x14ac:dyDescent="0.2">
      <c r="A322" s="132"/>
      <c r="B322" s="132"/>
      <c r="C322" s="132"/>
    </row>
    <row r="323" spans="1:3" ht="15" x14ac:dyDescent="0.2">
      <c r="A323" s="132"/>
      <c r="B323" s="132"/>
      <c r="C323" s="132"/>
    </row>
    <row r="324" spans="1:3" ht="15" x14ac:dyDescent="0.2">
      <c r="A324" s="132"/>
      <c r="B324" s="132"/>
      <c r="C324" s="132"/>
    </row>
    <row r="325" spans="1:3" ht="15" x14ac:dyDescent="0.2">
      <c r="A325" s="132"/>
      <c r="B325" s="132"/>
      <c r="C325" s="132"/>
    </row>
    <row r="326" spans="1:3" ht="15" x14ac:dyDescent="0.2">
      <c r="A326" s="132"/>
      <c r="B326" s="132"/>
      <c r="C326" s="132"/>
    </row>
    <row r="327" spans="1:3" ht="15" x14ac:dyDescent="0.2">
      <c r="A327" s="132"/>
      <c r="B327" s="132"/>
      <c r="C327" s="132"/>
    </row>
    <row r="328" spans="1:3" ht="15" x14ac:dyDescent="0.2">
      <c r="A328" s="132"/>
      <c r="B328" s="132"/>
      <c r="C328" s="132"/>
    </row>
    <row r="329" spans="1:3" ht="15" x14ac:dyDescent="0.2">
      <c r="A329" s="132"/>
      <c r="B329" s="132"/>
      <c r="C329" s="132"/>
    </row>
    <row r="330" spans="1:3" ht="15" x14ac:dyDescent="0.2">
      <c r="A330" s="132"/>
      <c r="B330" s="132"/>
      <c r="C330" s="132"/>
    </row>
    <row r="331" spans="1:3" ht="15" x14ac:dyDescent="0.2">
      <c r="A331" s="132"/>
      <c r="B331" s="132"/>
      <c r="C331" s="132"/>
    </row>
    <row r="332" spans="1:3" ht="15" x14ac:dyDescent="0.2">
      <c r="A332" s="132"/>
      <c r="B332" s="132"/>
      <c r="C332" s="132"/>
    </row>
    <row r="333" spans="1:3" ht="15" x14ac:dyDescent="0.2">
      <c r="A333" s="132"/>
      <c r="B333" s="132"/>
      <c r="C333" s="132"/>
    </row>
    <row r="334" spans="1:3" ht="15" x14ac:dyDescent="0.2">
      <c r="A334" s="132"/>
      <c r="B334" s="132"/>
      <c r="C334" s="132"/>
    </row>
    <row r="335" spans="1:3" ht="15" x14ac:dyDescent="0.2">
      <c r="A335" s="132"/>
      <c r="B335" s="132"/>
      <c r="C335" s="132"/>
    </row>
    <row r="336" spans="1:3" ht="15" x14ac:dyDescent="0.2">
      <c r="A336" s="132"/>
      <c r="B336" s="132"/>
      <c r="C336" s="132"/>
    </row>
    <row r="337" spans="1:3" ht="15" x14ac:dyDescent="0.2">
      <c r="A337" s="132"/>
      <c r="B337" s="132"/>
      <c r="C337" s="132"/>
    </row>
    <row r="338" spans="1:3" ht="15" x14ac:dyDescent="0.2">
      <c r="A338" s="132"/>
      <c r="B338" s="132"/>
      <c r="C338" s="132"/>
    </row>
    <row r="339" spans="1:3" ht="15" x14ac:dyDescent="0.2">
      <c r="A339" s="132"/>
      <c r="B339" s="132"/>
      <c r="C339" s="132"/>
    </row>
    <row r="340" spans="1:3" ht="15" x14ac:dyDescent="0.2">
      <c r="A340" s="132"/>
      <c r="B340" s="132"/>
      <c r="C340" s="132"/>
    </row>
    <row r="341" spans="1:3" ht="15" x14ac:dyDescent="0.2">
      <c r="A341" s="132"/>
      <c r="B341" s="132"/>
      <c r="C341" s="132"/>
    </row>
    <row r="342" spans="1:3" ht="15" x14ac:dyDescent="0.2">
      <c r="A342" s="132"/>
      <c r="B342" s="132"/>
      <c r="C342" s="132"/>
    </row>
    <row r="343" spans="1:3" ht="15" x14ac:dyDescent="0.2">
      <c r="A343" s="132"/>
      <c r="B343" s="132"/>
      <c r="C343" s="132"/>
    </row>
    <row r="344" spans="1:3" ht="15" x14ac:dyDescent="0.2">
      <c r="A344" s="132"/>
      <c r="B344" s="132"/>
      <c r="C344" s="132"/>
    </row>
    <row r="345" spans="1:3" ht="15" x14ac:dyDescent="0.2">
      <c r="A345" s="132"/>
      <c r="B345" s="132"/>
      <c r="C345" s="132"/>
    </row>
    <row r="346" spans="1:3" ht="15" x14ac:dyDescent="0.2">
      <c r="A346" s="132"/>
      <c r="B346" s="132"/>
      <c r="C346" s="132"/>
    </row>
    <row r="347" spans="1:3" ht="15" x14ac:dyDescent="0.2">
      <c r="A347" s="132"/>
      <c r="B347" s="132"/>
      <c r="C347" s="132"/>
    </row>
    <row r="348" spans="1:3" ht="15" x14ac:dyDescent="0.2">
      <c r="A348" s="132"/>
      <c r="B348" s="132"/>
      <c r="C348" s="132"/>
    </row>
    <row r="349" spans="1:3" ht="15" x14ac:dyDescent="0.2">
      <c r="A349" s="132"/>
      <c r="B349" s="132"/>
      <c r="C349" s="132"/>
    </row>
    <row r="350" spans="1:3" ht="15" x14ac:dyDescent="0.2">
      <c r="A350" s="132"/>
      <c r="B350" s="132"/>
      <c r="C350" s="132"/>
    </row>
    <row r="351" spans="1:3" ht="15" x14ac:dyDescent="0.2">
      <c r="A351" s="132"/>
      <c r="B351" s="132"/>
      <c r="C351" s="132"/>
    </row>
    <row r="352" spans="1:3" ht="15" x14ac:dyDescent="0.2">
      <c r="A352" s="132"/>
      <c r="B352" s="132"/>
      <c r="C352" s="132"/>
    </row>
    <row r="353" spans="1:3" ht="15" x14ac:dyDescent="0.2">
      <c r="A353" s="132"/>
      <c r="B353" s="132"/>
      <c r="C353" s="132"/>
    </row>
    <row r="354" spans="1:3" ht="15" x14ac:dyDescent="0.2">
      <c r="A354" s="132"/>
      <c r="B354" s="132"/>
      <c r="C354" s="132"/>
    </row>
    <row r="355" spans="1:3" ht="15" x14ac:dyDescent="0.2">
      <c r="A355" s="132"/>
      <c r="B355" s="132"/>
      <c r="C355" s="132"/>
    </row>
    <row r="356" spans="1:3" ht="15" x14ac:dyDescent="0.2">
      <c r="A356" s="132"/>
      <c r="B356" s="132"/>
      <c r="C356" s="132"/>
    </row>
    <row r="357" spans="1:3" ht="15" x14ac:dyDescent="0.2">
      <c r="A357" s="132"/>
      <c r="B357" s="132"/>
      <c r="C357" s="132"/>
    </row>
    <row r="358" spans="1:3" ht="15" x14ac:dyDescent="0.2">
      <c r="A358" s="132"/>
      <c r="B358" s="132"/>
      <c r="C358" s="132"/>
    </row>
    <row r="359" spans="1:3" ht="15" x14ac:dyDescent="0.2">
      <c r="A359" s="132"/>
      <c r="B359" s="132"/>
      <c r="C359" s="132"/>
    </row>
    <row r="360" spans="1:3" ht="15" x14ac:dyDescent="0.2">
      <c r="A360" s="132"/>
      <c r="B360" s="132"/>
      <c r="C360" s="132"/>
    </row>
    <row r="361" spans="1:3" ht="15" x14ac:dyDescent="0.2">
      <c r="A361" s="132"/>
      <c r="B361" s="132"/>
      <c r="C361" s="132"/>
    </row>
    <row r="362" spans="1:3" ht="15" x14ac:dyDescent="0.2">
      <c r="A362" s="132"/>
      <c r="B362" s="132"/>
      <c r="C362" s="132"/>
    </row>
    <row r="363" spans="1:3" ht="15" x14ac:dyDescent="0.2">
      <c r="A363" s="132"/>
      <c r="B363" s="132"/>
      <c r="C363" s="132"/>
    </row>
    <row r="364" spans="1:3" ht="15" x14ac:dyDescent="0.2">
      <c r="A364" s="132"/>
      <c r="B364" s="132"/>
      <c r="C364" s="132"/>
    </row>
    <row r="365" spans="1:3" ht="15" x14ac:dyDescent="0.2">
      <c r="A365" s="132"/>
      <c r="B365" s="132"/>
      <c r="C365" s="132"/>
    </row>
    <row r="366" spans="1:3" ht="15" x14ac:dyDescent="0.2">
      <c r="A366" s="132"/>
      <c r="B366" s="132"/>
      <c r="C366" s="132"/>
    </row>
    <row r="367" spans="1:3" ht="15" x14ac:dyDescent="0.2">
      <c r="A367" s="132"/>
      <c r="B367" s="132"/>
      <c r="C367" s="132"/>
    </row>
    <row r="368" spans="1:3" ht="15" x14ac:dyDescent="0.2">
      <c r="A368" s="132"/>
      <c r="B368" s="132"/>
      <c r="C368" s="132"/>
    </row>
    <row r="369" spans="1:3" ht="15" x14ac:dyDescent="0.2">
      <c r="A369" s="132"/>
      <c r="B369" s="132"/>
      <c r="C369" s="132"/>
    </row>
    <row r="370" spans="1:3" ht="15" x14ac:dyDescent="0.2">
      <c r="A370" s="132"/>
      <c r="B370" s="132"/>
      <c r="C370" s="132"/>
    </row>
    <row r="371" spans="1:3" ht="15" x14ac:dyDescent="0.2">
      <c r="A371" s="132"/>
      <c r="B371" s="132"/>
      <c r="C371" s="132"/>
    </row>
    <row r="372" spans="1:3" ht="15" x14ac:dyDescent="0.2">
      <c r="A372" s="132"/>
      <c r="B372" s="132"/>
      <c r="C372" s="132"/>
    </row>
    <row r="373" spans="1:3" ht="15" x14ac:dyDescent="0.2">
      <c r="A373" s="132"/>
      <c r="B373" s="132"/>
      <c r="C373" s="132"/>
    </row>
    <row r="374" spans="1:3" ht="15" x14ac:dyDescent="0.2">
      <c r="A374" s="132"/>
      <c r="B374" s="132"/>
      <c r="C374" s="132"/>
    </row>
    <row r="375" spans="1:3" ht="15" x14ac:dyDescent="0.2">
      <c r="A375" s="132"/>
      <c r="B375" s="132"/>
      <c r="C375" s="132"/>
    </row>
    <row r="376" spans="1:3" ht="15" x14ac:dyDescent="0.2">
      <c r="A376" s="132"/>
      <c r="B376" s="132"/>
      <c r="C376" s="132"/>
    </row>
    <row r="377" spans="1:3" ht="15" x14ac:dyDescent="0.2">
      <c r="A377" s="132"/>
      <c r="B377" s="132"/>
      <c r="C377" s="132"/>
    </row>
    <row r="378" spans="1:3" ht="15" x14ac:dyDescent="0.2">
      <c r="A378" s="132"/>
      <c r="B378" s="132"/>
      <c r="C378" s="132"/>
    </row>
    <row r="379" spans="1:3" ht="15" x14ac:dyDescent="0.2">
      <c r="A379" s="132"/>
      <c r="B379" s="132"/>
      <c r="C379" s="132"/>
    </row>
    <row r="380" spans="1:3" ht="15" x14ac:dyDescent="0.2">
      <c r="A380" s="132"/>
      <c r="B380" s="132"/>
      <c r="C380" s="132"/>
    </row>
    <row r="381" spans="1:3" ht="15" x14ac:dyDescent="0.2">
      <c r="A381" s="132"/>
      <c r="B381" s="132"/>
      <c r="C381" s="132"/>
    </row>
    <row r="382" spans="1:3" ht="15" x14ac:dyDescent="0.2">
      <c r="A382" s="132"/>
      <c r="B382" s="132"/>
      <c r="C382" s="132"/>
    </row>
    <row r="383" spans="1:3" ht="15" x14ac:dyDescent="0.2">
      <c r="A383" s="132"/>
      <c r="B383" s="132"/>
      <c r="C383" s="132"/>
    </row>
    <row r="384" spans="1:3" ht="15" x14ac:dyDescent="0.2">
      <c r="A384" s="132"/>
      <c r="B384" s="132"/>
      <c r="C384" s="132"/>
    </row>
    <row r="385" spans="1:3" ht="15" x14ac:dyDescent="0.2">
      <c r="A385" s="132"/>
      <c r="B385" s="132"/>
      <c r="C385" s="132"/>
    </row>
    <row r="386" spans="1:3" ht="15" x14ac:dyDescent="0.2">
      <c r="A386" s="132"/>
      <c r="B386" s="132"/>
      <c r="C386" s="132"/>
    </row>
    <row r="387" spans="1:3" ht="15" x14ac:dyDescent="0.2">
      <c r="A387" s="132"/>
      <c r="B387" s="132"/>
      <c r="C387" s="132"/>
    </row>
    <row r="388" spans="1:3" ht="15" x14ac:dyDescent="0.2">
      <c r="A388" s="132"/>
      <c r="B388" s="132"/>
      <c r="C388" s="132"/>
    </row>
    <row r="389" spans="1:3" ht="15" x14ac:dyDescent="0.2">
      <c r="A389" s="132"/>
      <c r="B389" s="132"/>
      <c r="C389" s="132"/>
    </row>
    <row r="390" spans="1:3" ht="15" x14ac:dyDescent="0.2">
      <c r="A390" s="132"/>
      <c r="B390" s="132"/>
      <c r="C390" s="132"/>
    </row>
    <row r="391" spans="1:3" ht="15" x14ac:dyDescent="0.2">
      <c r="A391" s="132"/>
      <c r="B391" s="132"/>
      <c r="C391" s="132"/>
    </row>
    <row r="392" spans="1:3" ht="15" x14ac:dyDescent="0.2">
      <c r="A392" s="132"/>
      <c r="B392" s="132"/>
      <c r="C392" s="132"/>
    </row>
    <row r="393" spans="1:3" ht="15" x14ac:dyDescent="0.2">
      <c r="A393" s="132"/>
      <c r="B393" s="132"/>
      <c r="C393" s="132"/>
    </row>
    <row r="394" spans="1:3" ht="15" x14ac:dyDescent="0.2">
      <c r="A394" s="132"/>
      <c r="B394" s="132"/>
      <c r="C394" s="132"/>
    </row>
    <row r="395" spans="1:3" ht="15" x14ac:dyDescent="0.2">
      <c r="A395" s="132"/>
      <c r="B395" s="132"/>
      <c r="C395" s="132"/>
    </row>
    <row r="396" spans="1:3" ht="15" x14ac:dyDescent="0.2">
      <c r="A396" s="132"/>
      <c r="B396" s="132"/>
      <c r="C396" s="132"/>
    </row>
    <row r="397" spans="1:3" ht="15" x14ac:dyDescent="0.2">
      <c r="A397" s="132"/>
      <c r="B397" s="132"/>
      <c r="C397" s="132"/>
    </row>
    <row r="398" spans="1:3" ht="15" x14ac:dyDescent="0.2">
      <c r="A398" s="132"/>
      <c r="B398" s="132"/>
      <c r="C398" s="132"/>
    </row>
    <row r="399" spans="1:3" ht="15" x14ac:dyDescent="0.2">
      <c r="A399" s="132"/>
      <c r="B399" s="132"/>
      <c r="C399" s="132"/>
    </row>
    <row r="400" spans="1:3" ht="15" x14ac:dyDescent="0.2">
      <c r="A400" s="132"/>
      <c r="B400" s="132"/>
      <c r="C400" s="132"/>
    </row>
    <row r="401" spans="1:3" ht="15" x14ac:dyDescent="0.2">
      <c r="A401" s="132"/>
      <c r="B401" s="132"/>
      <c r="C401" s="132"/>
    </row>
    <row r="402" spans="1:3" ht="15" x14ac:dyDescent="0.2">
      <c r="A402" s="132"/>
      <c r="B402" s="132"/>
      <c r="C402" s="132"/>
    </row>
    <row r="403" spans="1:3" ht="15" x14ac:dyDescent="0.2">
      <c r="A403" s="132"/>
      <c r="B403" s="132"/>
      <c r="C403" s="132"/>
    </row>
    <row r="404" spans="1:3" ht="15" x14ac:dyDescent="0.2">
      <c r="A404" s="132"/>
      <c r="B404" s="132"/>
      <c r="C404" s="132"/>
    </row>
    <row r="405" spans="1:3" ht="15" x14ac:dyDescent="0.2">
      <c r="A405" s="132"/>
      <c r="B405" s="132"/>
      <c r="C405" s="132"/>
    </row>
    <row r="406" spans="1:3" ht="15" x14ac:dyDescent="0.2">
      <c r="A406" s="132"/>
      <c r="B406" s="132"/>
      <c r="C406" s="132"/>
    </row>
    <row r="407" spans="1:3" ht="15" x14ac:dyDescent="0.2">
      <c r="A407" s="132"/>
      <c r="B407" s="132"/>
      <c r="C407" s="132"/>
    </row>
    <row r="408" spans="1:3" ht="15" x14ac:dyDescent="0.2">
      <c r="A408" s="132"/>
      <c r="B408" s="132"/>
      <c r="C408" s="132"/>
    </row>
    <row r="409" spans="1:3" ht="15" x14ac:dyDescent="0.2">
      <c r="A409" s="132"/>
      <c r="B409" s="132"/>
      <c r="C409" s="132"/>
    </row>
    <row r="410" spans="1:3" ht="15" x14ac:dyDescent="0.2">
      <c r="A410" s="132"/>
      <c r="B410" s="132"/>
      <c r="C410" s="132"/>
    </row>
    <row r="411" spans="1:3" ht="15" x14ac:dyDescent="0.2">
      <c r="A411" s="132"/>
      <c r="B411" s="132"/>
      <c r="C411" s="132"/>
    </row>
    <row r="412" spans="1:3" ht="15" x14ac:dyDescent="0.2">
      <c r="A412" s="132"/>
      <c r="B412" s="132"/>
      <c r="C412" s="132"/>
    </row>
    <row r="413" spans="1:3" ht="15" x14ac:dyDescent="0.2">
      <c r="A413" s="132"/>
      <c r="B413" s="132"/>
      <c r="C413" s="132"/>
    </row>
    <row r="414" spans="1:3" ht="15" x14ac:dyDescent="0.2">
      <c r="A414" s="132"/>
      <c r="B414" s="132"/>
      <c r="C414" s="132"/>
    </row>
    <row r="415" spans="1:3" ht="15" x14ac:dyDescent="0.2">
      <c r="A415" s="132"/>
      <c r="B415" s="132"/>
      <c r="C415" s="132"/>
    </row>
    <row r="416" spans="1:3" ht="15" x14ac:dyDescent="0.2">
      <c r="A416" s="132"/>
      <c r="B416" s="132"/>
      <c r="C416" s="132"/>
    </row>
    <row r="417" spans="1:3" ht="15" x14ac:dyDescent="0.2">
      <c r="A417" s="132"/>
      <c r="B417" s="132"/>
      <c r="C417" s="132"/>
    </row>
    <row r="418" spans="1:3" ht="15" x14ac:dyDescent="0.2">
      <c r="A418" s="132"/>
      <c r="B418" s="132"/>
      <c r="C418" s="132"/>
    </row>
    <row r="419" spans="1:3" ht="15" x14ac:dyDescent="0.2">
      <c r="A419" s="132"/>
      <c r="B419" s="132"/>
      <c r="C419" s="132"/>
    </row>
    <row r="420" spans="1:3" ht="15" x14ac:dyDescent="0.2">
      <c r="A420" s="132"/>
      <c r="B420" s="132"/>
      <c r="C420" s="132"/>
    </row>
    <row r="421" spans="1:3" ht="15" x14ac:dyDescent="0.2">
      <c r="A421" s="132"/>
      <c r="B421" s="132"/>
      <c r="C421" s="132"/>
    </row>
    <row r="422" spans="1:3" ht="15" x14ac:dyDescent="0.2">
      <c r="A422" s="132"/>
      <c r="B422" s="132"/>
      <c r="C422" s="132"/>
    </row>
    <row r="423" spans="1:3" ht="15" x14ac:dyDescent="0.2">
      <c r="A423" s="132"/>
      <c r="B423" s="132"/>
      <c r="C423" s="132"/>
    </row>
    <row r="424" spans="1:3" ht="15" x14ac:dyDescent="0.2">
      <c r="A424" s="132"/>
      <c r="B424" s="132"/>
      <c r="C424" s="132"/>
    </row>
    <row r="425" spans="1:3" ht="15" x14ac:dyDescent="0.2">
      <c r="A425" s="132"/>
      <c r="B425" s="132"/>
      <c r="C425" s="132"/>
    </row>
    <row r="426" spans="1:3" ht="15" x14ac:dyDescent="0.2">
      <c r="A426" s="132"/>
      <c r="B426" s="132"/>
      <c r="C426" s="132"/>
    </row>
    <row r="427" spans="1:3" ht="15" x14ac:dyDescent="0.2">
      <c r="A427" s="132"/>
      <c r="B427" s="132"/>
      <c r="C427" s="132"/>
    </row>
    <row r="428" spans="1:3" ht="15" x14ac:dyDescent="0.2">
      <c r="A428" s="132"/>
      <c r="B428" s="132"/>
      <c r="C428" s="132"/>
    </row>
    <row r="429" spans="1:3" ht="15" x14ac:dyDescent="0.2">
      <c r="A429" s="132"/>
      <c r="B429" s="132"/>
      <c r="C429" s="132"/>
    </row>
    <row r="430" spans="1:3" ht="15" x14ac:dyDescent="0.2">
      <c r="A430" s="132"/>
      <c r="B430" s="132"/>
      <c r="C430" s="132"/>
    </row>
    <row r="431" spans="1:3" ht="15" x14ac:dyDescent="0.2">
      <c r="A431" s="132"/>
      <c r="B431" s="132"/>
      <c r="C431" s="132"/>
    </row>
    <row r="432" spans="1:3" ht="15" x14ac:dyDescent="0.2">
      <c r="A432" s="132"/>
      <c r="B432" s="132"/>
      <c r="C432" s="132"/>
    </row>
    <row r="433" spans="1:3" ht="15" x14ac:dyDescent="0.2">
      <c r="A433" s="132"/>
      <c r="B433" s="132"/>
      <c r="C433" s="132"/>
    </row>
    <row r="434" spans="1:3" ht="15" x14ac:dyDescent="0.2">
      <c r="A434" s="132"/>
      <c r="B434" s="132"/>
      <c r="C434" s="132"/>
    </row>
    <row r="435" spans="1:3" ht="15" x14ac:dyDescent="0.2">
      <c r="A435" s="132"/>
      <c r="B435" s="132"/>
      <c r="C435" s="132"/>
    </row>
    <row r="436" spans="1:3" ht="15" x14ac:dyDescent="0.2">
      <c r="A436" s="132"/>
      <c r="B436" s="132"/>
      <c r="C436" s="132"/>
    </row>
    <row r="437" spans="1:3" ht="15" x14ac:dyDescent="0.2">
      <c r="A437" s="132"/>
      <c r="B437" s="132"/>
      <c r="C437" s="132"/>
    </row>
    <row r="438" spans="1:3" ht="15" x14ac:dyDescent="0.2">
      <c r="A438" s="132"/>
      <c r="B438" s="132"/>
      <c r="C438" s="132"/>
    </row>
    <row r="439" spans="1:3" ht="15" x14ac:dyDescent="0.2">
      <c r="A439" s="132"/>
      <c r="B439" s="132"/>
      <c r="C439" s="132"/>
    </row>
    <row r="440" spans="1:3" ht="15" x14ac:dyDescent="0.2">
      <c r="A440" s="132"/>
      <c r="B440" s="132"/>
      <c r="C440" s="132"/>
    </row>
    <row r="441" spans="1:3" ht="15" x14ac:dyDescent="0.2">
      <c r="A441" s="132"/>
      <c r="B441" s="132"/>
      <c r="C441" s="132"/>
    </row>
    <row r="442" spans="1:3" ht="15" x14ac:dyDescent="0.2">
      <c r="A442" s="132"/>
      <c r="B442" s="132"/>
      <c r="C442" s="132"/>
    </row>
    <row r="443" spans="1:3" ht="15" x14ac:dyDescent="0.2">
      <c r="A443" s="132"/>
      <c r="B443" s="132"/>
      <c r="C443" s="132"/>
    </row>
    <row r="444" spans="1:3" ht="15" x14ac:dyDescent="0.2">
      <c r="A444" s="132"/>
      <c r="B444" s="132"/>
      <c r="C444" s="132"/>
    </row>
    <row r="445" spans="1:3" ht="15" x14ac:dyDescent="0.2">
      <c r="A445" s="132"/>
      <c r="B445" s="132"/>
      <c r="C445" s="132"/>
    </row>
    <row r="446" spans="1:3" ht="15" x14ac:dyDescent="0.2">
      <c r="A446" s="132"/>
      <c r="B446" s="132"/>
      <c r="C446" s="132"/>
    </row>
    <row r="447" spans="1:3" ht="15" x14ac:dyDescent="0.2">
      <c r="A447" s="132"/>
      <c r="B447" s="132"/>
      <c r="C447" s="132"/>
    </row>
    <row r="448" spans="1:3" ht="15" x14ac:dyDescent="0.2">
      <c r="A448" s="132"/>
      <c r="B448" s="132"/>
      <c r="C448" s="132"/>
    </row>
    <row r="449" spans="1:3" ht="15" x14ac:dyDescent="0.2">
      <c r="A449" s="132"/>
      <c r="B449" s="132"/>
      <c r="C449" s="132"/>
    </row>
    <row r="450" spans="1:3" ht="15" x14ac:dyDescent="0.2">
      <c r="A450" s="132"/>
      <c r="B450" s="132"/>
      <c r="C450" s="132"/>
    </row>
    <row r="451" spans="1:3" ht="15" x14ac:dyDescent="0.2">
      <c r="A451" s="132"/>
      <c r="B451" s="132"/>
      <c r="C451" s="132"/>
    </row>
    <row r="452" spans="1:3" ht="15" x14ac:dyDescent="0.2">
      <c r="A452" s="132"/>
      <c r="B452" s="132"/>
      <c r="C452" s="132"/>
    </row>
    <row r="453" spans="1:3" ht="15" x14ac:dyDescent="0.2">
      <c r="A453" s="132"/>
      <c r="B453" s="132"/>
      <c r="C453" s="132"/>
    </row>
    <row r="454" spans="1:3" ht="15" x14ac:dyDescent="0.2">
      <c r="A454" s="132"/>
      <c r="B454" s="132"/>
      <c r="C454" s="132"/>
    </row>
    <row r="455" spans="1:3" ht="15" x14ac:dyDescent="0.2">
      <c r="A455" s="132"/>
      <c r="B455" s="132"/>
      <c r="C455" s="132"/>
    </row>
    <row r="456" spans="1:3" ht="15" x14ac:dyDescent="0.2">
      <c r="A456" s="132"/>
      <c r="B456" s="132"/>
      <c r="C456" s="132"/>
    </row>
    <row r="457" spans="1:3" ht="15" x14ac:dyDescent="0.2">
      <c r="A457" s="132"/>
      <c r="B457" s="132"/>
      <c r="C457" s="132"/>
    </row>
    <row r="458" spans="1:3" ht="15" x14ac:dyDescent="0.2">
      <c r="A458" s="132"/>
      <c r="B458" s="132"/>
      <c r="C458" s="132"/>
    </row>
    <row r="459" spans="1:3" ht="15" x14ac:dyDescent="0.2">
      <c r="A459" s="132"/>
      <c r="B459" s="132"/>
      <c r="C459" s="132"/>
    </row>
    <row r="460" spans="1:3" ht="15" x14ac:dyDescent="0.2">
      <c r="A460" s="132"/>
      <c r="B460" s="132"/>
      <c r="C460" s="132"/>
    </row>
    <row r="461" spans="1:3" ht="15" x14ac:dyDescent="0.2">
      <c r="A461" s="132"/>
      <c r="B461" s="132"/>
      <c r="C461" s="132"/>
    </row>
    <row r="462" spans="1:3" ht="15" x14ac:dyDescent="0.2">
      <c r="A462" s="132"/>
      <c r="B462" s="132"/>
      <c r="C462" s="132"/>
    </row>
    <row r="463" spans="1:3" ht="15" x14ac:dyDescent="0.2">
      <c r="A463" s="132"/>
      <c r="B463" s="132"/>
      <c r="C463" s="132"/>
    </row>
    <row r="464" spans="1:3" ht="15" x14ac:dyDescent="0.2">
      <c r="A464" s="132"/>
      <c r="B464" s="132"/>
      <c r="C464" s="132"/>
    </row>
    <row r="465" spans="1:3" ht="15" x14ac:dyDescent="0.2">
      <c r="A465" s="132"/>
      <c r="B465" s="132"/>
      <c r="C465" s="132"/>
    </row>
    <row r="466" spans="1:3" ht="15" x14ac:dyDescent="0.2">
      <c r="A466" s="132"/>
      <c r="B466" s="132"/>
      <c r="C466" s="132"/>
    </row>
    <row r="467" spans="1:3" ht="15" x14ac:dyDescent="0.2">
      <c r="A467" s="132"/>
      <c r="B467" s="132"/>
      <c r="C467" s="132"/>
    </row>
    <row r="468" spans="1:3" ht="15" x14ac:dyDescent="0.2">
      <c r="A468" s="132"/>
      <c r="B468" s="132"/>
      <c r="C468" s="132"/>
    </row>
    <row r="469" spans="1:3" ht="15" x14ac:dyDescent="0.2">
      <c r="A469" s="132"/>
      <c r="B469" s="132"/>
      <c r="C469" s="132"/>
    </row>
    <row r="470" spans="1:3" ht="15" x14ac:dyDescent="0.2">
      <c r="A470" s="132"/>
      <c r="B470" s="132"/>
      <c r="C470" s="132"/>
    </row>
    <row r="471" spans="1:3" ht="15" x14ac:dyDescent="0.2">
      <c r="A471" s="132"/>
      <c r="B471" s="132"/>
      <c r="C471" s="132"/>
    </row>
    <row r="472" spans="1:3" ht="15" x14ac:dyDescent="0.2">
      <c r="A472" s="132"/>
      <c r="B472" s="132"/>
      <c r="C472" s="132"/>
    </row>
    <row r="473" spans="1:3" ht="15" x14ac:dyDescent="0.2">
      <c r="A473" s="132"/>
      <c r="B473" s="132"/>
      <c r="C473" s="132"/>
    </row>
    <row r="474" spans="1:3" ht="15" x14ac:dyDescent="0.2">
      <c r="A474" s="132"/>
      <c r="B474" s="132"/>
      <c r="C474" s="132"/>
    </row>
    <row r="475" spans="1:3" ht="15" x14ac:dyDescent="0.2">
      <c r="A475" s="132"/>
      <c r="B475" s="132"/>
      <c r="C475" s="132"/>
    </row>
    <row r="476" spans="1:3" ht="15" x14ac:dyDescent="0.2">
      <c r="A476" s="132"/>
      <c r="B476" s="132"/>
      <c r="C476" s="132"/>
    </row>
    <row r="477" spans="1:3" ht="15" x14ac:dyDescent="0.2">
      <c r="A477" s="132"/>
      <c r="B477" s="132"/>
      <c r="C477" s="132"/>
    </row>
    <row r="478" spans="1:3" ht="15" x14ac:dyDescent="0.2">
      <c r="A478" s="132"/>
      <c r="B478" s="132"/>
      <c r="C478" s="132"/>
    </row>
    <row r="479" spans="1:3" ht="15" x14ac:dyDescent="0.2">
      <c r="A479" s="132"/>
      <c r="B479" s="132"/>
      <c r="C479" s="132"/>
    </row>
    <row r="480" spans="1:3" ht="15" x14ac:dyDescent="0.2">
      <c r="A480" s="132"/>
      <c r="B480" s="132"/>
      <c r="C480" s="132"/>
    </row>
    <row r="481" spans="1:3" ht="15" x14ac:dyDescent="0.2">
      <c r="A481" s="132"/>
      <c r="B481" s="132"/>
      <c r="C481" s="132"/>
    </row>
    <row r="482" spans="1:3" ht="15" x14ac:dyDescent="0.2">
      <c r="A482" s="132"/>
      <c r="B482" s="132"/>
      <c r="C482" s="132"/>
    </row>
    <row r="483" spans="1:3" ht="15" x14ac:dyDescent="0.2">
      <c r="A483" s="132"/>
      <c r="B483" s="132"/>
      <c r="C483" s="132"/>
    </row>
    <row r="484" spans="1:3" ht="15" x14ac:dyDescent="0.2">
      <c r="A484" s="132"/>
      <c r="B484" s="132"/>
      <c r="C484" s="132"/>
    </row>
    <row r="485" spans="1:3" ht="15" x14ac:dyDescent="0.2">
      <c r="A485" s="132"/>
      <c r="B485" s="132"/>
      <c r="C485" s="132"/>
    </row>
    <row r="486" spans="1:3" ht="15" x14ac:dyDescent="0.2">
      <c r="A486" s="132"/>
      <c r="B486" s="132"/>
      <c r="C486" s="132"/>
    </row>
    <row r="487" spans="1:3" ht="15" x14ac:dyDescent="0.2">
      <c r="A487" s="132"/>
      <c r="B487" s="132"/>
      <c r="C487" s="132"/>
    </row>
    <row r="488" spans="1:3" ht="15" x14ac:dyDescent="0.2">
      <c r="A488" s="132"/>
      <c r="B488" s="132"/>
      <c r="C488" s="132"/>
    </row>
    <row r="489" spans="1:3" ht="15" x14ac:dyDescent="0.2">
      <c r="A489" s="132"/>
      <c r="B489" s="132"/>
      <c r="C489" s="132"/>
    </row>
    <row r="490" spans="1:3" ht="15" x14ac:dyDescent="0.2">
      <c r="A490" s="132"/>
      <c r="B490" s="132"/>
      <c r="C490" s="132"/>
    </row>
    <row r="491" spans="1:3" ht="15" x14ac:dyDescent="0.2">
      <c r="A491" s="132"/>
      <c r="B491" s="132"/>
      <c r="C491" s="132"/>
    </row>
    <row r="492" spans="1:3" ht="15" x14ac:dyDescent="0.2">
      <c r="A492" s="132"/>
      <c r="B492" s="132"/>
      <c r="C492" s="132"/>
    </row>
    <row r="493" spans="1:3" ht="15" x14ac:dyDescent="0.2">
      <c r="A493" s="132"/>
      <c r="B493" s="132"/>
      <c r="C493" s="132"/>
    </row>
    <row r="494" spans="1:3" ht="15" x14ac:dyDescent="0.2">
      <c r="A494" s="132"/>
      <c r="B494" s="132"/>
      <c r="C494" s="132"/>
    </row>
    <row r="495" spans="1:3" ht="15" x14ac:dyDescent="0.2">
      <c r="A495" s="132"/>
      <c r="B495" s="132"/>
      <c r="C495" s="132"/>
    </row>
    <row r="496" spans="1:3" ht="15" x14ac:dyDescent="0.2">
      <c r="A496" s="132"/>
      <c r="B496" s="132"/>
      <c r="C496" s="132"/>
    </row>
    <row r="497" spans="1:3" ht="15" x14ac:dyDescent="0.2">
      <c r="A497" s="132"/>
      <c r="B497" s="132"/>
      <c r="C497" s="132"/>
    </row>
    <row r="498" spans="1:3" ht="15" x14ac:dyDescent="0.2">
      <c r="A498" s="132"/>
      <c r="B498" s="132"/>
      <c r="C498" s="132"/>
    </row>
    <row r="499" spans="1:3" ht="15" x14ac:dyDescent="0.2">
      <c r="A499" s="132"/>
      <c r="B499" s="132"/>
      <c r="C499" s="132"/>
    </row>
    <row r="500" spans="1:3" ht="15" x14ac:dyDescent="0.2">
      <c r="A500" s="132"/>
      <c r="B500" s="132"/>
      <c r="C500" s="132"/>
    </row>
    <row r="501" spans="1:3" ht="15" x14ac:dyDescent="0.2">
      <c r="A501" s="132"/>
      <c r="B501" s="132"/>
      <c r="C501" s="132"/>
    </row>
    <row r="502" spans="1:3" ht="15" x14ac:dyDescent="0.2">
      <c r="A502" s="132"/>
      <c r="B502" s="132"/>
      <c r="C502" s="132"/>
    </row>
    <row r="503" spans="1:3" ht="15" x14ac:dyDescent="0.2">
      <c r="A503" s="132"/>
      <c r="B503" s="132"/>
      <c r="C503" s="132"/>
    </row>
    <row r="504" spans="1:3" ht="15" x14ac:dyDescent="0.2">
      <c r="A504" s="132"/>
      <c r="B504" s="132"/>
      <c r="C504" s="132"/>
    </row>
    <row r="505" spans="1:3" ht="15" x14ac:dyDescent="0.2">
      <c r="A505" s="132"/>
      <c r="B505" s="132"/>
      <c r="C505" s="132"/>
    </row>
    <row r="506" spans="1:3" ht="15" x14ac:dyDescent="0.2">
      <c r="A506" s="132"/>
      <c r="B506" s="132"/>
      <c r="C506" s="132"/>
    </row>
    <row r="507" spans="1:3" ht="15" x14ac:dyDescent="0.2">
      <c r="A507" s="132"/>
      <c r="B507" s="132"/>
      <c r="C507" s="132"/>
    </row>
    <row r="508" spans="1:3" ht="15" x14ac:dyDescent="0.2">
      <c r="A508" s="132"/>
      <c r="B508" s="132"/>
      <c r="C508" s="132"/>
    </row>
    <row r="509" spans="1:3" ht="15" x14ac:dyDescent="0.2">
      <c r="A509" s="132"/>
      <c r="B509" s="132"/>
      <c r="C509" s="132"/>
    </row>
    <row r="510" spans="1:3" ht="15" x14ac:dyDescent="0.2">
      <c r="A510" s="132"/>
      <c r="B510" s="132"/>
      <c r="C510" s="132"/>
    </row>
    <row r="511" spans="1:3" ht="15" x14ac:dyDescent="0.2">
      <c r="A511" s="132"/>
      <c r="B511" s="132"/>
      <c r="C511" s="132"/>
    </row>
    <row r="512" spans="1:3" ht="15" x14ac:dyDescent="0.2">
      <c r="A512" s="132"/>
      <c r="B512" s="132"/>
      <c r="C512" s="132"/>
    </row>
    <row r="513" spans="1:3" ht="15" x14ac:dyDescent="0.2">
      <c r="A513" s="132"/>
      <c r="B513" s="132"/>
      <c r="C513" s="132"/>
    </row>
    <row r="514" spans="1:3" ht="15" x14ac:dyDescent="0.2">
      <c r="A514" s="132"/>
      <c r="B514" s="132"/>
      <c r="C514" s="132"/>
    </row>
    <row r="515" spans="1:3" ht="15" x14ac:dyDescent="0.2">
      <c r="A515" s="132"/>
      <c r="B515" s="132"/>
      <c r="C515" s="132"/>
    </row>
    <row r="516" spans="1:3" ht="15" x14ac:dyDescent="0.2">
      <c r="A516" s="132"/>
      <c r="B516" s="132"/>
      <c r="C516" s="132"/>
    </row>
    <row r="517" spans="1:3" ht="15" x14ac:dyDescent="0.2">
      <c r="A517" s="132"/>
      <c r="B517" s="132"/>
      <c r="C517" s="132"/>
    </row>
    <row r="518" spans="1:3" ht="15" x14ac:dyDescent="0.2">
      <c r="A518" s="132"/>
      <c r="B518" s="132"/>
      <c r="C518" s="132"/>
    </row>
    <row r="519" spans="1:3" ht="15" x14ac:dyDescent="0.2">
      <c r="A519" s="132"/>
      <c r="B519" s="132"/>
      <c r="C519" s="132"/>
    </row>
    <row r="520" spans="1:3" ht="15" x14ac:dyDescent="0.2">
      <c r="A520" s="132"/>
      <c r="B520" s="132"/>
      <c r="C520" s="132"/>
    </row>
    <row r="521" spans="1:3" ht="15" x14ac:dyDescent="0.2">
      <c r="A521" s="132"/>
      <c r="B521" s="132"/>
      <c r="C521" s="132"/>
    </row>
    <row r="522" spans="1:3" ht="15" x14ac:dyDescent="0.2">
      <c r="A522" s="132"/>
      <c r="B522" s="132"/>
      <c r="C522" s="132"/>
    </row>
    <row r="523" spans="1:3" ht="15" x14ac:dyDescent="0.2">
      <c r="A523" s="132"/>
      <c r="B523" s="132"/>
      <c r="C523" s="132"/>
    </row>
    <row r="524" spans="1:3" ht="15" x14ac:dyDescent="0.2">
      <c r="A524" s="132"/>
      <c r="B524" s="132"/>
      <c r="C524" s="132"/>
    </row>
    <row r="525" spans="1:3" ht="15" x14ac:dyDescent="0.2">
      <c r="A525" s="132"/>
      <c r="B525" s="132"/>
      <c r="C525" s="132"/>
    </row>
    <row r="526" spans="1:3" ht="15" x14ac:dyDescent="0.2">
      <c r="A526" s="132"/>
      <c r="B526" s="132"/>
      <c r="C526" s="132"/>
    </row>
    <row r="527" spans="1:3" ht="15" x14ac:dyDescent="0.2">
      <c r="A527" s="132"/>
      <c r="B527" s="132"/>
      <c r="C527" s="132"/>
    </row>
    <row r="528" spans="1:3" ht="15" x14ac:dyDescent="0.2">
      <c r="A528" s="132"/>
      <c r="B528" s="132"/>
      <c r="C528" s="132"/>
    </row>
    <row r="529" spans="1:3" ht="15" x14ac:dyDescent="0.2">
      <c r="A529" s="132"/>
      <c r="B529" s="132"/>
      <c r="C529" s="132"/>
    </row>
    <row r="530" spans="1:3" ht="15" x14ac:dyDescent="0.2">
      <c r="A530" s="132"/>
      <c r="B530" s="132"/>
      <c r="C530" s="132"/>
    </row>
    <row r="531" spans="1:3" ht="15" x14ac:dyDescent="0.2">
      <c r="A531" s="132"/>
      <c r="B531" s="132"/>
      <c r="C531" s="132"/>
    </row>
    <row r="532" spans="1:3" ht="15" x14ac:dyDescent="0.2">
      <c r="A532" s="132"/>
      <c r="B532" s="132"/>
      <c r="C532" s="132"/>
    </row>
    <row r="533" spans="1:3" ht="15" x14ac:dyDescent="0.2">
      <c r="A533" s="132"/>
      <c r="B533" s="132"/>
      <c r="C533" s="132"/>
    </row>
    <row r="534" spans="1:3" ht="15" x14ac:dyDescent="0.2">
      <c r="A534" s="132"/>
      <c r="B534" s="132"/>
      <c r="C534" s="132"/>
    </row>
    <row r="535" spans="1:3" ht="15" x14ac:dyDescent="0.2">
      <c r="A535" s="132"/>
      <c r="B535" s="132"/>
      <c r="C535" s="132"/>
    </row>
    <row r="536" spans="1:3" ht="15" x14ac:dyDescent="0.2">
      <c r="A536" s="132"/>
      <c r="B536" s="132"/>
      <c r="C536" s="132"/>
    </row>
    <row r="537" spans="1:3" ht="15" x14ac:dyDescent="0.2">
      <c r="A537" s="132"/>
      <c r="B537" s="132"/>
      <c r="C537" s="132"/>
    </row>
    <row r="538" spans="1:3" ht="15" x14ac:dyDescent="0.2">
      <c r="A538" s="132"/>
      <c r="B538" s="132"/>
      <c r="C538" s="132"/>
    </row>
    <row r="539" spans="1:3" ht="15" x14ac:dyDescent="0.2">
      <c r="A539" s="132"/>
      <c r="B539" s="132"/>
      <c r="C539" s="132"/>
    </row>
    <row r="540" spans="1:3" ht="15" x14ac:dyDescent="0.2">
      <c r="A540" s="132"/>
      <c r="B540" s="132"/>
      <c r="C540" s="132"/>
    </row>
    <row r="541" spans="1:3" ht="15" x14ac:dyDescent="0.2">
      <c r="A541" s="132"/>
      <c r="B541" s="132"/>
      <c r="C541" s="132"/>
    </row>
    <row r="542" spans="1:3" ht="15" x14ac:dyDescent="0.2">
      <c r="A542" s="132"/>
      <c r="B542" s="132"/>
      <c r="C542" s="132"/>
    </row>
    <row r="543" spans="1:3" ht="15" x14ac:dyDescent="0.2">
      <c r="A543" s="132"/>
      <c r="B543" s="132"/>
      <c r="C543" s="132"/>
    </row>
    <row r="544" spans="1:3" ht="15" x14ac:dyDescent="0.2">
      <c r="A544" s="132"/>
      <c r="B544" s="132"/>
      <c r="C544" s="132"/>
    </row>
    <row r="545" spans="1:3" ht="15" x14ac:dyDescent="0.2">
      <c r="A545" s="132"/>
      <c r="B545" s="132"/>
      <c r="C545" s="132"/>
    </row>
    <row r="546" spans="1:3" ht="15" x14ac:dyDescent="0.2">
      <c r="A546" s="132"/>
      <c r="B546" s="132"/>
      <c r="C546" s="132"/>
    </row>
    <row r="547" spans="1:3" ht="15" x14ac:dyDescent="0.2">
      <c r="A547" s="132"/>
      <c r="B547" s="132"/>
      <c r="C547" s="132"/>
    </row>
    <row r="548" spans="1:3" ht="15" x14ac:dyDescent="0.2">
      <c r="A548" s="132"/>
      <c r="B548" s="132"/>
      <c r="C548" s="132"/>
    </row>
    <row r="549" spans="1:3" ht="15" x14ac:dyDescent="0.2">
      <c r="A549" s="132"/>
      <c r="B549" s="132"/>
      <c r="C549" s="132"/>
    </row>
    <row r="550" spans="1:3" ht="15" x14ac:dyDescent="0.2">
      <c r="A550" s="132"/>
      <c r="B550" s="132"/>
      <c r="C550" s="132"/>
    </row>
    <row r="551" spans="1:3" ht="15" x14ac:dyDescent="0.2">
      <c r="A551" s="132"/>
      <c r="B551" s="132"/>
      <c r="C551" s="132"/>
    </row>
    <row r="552" spans="1:3" ht="15" x14ac:dyDescent="0.2">
      <c r="A552" s="132"/>
      <c r="B552" s="132"/>
      <c r="C552" s="132"/>
    </row>
    <row r="553" spans="1:3" ht="15" x14ac:dyDescent="0.2">
      <c r="A553" s="132"/>
      <c r="B553" s="132"/>
      <c r="C553" s="132"/>
    </row>
    <row r="554" spans="1:3" ht="15" x14ac:dyDescent="0.2">
      <c r="A554" s="132"/>
      <c r="B554" s="132"/>
      <c r="C554" s="132"/>
    </row>
    <row r="555" spans="1:3" ht="15" x14ac:dyDescent="0.2">
      <c r="A555" s="132"/>
      <c r="B555" s="132"/>
      <c r="C555" s="132"/>
    </row>
    <row r="556" spans="1:3" ht="15" x14ac:dyDescent="0.2">
      <c r="A556" s="132"/>
      <c r="B556" s="132"/>
      <c r="C556" s="132"/>
    </row>
    <row r="557" spans="1:3" ht="15" x14ac:dyDescent="0.2">
      <c r="A557" s="132"/>
      <c r="B557" s="132"/>
      <c r="C557" s="132"/>
    </row>
    <row r="558" spans="1:3" ht="15" x14ac:dyDescent="0.2">
      <c r="A558" s="132"/>
      <c r="B558" s="132"/>
      <c r="C558" s="132"/>
    </row>
    <row r="559" spans="1:3" ht="15" x14ac:dyDescent="0.2">
      <c r="A559" s="132"/>
      <c r="B559" s="132"/>
      <c r="C559" s="132"/>
    </row>
    <row r="560" spans="1:3" ht="15" x14ac:dyDescent="0.2">
      <c r="A560" s="132"/>
      <c r="B560" s="132"/>
      <c r="C560" s="132"/>
    </row>
    <row r="561" spans="1:3" ht="15" x14ac:dyDescent="0.2">
      <c r="A561" s="132"/>
      <c r="B561" s="132"/>
      <c r="C561" s="132"/>
    </row>
    <row r="562" spans="1:3" ht="15" x14ac:dyDescent="0.2">
      <c r="A562" s="132"/>
      <c r="B562" s="132"/>
      <c r="C562" s="132"/>
    </row>
    <row r="563" spans="1:3" ht="15" x14ac:dyDescent="0.2">
      <c r="A563" s="132"/>
      <c r="B563" s="132"/>
      <c r="C563" s="132"/>
    </row>
    <row r="564" spans="1:3" ht="15" x14ac:dyDescent="0.2">
      <c r="A564" s="132"/>
      <c r="B564" s="132"/>
      <c r="C564" s="132"/>
    </row>
    <row r="565" spans="1:3" ht="15" x14ac:dyDescent="0.2">
      <c r="A565" s="132"/>
      <c r="B565" s="132"/>
      <c r="C565" s="132"/>
    </row>
    <row r="566" spans="1:3" ht="15" x14ac:dyDescent="0.2">
      <c r="A566" s="132"/>
      <c r="B566" s="132"/>
      <c r="C566" s="132"/>
    </row>
    <row r="567" spans="1:3" ht="15" x14ac:dyDescent="0.2">
      <c r="A567" s="132"/>
      <c r="B567" s="132"/>
      <c r="C567" s="132"/>
    </row>
    <row r="568" spans="1:3" ht="15" x14ac:dyDescent="0.2">
      <c r="A568" s="132"/>
      <c r="B568" s="132"/>
      <c r="C568" s="132"/>
    </row>
    <row r="569" spans="1:3" ht="15" x14ac:dyDescent="0.2">
      <c r="A569" s="132"/>
      <c r="B569" s="132"/>
      <c r="C569" s="132"/>
    </row>
    <row r="570" spans="1:3" ht="15" x14ac:dyDescent="0.2">
      <c r="A570" s="132"/>
      <c r="B570" s="132"/>
      <c r="C570" s="132"/>
    </row>
    <row r="571" spans="1:3" ht="15" x14ac:dyDescent="0.2">
      <c r="A571" s="132"/>
      <c r="B571" s="132"/>
      <c r="C571" s="132"/>
    </row>
    <row r="572" spans="1:3" ht="15" x14ac:dyDescent="0.2">
      <c r="A572" s="132"/>
      <c r="B572" s="132"/>
      <c r="C572" s="132"/>
    </row>
    <row r="573" spans="1:3" ht="15" x14ac:dyDescent="0.2">
      <c r="A573" s="132"/>
      <c r="B573" s="132"/>
      <c r="C573" s="132"/>
    </row>
    <row r="574" spans="1:3" ht="15" x14ac:dyDescent="0.2">
      <c r="A574" s="132"/>
      <c r="B574" s="132"/>
      <c r="C574" s="132"/>
    </row>
    <row r="575" spans="1:3" ht="15" x14ac:dyDescent="0.2">
      <c r="A575" s="132"/>
      <c r="B575" s="132"/>
      <c r="C575" s="132"/>
    </row>
    <row r="576" spans="1:3" ht="15" x14ac:dyDescent="0.2">
      <c r="A576" s="132"/>
      <c r="B576" s="132"/>
      <c r="C576" s="132"/>
    </row>
    <row r="577" spans="1:3" ht="15" x14ac:dyDescent="0.2">
      <c r="A577" s="132"/>
      <c r="B577" s="132"/>
      <c r="C577" s="132"/>
    </row>
    <row r="578" spans="1:3" ht="15" x14ac:dyDescent="0.2">
      <c r="A578" s="132"/>
      <c r="B578" s="132"/>
      <c r="C578" s="132"/>
    </row>
    <row r="579" spans="1:3" ht="15" x14ac:dyDescent="0.2">
      <c r="A579" s="132"/>
      <c r="B579" s="132"/>
      <c r="C579" s="132"/>
    </row>
    <row r="580" spans="1:3" ht="15" x14ac:dyDescent="0.2">
      <c r="A580" s="132"/>
      <c r="B580" s="132"/>
      <c r="C580" s="132"/>
    </row>
    <row r="581" spans="1:3" ht="15" x14ac:dyDescent="0.2">
      <c r="A581" s="132"/>
      <c r="B581" s="132"/>
      <c r="C581" s="132"/>
    </row>
    <row r="582" spans="1:3" ht="15" x14ac:dyDescent="0.2">
      <c r="A582" s="132"/>
      <c r="B582" s="132"/>
      <c r="C582" s="132"/>
    </row>
    <row r="583" spans="1:3" ht="15" x14ac:dyDescent="0.2">
      <c r="A583" s="132"/>
      <c r="B583" s="132"/>
      <c r="C583" s="132"/>
    </row>
    <row r="584" spans="1:3" ht="15" x14ac:dyDescent="0.2">
      <c r="A584" s="132"/>
      <c r="B584" s="132"/>
      <c r="C584" s="132"/>
    </row>
    <row r="585" spans="1:3" ht="15" x14ac:dyDescent="0.2">
      <c r="A585" s="132"/>
      <c r="B585" s="132"/>
      <c r="C585" s="132"/>
    </row>
    <row r="586" spans="1:3" ht="15" x14ac:dyDescent="0.2">
      <c r="A586" s="132"/>
      <c r="B586" s="132"/>
      <c r="C586" s="132"/>
    </row>
    <row r="587" spans="1:3" ht="15" x14ac:dyDescent="0.2">
      <c r="A587" s="132"/>
      <c r="B587" s="132"/>
      <c r="C587" s="132"/>
    </row>
    <row r="588" spans="1:3" ht="15" x14ac:dyDescent="0.2">
      <c r="A588" s="132"/>
      <c r="B588" s="132"/>
      <c r="C588" s="132"/>
    </row>
    <row r="589" spans="1:3" ht="15" x14ac:dyDescent="0.2">
      <c r="A589" s="132"/>
      <c r="B589" s="132"/>
      <c r="C589" s="132"/>
    </row>
    <row r="590" spans="1:3" ht="15" x14ac:dyDescent="0.2">
      <c r="A590" s="132"/>
      <c r="B590" s="132"/>
      <c r="C590" s="132"/>
    </row>
    <row r="591" spans="1:3" ht="15" x14ac:dyDescent="0.2">
      <c r="A591" s="132"/>
      <c r="B591" s="132"/>
      <c r="C591" s="132"/>
    </row>
    <row r="592" spans="1:3" ht="15" x14ac:dyDescent="0.2">
      <c r="A592" s="132"/>
      <c r="B592" s="132"/>
      <c r="C592" s="132"/>
    </row>
    <row r="593" spans="1:3" ht="15" x14ac:dyDescent="0.2">
      <c r="A593" s="132"/>
      <c r="B593" s="132"/>
      <c r="C593" s="132"/>
    </row>
    <row r="594" spans="1:3" ht="15" x14ac:dyDescent="0.2">
      <c r="A594" s="132"/>
      <c r="B594" s="132"/>
      <c r="C594" s="132"/>
    </row>
    <row r="595" spans="1:3" ht="15" x14ac:dyDescent="0.2">
      <c r="A595" s="132"/>
      <c r="B595" s="132"/>
      <c r="C595" s="132"/>
    </row>
    <row r="596" spans="1:3" ht="15" x14ac:dyDescent="0.2">
      <c r="A596" s="132"/>
      <c r="B596" s="132"/>
      <c r="C596" s="132"/>
    </row>
    <row r="597" spans="1:3" ht="15" x14ac:dyDescent="0.2">
      <c r="A597" s="132"/>
      <c r="B597" s="132"/>
      <c r="C597" s="132"/>
    </row>
    <row r="598" spans="1:3" ht="15" x14ac:dyDescent="0.2">
      <c r="A598" s="132"/>
      <c r="B598" s="132"/>
      <c r="C598" s="132"/>
    </row>
    <row r="599" spans="1:3" ht="15" x14ac:dyDescent="0.2">
      <c r="A599" s="132"/>
      <c r="B599" s="132"/>
      <c r="C599" s="132"/>
    </row>
    <row r="600" spans="1:3" ht="15" x14ac:dyDescent="0.2">
      <c r="A600" s="132"/>
      <c r="B600" s="132"/>
      <c r="C600" s="132"/>
    </row>
    <row r="601" spans="1:3" ht="15" x14ac:dyDescent="0.2">
      <c r="A601" s="132"/>
      <c r="B601" s="132"/>
      <c r="C601" s="132"/>
    </row>
    <row r="602" spans="1:3" ht="15" x14ac:dyDescent="0.2">
      <c r="A602" s="132"/>
      <c r="B602" s="132"/>
      <c r="C602" s="132"/>
    </row>
    <row r="603" spans="1:3" ht="15" x14ac:dyDescent="0.2">
      <c r="A603" s="132"/>
      <c r="B603" s="132"/>
      <c r="C603" s="132"/>
    </row>
    <row r="604" spans="1:3" ht="15" x14ac:dyDescent="0.2">
      <c r="A604" s="132"/>
      <c r="B604" s="132"/>
      <c r="C604" s="132"/>
    </row>
    <row r="605" spans="1:3" ht="15" x14ac:dyDescent="0.2">
      <c r="A605" s="132"/>
      <c r="B605" s="132"/>
      <c r="C605" s="132"/>
    </row>
    <row r="606" spans="1:3" ht="15" x14ac:dyDescent="0.2">
      <c r="A606" s="132"/>
      <c r="B606" s="132"/>
      <c r="C606" s="132"/>
    </row>
    <row r="607" spans="1:3" ht="15" x14ac:dyDescent="0.2">
      <c r="A607" s="132"/>
      <c r="B607" s="132"/>
      <c r="C607" s="132"/>
    </row>
    <row r="608" spans="1:3" ht="15" x14ac:dyDescent="0.2">
      <c r="A608" s="132"/>
      <c r="B608" s="132"/>
      <c r="C608" s="132"/>
    </row>
    <row r="609" spans="1:3" ht="15" x14ac:dyDescent="0.2">
      <c r="A609" s="132"/>
      <c r="B609" s="132"/>
      <c r="C609" s="132"/>
    </row>
    <row r="610" spans="1:3" ht="15" x14ac:dyDescent="0.2">
      <c r="A610" s="132"/>
      <c r="B610" s="132"/>
      <c r="C610" s="132"/>
    </row>
    <row r="611" spans="1:3" ht="15" x14ac:dyDescent="0.2">
      <c r="A611" s="132"/>
      <c r="B611" s="132"/>
      <c r="C611" s="132"/>
    </row>
    <row r="612" spans="1:3" ht="15" x14ac:dyDescent="0.2">
      <c r="A612" s="132"/>
      <c r="B612" s="132"/>
      <c r="C612" s="132"/>
    </row>
    <row r="613" spans="1:3" ht="15" x14ac:dyDescent="0.2">
      <c r="A613" s="132"/>
      <c r="B613" s="132"/>
      <c r="C613" s="132"/>
    </row>
    <row r="614" spans="1:3" ht="15" x14ac:dyDescent="0.2">
      <c r="A614" s="132"/>
      <c r="B614" s="132"/>
      <c r="C614" s="132"/>
    </row>
    <row r="615" spans="1:3" ht="15" x14ac:dyDescent="0.2">
      <c r="A615" s="132"/>
      <c r="B615" s="132"/>
      <c r="C615" s="132"/>
    </row>
    <row r="616" spans="1:3" ht="15" x14ac:dyDescent="0.2">
      <c r="A616" s="132"/>
      <c r="B616" s="132"/>
      <c r="C616" s="132"/>
    </row>
    <row r="617" spans="1:3" ht="15" x14ac:dyDescent="0.2">
      <c r="A617" s="132"/>
      <c r="B617" s="132"/>
      <c r="C617" s="132"/>
    </row>
    <row r="618" spans="1:3" ht="15" x14ac:dyDescent="0.2">
      <c r="A618" s="132"/>
      <c r="B618" s="132"/>
      <c r="C618" s="132"/>
    </row>
    <row r="619" spans="1:3" ht="15" x14ac:dyDescent="0.2">
      <c r="A619" s="132"/>
      <c r="B619" s="132"/>
      <c r="C619" s="132"/>
    </row>
    <row r="620" spans="1:3" ht="15" x14ac:dyDescent="0.2">
      <c r="A620" s="132"/>
      <c r="B620" s="132"/>
      <c r="C620" s="132"/>
    </row>
    <row r="621" spans="1:3" ht="15" x14ac:dyDescent="0.2">
      <c r="A621" s="132"/>
      <c r="B621" s="132"/>
      <c r="C621" s="132"/>
    </row>
    <row r="622" spans="1:3" ht="15" x14ac:dyDescent="0.2">
      <c r="A622" s="132"/>
      <c r="B622" s="132"/>
      <c r="C622" s="132"/>
    </row>
    <row r="623" spans="1:3" ht="15" x14ac:dyDescent="0.2">
      <c r="A623" s="132"/>
      <c r="B623" s="132"/>
      <c r="C623" s="132"/>
    </row>
    <row r="624" spans="1:3" ht="15" x14ac:dyDescent="0.2">
      <c r="A624" s="132"/>
      <c r="B624" s="132"/>
      <c r="C624" s="132"/>
    </row>
    <row r="625" spans="1:3" ht="15" x14ac:dyDescent="0.2">
      <c r="A625" s="132"/>
      <c r="B625" s="132"/>
      <c r="C625" s="132"/>
    </row>
    <row r="626" spans="1:3" ht="15" x14ac:dyDescent="0.2">
      <c r="A626" s="132"/>
      <c r="B626" s="132"/>
      <c r="C626" s="132"/>
    </row>
    <row r="627" spans="1:3" ht="15" x14ac:dyDescent="0.2">
      <c r="A627" s="132"/>
      <c r="B627" s="132"/>
      <c r="C627" s="132"/>
    </row>
    <row r="628" spans="1:3" ht="15" x14ac:dyDescent="0.2">
      <c r="A628" s="132"/>
      <c r="B628" s="132"/>
      <c r="C628" s="132"/>
    </row>
    <row r="629" spans="1:3" ht="15" x14ac:dyDescent="0.2">
      <c r="A629" s="132"/>
      <c r="B629" s="132"/>
      <c r="C629" s="132"/>
    </row>
    <row r="630" spans="1:3" ht="15" x14ac:dyDescent="0.2">
      <c r="A630" s="132"/>
      <c r="B630" s="132"/>
      <c r="C630" s="132"/>
    </row>
    <row r="631" spans="1:3" ht="15" x14ac:dyDescent="0.2">
      <c r="A631" s="132"/>
      <c r="B631" s="132"/>
      <c r="C631" s="132"/>
    </row>
    <row r="632" spans="1:3" ht="15" x14ac:dyDescent="0.2">
      <c r="A632" s="132"/>
      <c r="B632" s="132"/>
      <c r="C632" s="132"/>
    </row>
    <row r="633" spans="1:3" ht="15" x14ac:dyDescent="0.2">
      <c r="A633" s="132"/>
      <c r="B633" s="132"/>
      <c r="C633" s="132"/>
    </row>
    <row r="634" spans="1:3" ht="15" x14ac:dyDescent="0.2">
      <c r="A634" s="132"/>
      <c r="B634" s="132"/>
      <c r="C634" s="132"/>
    </row>
    <row r="635" spans="1:3" ht="15" x14ac:dyDescent="0.2">
      <c r="A635" s="132"/>
      <c r="B635" s="132"/>
      <c r="C635" s="132"/>
    </row>
    <row r="636" spans="1:3" ht="15" x14ac:dyDescent="0.2">
      <c r="A636" s="132"/>
      <c r="B636" s="132"/>
      <c r="C636" s="132"/>
    </row>
    <row r="637" spans="1:3" ht="15" x14ac:dyDescent="0.2">
      <c r="A637" s="132"/>
      <c r="B637" s="132"/>
      <c r="C637" s="132"/>
    </row>
    <row r="638" spans="1:3" ht="15" x14ac:dyDescent="0.2">
      <c r="A638" s="132"/>
      <c r="B638" s="132"/>
      <c r="C638" s="132"/>
    </row>
    <row r="639" spans="1:3" ht="15" x14ac:dyDescent="0.2">
      <c r="A639" s="132"/>
      <c r="B639" s="132"/>
      <c r="C639" s="132"/>
    </row>
    <row r="640" spans="1:3" ht="15" x14ac:dyDescent="0.2">
      <c r="A640" s="132"/>
      <c r="B640" s="132"/>
      <c r="C640" s="132"/>
    </row>
    <row r="641" spans="1:3" ht="15" x14ac:dyDescent="0.2">
      <c r="A641" s="132"/>
      <c r="B641" s="132"/>
      <c r="C641" s="132"/>
    </row>
    <row r="642" spans="1:3" ht="15" x14ac:dyDescent="0.2">
      <c r="A642" s="132"/>
      <c r="B642" s="132"/>
      <c r="C642" s="132"/>
    </row>
    <row r="643" spans="1:3" ht="15" x14ac:dyDescent="0.2">
      <c r="A643" s="132"/>
      <c r="B643" s="132"/>
      <c r="C643" s="132"/>
    </row>
    <row r="644" spans="1:3" ht="15" x14ac:dyDescent="0.2">
      <c r="A644" s="132"/>
      <c r="B644" s="132"/>
      <c r="C644" s="132"/>
    </row>
    <row r="645" spans="1:3" ht="15" x14ac:dyDescent="0.2">
      <c r="A645" s="132"/>
      <c r="B645" s="132"/>
      <c r="C645" s="132"/>
    </row>
    <row r="646" spans="1:3" ht="15" x14ac:dyDescent="0.2">
      <c r="A646" s="132"/>
      <c r="B646" s="132"/>
      <c r="C646" s="132"/>
    </row>
    <row r="647" spans="1:3" ht="15" x14ac:dyDescent="0.2">
      <c r="A647" s="132"/>
      <c r="B647" s="132"/>
      <c r="C647" s="132"/>
    </row>
    <row r="648" spans="1:3" ht="15" x14ac:dyDescent="0.2">
      <c r="A648" s="132"/>
      <c r="B648" s="132"/>
      <c r="C648" s="132"/>
    </row>
    <row r="649" spans="1:3" ht="15" x14ac:dyDescent="0.2">
      <c r="A649" s="132"/>
      <c r="B649" s="132"/>
      <c r="C649" s="132"/>
    </row>
    <row r="650" spans="1:3" ht="15" x14ac:dyDescent="0.2">
      <c r="A650" s="132"/>
      <c r="B650" s="132"/>
      <c r="C650" s="132"/>
    </row>
    <row r="651" spans="1:3" ht="15" x14ac:dyDescent="0.2">
      <c r="A651" s="132"/>
      <c r="B651" s="132"/>
      <c r="C651" s="132"/>
    </row>
    <row r="652" spans="1:3" ht="15" x14ac:dyDescent="0.2">
      <c r="A652" s="132"/>
      <c r="B652" s="132"/>
      <c r="C652" s="132"/>
    </row>
    <row r="653" spans="1:3" ht="15" x14ac:dyDescent="0.2">
      <c r="A653" s="132"/>
      <c r="B653" s="132"/>
      <c r="C653" s="132"/>
    </row>
    <row r="654" spans="1:3" ht="15" x14ac:dyDescent="0.2">
      <c r="A654" s="132"/>
      <c r="B654" s="132"/>
      <c r="C654" s="132"/>
    </row>
    <row r="655" spans="1:3" ht="15" x14ac:dyDescent="0.2">
      <c r="A655" s="132"/>
      <c r="B655" s="132"/>
      <c r="C655" s="132"/>
    </row>
    <row r="656" spans="1:3" ht="15" x14ac:dyDescent="0.2">
      <c r="A656" s="132"/>
      <c r="B656" s="132"/>
      <c r="C656" s="132"/>
    </row>
    <row r="657" spans="1:3" ht="15" x14ac:dyDescent="0.2">
      <c r="A657" s="132"/>
      <c r="B657" s="132"/>
      <c r="C657" s="132"/>
    </row>
    <row r="658" spans="1:3" ht="15" x14ac:dyDescent="0.2">
      <c r="A658" s="132"/>
      <c r="B658" s="132"/>
      <c r="C658" s="132"/>
    </row>
    <row r="659" spans="1:3" ht="15" x14ac:dyDescent="0.2">
      <c r="A659" s="132"/>
      <c r="B659" s="132"/>
      <c r="C659" s="132"/>
    </row>
    <row r="660" spans="1:3" ht="15" x14ac:dyDescent="0.2">
      <c r="A660" s="132"/>
      <c r="B660" s="132"/>
      <c r="C660" s="132"/>
    </row>
    <row r="661" spans="1:3" ht="15" x14ac:dyDescent="0.2">
      <c r="A661" s="132"/>
      <c r="B661" s="132"/>
      <c r="C661" s="132"/>
    </row>
    <row r="662" spans="1:3" ht="15" x14ac:dyDescent="0.2">
      <c r="A662" s="132"/>
      <c r="B662" s="132"/>
      <c r="C662" s="132"/>
    </row>
    <row r="663" spans="1:3" ht="15" x14ac:dyDescent="0.2">
      <c r="A663" s="132"/>
      <c r="B663" s="132"/>
      <c r="C663" s="132"/>
    </row>
    <row r="664" spans="1:3" ht="15" x14ac:dyDescent="0.2">
      <c r="A664" s="132"/>
      <c r="B664" s="132"/>
      <c r="C664" s="132"/>
    </row>
    <row r="665" spans="1:3" ht="15" x14ac:dyDescent="0.2">
      <c r="A665" s="132"/>
      <c r="B665" s="132"/>
      <c r="C665" s="132"/>
    </row>
    <row r="666" spans="1:3" ht="15" x14ac:dyDescent="0.2">
      <c r="A666" s="132"/>
      <c r="B666" s="132"/>
      <c r="C666" s="132"/>
    </row>
    <row r="667" spans="1:3" ht="15" x14ac:dyDescent="0.2">
      <c r="A667" s="132"/>
      <c r="B667" s="132"/>
      <c r="C667" s="132"/>
    </row>
    <row r="668" spans="1:3" ht="15" x14ac:dyDescent="0.2">
      <c r="A668" s="132"/>
      <c r="B668" s="132"/>
      <c r="C668" s="132"/>
    </row>
    <row r="669" spans="1:3" ht="15" x14ac:dyDescent="0.2">
      <c r="A669" s="132"/>
      <c r="B669" s="132"/>
      <c r="C669" s="132"/>
    </row>
    <row r="670" spans="1:3" ht="15" x14ac:dyDescent="0.2">
      <c r="A670" s="132"/>
      <c r="B670" s="132"/>
      <c r="C670" s="132"/>
    </row>
    <row r="671" spans="1:3" ht="15" x14ac:dyDescent="0.2">
      <c r="A671" s="132"/>
      <c r="B671" s="132"/>
      <c r="C671" s="132"/>
    </row>
    <row r="672" spans="1:3" ht="15" x14ac:dyDescent="0.2">
      <c r="A672" s="132"/>
      <c r="B672" s="132"/>
      <c r="C672" s="132"/>
    </row>
    <row r="673" spans="1:3" ht="15" x14ac:dyDescent="0.2">
      <c r="A673" s="132"/>
      <c r="B673" s="132"/>
      <c r="C673" s="132"/>
    </row>
    <row r="674" spans="1:3" ht="15" x14ac:dyDescent="0.2">
      <c r="A674" s="132"/>
      <c r="B674" s="132"/>
      <c r="C674" s="132"/>
    </row>
    <row r="675" spans="1:3" ht="15" x14ac:dyDescent="0.2">
      <c r="A675" s="132"/>
      <c r="B675" s="132"/>
      <c r="C675" s="132"/>
    </row>
    <row r="676" spans="1:3" ht="15" x14ac:dyDescent="0.2">
      <c r="A676" s="132"/>
      <c r="B676" s="132"/>
      <c r="C676" s="132"/>
    </row>
    <row r="677" spans="1:3" ht="15" x14ac:dyDescent="0.2">
      <c r="A677" s="132"/>
      <c r="B677" s="132"/>
      <c r="C677" s="132"/>
    </row>
    <row r="678" spans="1:3" ht="15" x14ac:dyDescent="0.2">
      <c r="A678" s="132"/>
      <c r="B678" s="132"/>
      <c r="C678" s="132"/>
    </row>
    <row r="679" spans="1:3" ht="15" x14ac:dyDescent="0.2">
      <c r="A679" s="132"/>
      <c r="B679" s="132"/>
      <c r="C679" s="132"/>
    </row>
    <row r="680" spans="1:3" ht="15" x14ac:dyDescent="0.2">
      <c r="A680" s="132"/>
      <c r="B680" s="132"/>
      <c r="C680" s="132"/>
    </row>
    <row r="681" spans="1:3" ht="15" x14ac:dyDescent="0.2">
      <c r="A681" s="132"/>
      <c r="B681" s="132"/>
      <c r="C681" s="132"/>
    </row>
    <row r="682" spans="1:3" ht="15" x14ac:dyDescent="0.2">
      <c r="A682" s="132"/>
      <c r="B682" s="132"/>
      <c r="C682" s="132"/>
    </row>
    <row r="683" spans="1:3" ht="15" x14ac:dyDescent="0.2">
      <c r="A683" s="132"/>
      <c r="B683" s="132"/>
      <c r="C683" s="132"/>
    </row>
    <row r="684" spans="1:3" ht="15" x14ac:dyDescent="0.2">
      <c r="A684" s="132"/>
      <c r="B684" s="132"/>
      <c r="C684" s="132"/>
    </row>
    <row r="685" spans="1:3" ht="15" x14ac:dyDescent="0.2">
      <c r="A685" s="132"/>
      <c r="B685" s="132"/>
      <c r="C685" s="132"/>
    </row>
    <row r="686" spans="1:3" ht="15" x14ac:dyDescent="0.2">
      <c r="A686" s="132"/>
      <c r="B686" s="132"/>
      <c r="C686" s="132"/>
    </row>
    <row r="687" spans="1:3" ht="15" x14ac:dyDescent="0.2">
      <c r="A687" s="132"/>
      <c r="B687" s="132"/>
      <c r="C687" s="132"/>
    </row>
    <row r="688" spans="1:3" ht="15" x14ac:dyDescent="0.2">
      <c r="A688" s="132"/>
      <c r="B688" s="132"/>
      <c r="C688" s="132"/>
    </row>
    <row r="689" spans="1:3" ht="15" x14ac:dyDescent="0.2">
      <c r="A689" s="132"/>
      <c r="B689" s="132"/>
      <c r="C689" s="132"/>
    </row>
    <row r="690" spans="1:3" ht="15" x14ac:dyDescent="0.2">
      <c r="A690" s="132"/>
      <c r="B690" s="132"/>
      <c r="C690" s="132"/>
    </row>
    <row r="691" spans="1:3" ht="15" x14ac:dyDescent="0.2">
      <c r="A691" s="132"/>
      <c r="B691" s="132"/>
      <c r="C691" s="132"/>
    </row>
    <row r="692" spans="1:3" ht="15" x14ac:dyDescent="0.2">
      <c r="A692" s="132"/>
      <c r="B692" s="132"/>
      <c r="C692" s="132"/>
    </row>
    <row r="693" spans="1:3" ht="15" x14ac:dyDescent="0.2">
      <c r="A693" s="132"/>
      <c r="B693" s="132"/>
      <c r="C693" s="132"/>
    </row>
    <row r="694" spans="1:3" ht="15" x14ac:dyDescent="0.2">
      <c r="A694" s="132"/>
      <c r="B694" s="132"/>
      <c r="C694" s="132"/>
    </row>
    <row r="695" spans="1:3" ht="15" x14ac:dyDescent="0.2">
      <c r="A695" s="132"/>
      <c r="B695" s="132"/>
      <c r="C695" s="132"/>
    </row>
    <row r="696" spans="1:3" ht="15" x14ac:dyDescent="0.2">
      <c r="A696" s="132"/>
      <c r="B696" s="132"/>
      <c r="C696" s="132"/>
    </row>
  </sheetData>
  <mergeCells count="10">
    <mergeCell ref="C26:E26"/>
    <mergeCell ref="A1:E1"/>
    <mergeCell ref="P7:P8"/>
    <mergeCell ref="I7:J7"/>
    <mergeCell ref="A25:D25"/>
    <mergeCell ref="K7:M7"/>
    <mergeCell ref="C9:C10"/>
    <mergeCell ref="C13:C14"/>
    <mergeCell ref="C15:C16"/>
    <mergeCell ref="C17:C18"/>
  </mergeCells>
  <conditionalFormatting sqref="Q9 Q11 Q13 Q15">
    <cfRule type="cellIs" dxfId="99" priority="1" stopIfTrue="1" operator="notEqual">
      <formula>N9+O9</formula>
    </cfRule>
  </conditionalFormatting>
  <conditionalFormatting sqref="Q17">
    <cfRule type="cellIs" dxfId="98" priority="2" stopIfTrue="1" operator="notEqual">
      <formula>N17+O17+P17</formula>
    </cfRule>
  </conditionalFormatting>
  <conditionalFormatting sqref="F19">
    <cfRule type="cellIs" dxfId="97" priority="3" stopIfTrue="1" operator="notEqual">
      <formula>552338321.13+6252853.51</formula>
    </cfRule>
  </conditionalFormatting>
  <conditionalFormatting sqref="G19">
    <cfRule type="cellIs" dxfId="96" priority="4" stopIfTrue="1" operator="notEqual">
      <formula>552568851.93+7839464.61</formula>
    </cfRule>
  </conditionalFormatting>
  <conditionalFormatting sqref="H19">
    <cfRule type="cellIs" dxfId="95" priority="5" stopIfTrue="1" operator="notEqual">
      <formula>-9424+8476</formula>
    </cfRule>
  </conditionalFormatting>
  <conditionalFormatting sqref="I19">
    <cfRule type="cellIs" dxfId="94" priority="6" stopIfTrue="1" operator="notEqual">
      <formula>231478.8+1586611.1</formula>
    </cfRule>
  </conditionalFormatting>
  <conditionalFormatting sqref="J20">
    <cfRule type="cellIs" dxfId="93" priority="7" stopIfTrue="1" operator="notEqual">
      <formula>231478.8+1586611.1</formula>
    </cfRule>
  </conditionalFormatting>
  <conditionalFormatting sqref="O19">
    <cfRule type="cellIs" dxfId="92" priority="8" stopIfTrue="1" operator="notEqual">
      <formula>$J$20-$P$19-$N$19</formula>
    </cfRule>
  </conditionalFormatting>
  <conditionalFormatting sqref="P19">
    <cfRule type="cellIs" dxfId="91" priority="9" stopIfTrue="1" operator="notEqual">
      <formula>331899.41</formula>
    </cfRule>
  </conditionalFormatting>
  <conditionalFormatting sqref="Q19">
    <cfRule type="cellIs" dxfId="90" priority="10" stopIfTrue="1" operator="notEqual">
      <formula>1818089.9</formula>
    </cfRule>
    <cfRule type="cellIs" dxfId="89" priority="11" stopIfTrue="1" operator="notEqual">
      <formula>$N$19+$O$19+$P$19</formula>
    </cfRule>
  </conditionalFormatting>
  <pageMargins left="0.39370078740157483" right="0" top="0.98425196850393704" bottom="0.98425196850393704" header="0.51181102362204722" footer="0.51181102362204722"/>
  <pageSetup paperSize="9" scale="70" firstPageNumber="463" orientation="landscape" useFirstPageNumber="1" r:id="rId1"/>
  <headerFooter alignWithMargins="0">
    <oddFooter>&amp;L&amp;"Arial,Kurzíva"&amp;12Zastupitelstvo Olomouckého kraje 29.6.2012
5.- Rozpočet Olomouckého kraje 2011-závěrečný účet 
Příloha č.14: Financování hospodaření příspěvkových organizací Olomouckého kraje&amp;R&amp;"Arial,Kurzíva"&amp;12Strana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tabSelected="1" zoomScaleNormal="100" workbookViewId="0">
      <selection activeCell="M21" sqref="M21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.140625" style="1" bestFit="1" customWidth="1"/>
    <col min="12" max="16384" width="9.140625" style="1"/>
  </cols>
  <sheetData>
    <row r="1" spans="1:11" ht="19.5" x14ac:dyDescent="0.4">
      <c r="A1" s="116" t="s">
        <v>47</v>
      </c>
      <c r="B1" s="115"/>
      <c r="C1" s="115"/>
      <c r="D1" s="115"/>
    </row>
    <row r="2" spans="1:11" ht="19.5" x14ac:dyDescent="0.4">
      <c r="A2" s="307" t="s">
        <v>46</v>
      </c>
      <c r="B2" s="307"/>
      <c r="C2" s="307"/>
      <c r="D2" s="307"/>
      <c r="E2" s="309" t="s">
        <v>50</v>
      </c>
      <c r="F2" s="310"/>
      <c r="G2" s="310"/>
      <c r="H2" s="310"/>
      <c r="I2" s="310"/>
      <c r="J2" s="114"/>
      <c r="K2" s="114"/>
    </row>
    <row r="3" spans="1:11" ht="12" customHeight="1" x14ac:dyDescent="0.4">
      <c r="A3" s="276"/>
      <c r="B3" s="276"/>
      <c r="C3" s="276"/>
      <c r="D3" s="276"/>
      <c r="E3" s="308" t="s">
        <v>44</v>
      </c>
      <c r="F3" s="308"/>
      <c r="G3" s="308"/>
      <c r="H3" s="308"/>
      <c r="I3" s="308"/>
    </row>
    <row r="4" spans="1:11" ht="15.75" x14ac:dyDescent="0.25">
      <c r="A4" s="112" t="s">
        <v>45</v>
      </c>
      <c r="E4" s="316" t="s">
        <v>51</v>
      </c>
      <c r="F4" s="316"/>
      <c r="G4" s="316"/>
      <c r="H4" s="316"/>
      <c r="I4" s="316"/>
    </row>
    <row r="5" spans="1:11" ht="9" customHeight="1" x14ac:dyDescent="0.25">
      <c r="A5" s="112"/>
      <c r="E5" s="308" t="s">
        <v>44</v>
      </c>
      <c r="F5" s="308"/>
      <c r="G5" s="308"/>
      <c r="H5" s="308"/>
      <c r="I5" s="308"/>
    </row>
    <row r="6" spans="1:11" ht="19.5" x14ac:dyDescent="0.4">
      <c r="A6" s="110" t="s">
        <v>43</v>
      </c>
      <c r="E6" s="310" t="s">
        <v>52</v>
      </c>
      <c r="F6" s="310"/>
      <c r="G6" s="310"/>
      <c r="H6" s="110" t="s">
        <v>42</v>
      </c>
      <c r="I6" s="108" t="s">
        <v>49</v>
      </c>
    </row>
    <row r="7" spans="1:11" ht="9.75" customHeight="1" x14ac:dyDescent="0.4">
      <c r="A7" s="110"/>
      <c r="E7" s="308" t="s">
        <v>41</v>
      </c>
      <c r="F7" s="308"/>
      <c r="G7" s="308"/>
      <c r="H7" s="308"/>
      <c r="I7" s="308"/>
    </row>
    <row r="8" spans="1:11" ht="19.5" x14ac:dyDescent="0.4">
      <c r="A8" s="110"/>
      <c r="E8" s="108"/>
      <c r="F8" s="108"/>
      <c r="G8" s="108"/>
      <c r="H8" s="109"/>
      <c r="I8" s="108"/>
    </row>
    <row r="9" spans="1:11" ht="19.5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277"/>
      <c r="I14" s="27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19.5" x14ac:dyDescent="0.4">
      <c r="A16" s="84" t="s">
        <v>32</v>
      </c>
      <c r="B16" s="72"/>
      <c r="C16" s="95"/>
      <c r="D16" s="94"/>
      <c r="E16" s="118">
        <v>176879000</v>
      </c>
      <c r="F16" s="234">
        <v>181303453</v>
      </c>
      <c r="G16" s="82">
        <f>H16+I16</f>
        <v>180945338.63999996</v>
      </c>
      <c r="H16" s="279">
        <v>175615598.84999996</v>
      </c>
      <c r="I16" s="279">
        <v>5329739.790000001</v>
      </c>
    </row>
    <row r="17" spans="1:9" ht="16.5" x14ac:dyDescent="0.35">
      <c r="A17" s="90"/>
      <c r="B17" s="93"/>
      <c r="C17" s="93"/>
      <c r="D17" s="93"/>
      <c r="E17" s="91"/>
      <c r="F17" s="91"/>
      <c r="G17" s="92"/>
      <c r="H17" s="117"/>
      <c r="I17" s="117"/>
    </row>
    <row r="18" spans="1:9" ht="19.5" x14ac:dyDescent="0.4">
      <c r="A18" s="84" t="s">
        <v>31</v>
      </c>
      <c r="B18" s="80"/>
      <c r="C18" s="80"/>
      <c r="D18" s="80"/>
      <c r="E18" s="118">
        <v>176879000</v>
      </c>
      <c r="F18" s="234">
        <v>181303453</v>
      </c>
      <c r="G18" s="82">
        <f>H18+I18</f>
        <v>182286620.75</v>
      </c>
      <c r="H18" s="279">
        <v>176331354.91999999</v>
      </c>
      <c r="I18" s="279">
        <v>5955265.8300000001</v>
      </c>
    </row>
    <row r="19" spans="1:9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9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9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9" ht="18" x14ac:dyDescent="0.35">
      <c r="A22" s="80"/>
      <c r="B22" s="80"/>
      <c r="C22" s="81" t="s">
        <v>29</v>
      </c>
      <c r="D22" s="80"/>
      <c r="E22" s="80"/>
      <c r="F22" s="80"/>
      <c r="G22" s="82">
        <f>H22+I22</f>
        <v>0</v>
      </c>
      <c r="H22" s="73">
        <v>0</v>
      </c>
      <c r="I22" s="73">
        <v>0</v>
      </c>
    </row>
    <row r="23" spans="1:9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9" ht="22.5" x14ac:dyDescent="0.45">
      <c r="A24" s="77" t="s">
        <v>28</v>
      </c>
      <c r="B24" s="77"/>
      <c r="C24" s="78"/>
      <c r="D24" s="77"/>
      <c r="E24" s="77"/>
      <c r="F24" s="77"/>
      <c r="G24" s="280">
        <f>ROUND(G18-G16-G22,2)</f>
        <v>1341282.1100000001</v>
      </c>
      <c r="H24" s="76">
        <f>H18-H16-H22</f>
        <v>715756.07000002265</v>
      </c>
      <c r="I24" s="76">
        <f>I18-I16-I22</f>
        <v>625526.03999999911</v>
      </c>
    </row>
    <row r="26" spans="1:9" x14ac:dyDescent="0.2">
      <c r="H26" s="67"/>
    </row>
    <row r="28" spans="1:9" ht="19.5" x14ac:dyDescent="0.4">
      <c r="A28" s="44" t="s">
        <v>27</v>
      </c>
      <c r="B28" s="44" t="s">
        <v>26</v>
      </c>
      <c r="C28" s="44"/>
      <c r="D28" s="66"/>
      <c r="E28" s="66"/>
      <c r="F28" s="4"/>
      <c r="G28" s="281">
        <v>1341282.1100000001</v>
      </c>
      <c r="H28" s="56"/>
      <c r="I28" s="4"/>
    </row>
    <row r="29" spans="1:9" ht="18.75" x14ac:dyDescent="0.4">
      <c r="A29" s="72"/>
      <c r="B29" s="72"/>
      <c r="C29" s="71" t="s">
        <v>25</v>
      </c>
      <c r="D29" s="70"/>
      <c r="E29" s="69"/>
      <c r="F29" s="67" t="s">
        <v>4</v>
      </c>
      <c r="G29" s="75">
        <v>0</v>
      </c>
      <c r="H29" s="56"/>
      <c r="I29" s="67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1341282.1100000001</v>
      </c>
      <c r="H30" s="56"/>
      <c r="I30" s="67"/>
    </row>
    <row r="31" spans="1:9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68">
        <v>0</v>
      </c>
      <c r="H31" s="56"/>
      <c r="I31" s="67"/>
    </row>
    <row r="32" spans="1:9" x14ac:dyDescent="0.2">
      <c r="A32" s="312"/>
      <c r="B32" s="313"/>
      <c r="C32" s="313"/>
      <c r="D32" s="313"/>
      <c r="E32" s="313"/>
      <c r="F32" s="313"/>
      <c r="G32" s="313"/>
      <c r="H32" s="313"/>
      <c r="I32" s="313"/>
    </row>
    <row r="33" spans="1:1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1" x14ac:dyDescent="0.2">
      <c r="A34" s="313"/>
      <c r="B34" s="313"/>
      <c r="C34" s="313"/>
      <c r="D34" s="313"/>
      <c r="E34" s="313"/>
      <c r="F34" s="313"/>
      <c r="G34" s="313"/>
      <c r="H34" s="313"/>
      <c r="I34" s="313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57">
        <v>87900000</v>
      </c>
      <c r="G37" s="57">
        <v>87743583.099999994</v>
      </c>
      <c r="H37" s="56"/>
      <c r="I37" s="55">
        <f>IF(F37=0,"nerozp.",G37/F37)</f>
        <v>0.99822051308304882</v>
      </c>
      <c r="K37" s="254"/>
    </row>
    <row r="38" spans="1:11" ht="16.5" x14ac:dyDescent="0.35">
      <c r="A38" s="60" t="s">
        <v>16</v>
      </c>
      <c r="B38" s="59"/>
      <c r="C38" s="58"/>
      <c r="D38" s="61"/>
      <c r="E38" s="61"/>
      <c r="F38" s="57">
        <v>0</v>
      </c>
      <c r="G38" s="57">
        <v>3765024.63</v>
      </c>
      <c r="H38" s="56"/>
      <c r="I38" s="55" t="str">
        <f>IF(F38=0,"nerozp.",G38/F38)</f>
        <v>nerozp.</v>
      </c>
    </row>
    <row r="39" spans="1:11" ht="16.5" x14ac:dyDescent="0.35">
      <c r="A39" s="60" t="s">
        <v>15</v>
      </c>
      <c r="B39" s="59"/>
      <c r="C39" s="58"/>
      <c r="D39" s="61"/>
      <c r="E39" s="61"/>
      <c r="F39" s="57">
        <v>0</v>
      </c>
      <c r="G39" s="57"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57">
        <v>0</v>
      </c>
      <c r="G40" s="57">
        <v>0</v>
      </c>
      <c r="H40" s="56"/>
      <c r="I40" s="55" t="str">
        <f>IF(F40=0,"nerozp.",G40/F40)</f>
        <v>nerozp.</v>
      </c>
    </row>
    <row r="41" spans="1:11" ht="16.5" x14ac:dyDescent="0.35">
      <c r="A41" s="60" t="s">
        <v>13</v>
      </c>
      <c r="B41" s="59"/>
      <c r="C41" s="58"/>
      <c r="D41" s="5"/>
      <c r="E41" s="5"/>
      <c r="F41" s="57">
        <v>0</v>
      </c>
      <c r="G41" s="57">
        <v>0</v>
      </c>
      <c r="H41" s="56"/>
      <c r="I41" s="55" t="str">
        <f>IF(F41=0,"nerozp.",G41/F41)</f>
        <v>nerozp.</v>
      </c>
    </row>
    <row r="42" spans="1:11" ht="14.25" x14ac:dyDescent="0.2">
      <c r="A42" s="54" t="s">
        <v>12</v>
      </c>
      <c r="B42" s="257" t="s">
        <v>106</v>
      </c>
      <c r="C42" s="258"/>
      <c r="D42" s="259"/>
      <c r="E42" s="259"/>
      <c r="F42" s="260"/>
      <c r="G42" s="260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39" t="s">
        <v>111</v>
      </c>
      <c r="F45" s="38" t="s">
        <v>8</v>
      </c>
      <c r="G45" s="38" t="s">
        <v>7</v>
      </c>
      <c r="H45" s="37" t="s">
        <v>6</v>
      </c>
      <c r="I45" s="36" t="s">
        <v>5</v>
      </c>
    </row>
    <row r="46" spans="1:11" x14ac:dyDescent="0.2">
      <c r="A46" s="32"/>
      <c r="B46" s="4"/>
      <c r="C46" s="4"/>
      <c r="D46" s="4"/>
      <c r="E46" s="32"/>
      <c r="F46" s="311"/>
      <c r="G46" s="35"/>
      <c r="H46" s="34">
        <v>40543</v>
      </c>
      <c r="I46" s="33">
        <v>40543</v>
      </c>
    </row>
    <row r="47" spans="1:11" x14ac:dyDescent="0.2">
      <c r="A47" s="32"/>
      <c r="B47" s="4"/>
      <c r="C47" s="4"/>
      <c r="D47" s="4"/>
      <c r="E47" s="32"/>
      <c r="F47" s="311"/>
      <c r="G47" s="31"/>
      <c r="H47" s="31"/>
      <c r="I47" s="30"/>
    </row>
    <row r="48" spans="1:11" ht="13.5" thickBot="1" x14ac:dyDescent="0.25">
      <c r="A48" s="28"/>
      <c r="B48" s="29"/>
      <c r="C48" s="29"/>
      <c r="D48" s="29"/>
      <c r="E48" s="28"/>
      <c r="F48" s="27"/>
      <c r="G48" s="27"/>
      <c r="H48" s="27"/>
      <c r="I48" s="26"/>
    </row>
    <row r="49" spans="1:9" ht="13.5" thickTop="1" x14ac:dyDescent="0.2">
      <c r="A49" s="25"/>
      <c r="B49" s="24"/>
      <c r="C49" s="24" t="s">
        <v>4</v>
      </c>
      <c r="D49" s="24"/>
      <c r="E49" s="282">
        <v>214819</v>
      </c>
      <c r="F49" s="23">
        <v>0</v>
      </c>
      <c r="G49" s="22">
        <v>0</v>
      </c>
      <c r="H49" s="22">
        <f>E49+F49-G49</f>
        <v>214819</v>
      </c>
      <c r="I49" s="21">
        <v>214819</v>
      </c>
    </row>
    <row r="50" spans="1:9" x14ac:dyDescent="0.2">
      <c r="A50" s="20"/>
      <c r="B50" s="19"/>
      <c r="C50" s="19" t="s">
        <v>3</v>
      </c>
      <c r="D50" s="19"/>
      <c r="E50" s="283">
        <v>1902541.65</v>
      </c>
      <c r="F50" s="18">
        <v>861771.48999999976</v>
      </c>
      <c r="G50" s="17">
        <v>2295769.36</v>
      </c>
      <c r="H50" s="17">
        <f>E50+F50-G50</f>
        <v>468543.7799999998</v>
      </c>
      <c r="I50" s="16">
        <v>718315.47</v>
      </c>
    </row>
    <row r="51" spans="1:9" x14ac:dyDescent="0.2">
      <c r="A51" s="20"/>
      <c r="B51" s="19"/>
      <c r="C51" s="19" t="s">
        <v>2</v>
      </c>
      <c r="D51" s="19"/>
      <c r="E51" s="283">
        <v>7355798.290000001</v>
      </c>
      <c r="F51" s="18">
        <v>1580534.47</v>
      </c>
      <c r="G51" s="17">
        <v>1618</v>
      </c>
      <c r="H51" s="17">
        <f>E51+F51-G51</f>
        <v>8934714.7600000016</v>
      </c>
      <c r="I51" s="16">
        <v>8934714.7600000016</v>
      </c>
    </row>
    <row r="52" spans="1:9" x14ac:dyDescent="0.2">
      <c r="A52" s="20"/>
      <c r="B52" s="19"/>
      <c r="C52" s="19" t="s">
        <v>1</v>
      </c>
      <c r="D52" s="19"/>
      <c r="E52" s="283">
        <v>7807401.1399999997</v>
      </c>
      <c r="F52" s="18">
        <v>10429277.400000002</v>
      </c>
      <c r="G52" s="17">
        <v>15392424</v>
      </c>
      <c r="H52" s="17">
        <f>E52+F52-G52</f>
        <v>2844254.5400000028</v>
      </c>
      <c r="I52" s="16">
        <v>2844254.54</v>
      </c>
    </row>
    <row r="53" spans="1:9" ht="18.75" thickBot="1" x14ac:dyDescent="0.4">
      <c r="A53" s="15" t="s">
        <v>0</v>
      </c>
      <c r="B53" s="14"/>
      <c r="C53" s="14"/>
      <c r="D53" s="14"/>
      <c r="E53" s="13">
        <f>SUM(E49:E52)</f>
        <v>17280560.080000002</v>
      </c>
      <c r="F53" s="12">
        <f>SUM(F49:F52)</f>
        <v>12871583.360000003</v>
      </c>
      <c r="G53" s="12">
        <f>SUM(G49:G52)</f>
        <v>17689811.359999999</v>
      </c>
      <c r="H53" s="12">
        <f>SUM(H49:H52)</f>
        <v>12462332.080000004</v>
      </c>
      <c r="I53" s="11">
        <f>SUM(I49:I52)</f>
        <v>12712103.770000003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</mergeCells>
  <conditionalFormatting sqref="I42:I43">
    <cfRule type="cellIs" dxfId="88" priority="2" stopIfTrue="1" operator="greaterThan">
      <formula>1</formula>
    </cfRule>
  </conditionalFormatting>
  <conditionalFormatting sqref="H24">
    <cfRule type="cellIs" dxfId="87" priority="5" stopIfTrue="1" operator="notEqual">
      <formula>$H$18-$H$16-$H$22</formula>
    </cfRule>
  </conditionalFormatting>
  <conditionalFormatting sqref="G28">
    <cfRule type="cellIs" dxfId="86" priority="6" stopIfTrue="1" operator="notEqual">
      <formula>$G$29+$G$30+$G$31</formula>
    </cfRule>
  </conditionalFormatting>
  <conditionalFormatting sqref="H49:H52">
    <cfRule type="cellIs" dxfId="85" priority="7" stopIfTrue="1" operator="notEqual">
      <formula>E49+F49-G49</formula>
    </cfRule>
  </conditionalFormatting>
  <conditionalFormatting sqref="I53">
    <cfRule type="cellIs" dxfId="84" priority="8" stopIfTrue="1" operator="notEqual">
      <formula>$I$49+$I$50+$I$51+$I$52</formula>
    </cfRule>
  </conditionalFormatting>
  <conditionalFormatting sqref="H53">
    <cfRule type="cellIs" dxfId="83" priority="9" stopIfTrue="1" operator="notEqual">
      <formula>E53+F53-G53</formula>
    </cfRule>
    <cfRule type="cellIs" dxfId="82" priority="10" stopIfTrue="1" operator="notEqual">
      <formula>SUM($H$49:$H$52)</formula>
    </cfRule>
  </conditionalFormatting>
  <conditionalFormatting sqref="G18 G16">
    <cfRule type="cellIs" dxfId="81" priority="11" stopIfTrue="1" operator="notEqual">
      <formula>H16+I16</formula>
    </cfRule>
  </conditionalFormatting>
  <conditionalFormatting sqref="I24">
    <cfRule type="cellIs" dxfId="80" priority="12" stopIfTrue="1" operator="notEqual">
      <formula>I18-I16-I22</formula>
    </cfRule>
  </conditionalFormatting>
  <conditionalFormatting sqref="G24">
    <cfRule type="cellIs" dxfId="7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&amp;L&amp;"Arial,Kurzíva"ZastupitelstvoOlomouckého kraje 19.6.2012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workbookViewId="0">
      <selection activeCell="K8" sqref="K8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2.7109375" style="1" customWidth="1"/>
    <col min="12" max="16384" width="9.140625" style="1"/>
  </cols>
  <sheetData>
    <row r="1" spans="1:11" ht="19.5" x14ac:dyDescent="0.4">
      <c r="A1" s="116" t="s">
        <v>47</v>
      </c>
      <c r="B1" s="115"/>
      <c r="C1" s="115"/>
      <c r="D1" s="115"/>
    </row>
    <row r="2" spans="1:11" ht="19.5" x14ac:dyDescent="0.4">
      <c r="A2" s="307" t="s">
        <v>46</v>
      </c>
      <c r="B2" s="307"/>
      <c r="C2" s="307"/>
      <c r="D2" s="307"/>
      <c r="E2" s="309" t="s">
        <v>54</v>
      </c>
      <c r="F2" s="310"/>
      <c r="G2" s="310"/>
      <c r="H2" s="310"/>
      <c r="I2" s="310"/>
      <c r="J2" s="114"/>
      <c r="K2" s="114"/>
    </row>
    <row r="3" spans="1:11" ht="12" customHeight="1" x14ac:dyDescent="0.4">
      <c r="A3" s="276"/>
      <c r="B3" s="276"/>
      <c r="C3" s="276"/>
      <c r="D3" s="276"/>
      <c r="E3" s="308" t="s">
        <v>44</v>
      </c>
      <c r="F3" s="308"/>
      <c r="G3" s="308"/>
      <c r="H3" s="308"/>
      <c r="I3" s="308"/>
    </row>
    <row r="4" spans="1:11" ht="15.75" x14ac:dyDescent="0.25">
      <c r="A4" s="112" t="s">
        <v>45</v>
      </c>
      <c r="E4" s="316" t="s">
        <v>55</v>
      </c>
      <c r="F4" s="316"/>
      <c r="G4" s="316"/>
      <c r="H4" s="316"/>
      <c r="I4" s="316"/>
    </row>
    <row r="5" spans="1:11" ht="9" customHeight="1" x14ac:dyDescent="0.25">
      <c r="A5" s="112"/>
      <c r="E5" s="308" t="s">
        <v>44</v>
      </c>
      <c r="F5" s="308"/>
      <c r="G5" s="308"/>
      <c r="H5" s="308"/>
      <c r="I5" s="308"/>
    </row>
    <row r="6" spans="1:11" ht="19.5" x14ac:dyDescent="0.4">
      <c r="A6" s="110" t="s">
        <v>43</v>
      </c>
      <c r="E6" s="310" t="s">
        <v>56</v>
      </c>
      <c r="F6" s="310"/>
      <c r="G6" s="310"/>
      <c r="H6" s="110" t="s">
        <v>42</v>
      </c>
      <c r="I6" s="108" t="s">
        <v>53</v>
      </c>
    </row>
    <row r="7" spans="1:11" ht="9.75" customHeight="1" x14ac:dyDescent="0.4">
      <c r="A7" s="110"/>
      <c r="E7" s="308" t="s">
        <v>41</v>
      </c>
      <c r="F7" s="308"/>
      <c r="G7" s="308"/>
      <c r="H7" s="308"/>
      <c r="I7" s="308"/>
    </row>
    <row r="8" spans="1:11" ht="19.5" x14ac:dyDescent="0.4">
      <c r="A8" s="110"/>
      <c r="E8" s="108"/>
      <c r="F8" s="108"/>
      <c r="G8" s="108"/>
      <c r="H8" s="109"/>
      <c r="I8" s="108"/>
    </row>
    <row r="9" spans="1:11" ht="19.5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277"/>
      <c r="I14" s="27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19.5" x14ac:dyDescent="0.4">
      <c r="A16" s="84" t="s">
        <v>32</v>
      </c>
      <c r="B16" s="72"/>
      <c r="C16" s="95"/>
      <c r="D16" s="94"/>
      <c r="E16" s="118">
        <v>68230000</v>
      </c>
      <c r="F16" s="234">
        <v>68834000</v>
      </c>
      <c r="G16" s="82">
        <f>H16+I16</f>
        <v>66784841.179999985</v>
      </c>
      <c r="H16" s="279">
        <v>66468724.269999988</v>
      </c>
      <c r="I16" s="279">
        <v>316116.90999999997</v>
      </c>
    </row>
    <row r="17" spans="1:9" ht="16.5" x14ac:dyDescent="0.35">
      <c r="A17" s="90"/>
      <c r="B17" s="93"/>
      <c r="C17" s="93"/>
      <c r="D17" s="93"/>
      <c r="E17" s="91"/>
      <c r="F17" s="91"/>
      <c r="G17" s="92"/>
      <c r="H17" s="117"/>
      <c r="I17" s="117"/>
    </row>
    <row r="18" spans="1:9" ht="19.5" x14ac:dyDescent="0.4">
      <c r="A18" s="84" t="s">
        <v>31</v>
      </c>
      <c r="B18" s="80"/>
      <c r="C18" s="80"/>
      <c r="D18" s="80"/>
      <c r="E18" s="118">
        <v>68230000</v>
      </c>
      <c r="F18" s="234">
        <v>68834000</v>
      </c>
      <c r="G18" s="82">
        <f>H18+I18</f>
        <v>66803900.039999999</v>
      </c>
      <c r="H18" s="279">
        <v>66380538.640000001</v>
      </c>
      <c r="I18" s="279">
        <v>423361.4</v>
      </c>
    </row>
    <row r="19" spans="1:9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9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9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9" ht="18" x14ac:dyDescent="0.35">
      <c r="A22" s="80"/>
      <c r="B22" s="80"/>
      <c r="C22" s="81" t="s">
        <v>29</v>
      </c>
      <c r="D22" s="80"/>
      <c r="E22" s="80"/>
      <c r="F22" s="80"/>
      <c r="G22" s="82">
        <f>H22+I22</f>
        <v>8476</v>
      </c>
      <c r="H22" s="73">
        <v>8476</v>
      </c>
      <c r="I22" s="73">
        <v>0</v>
      </c>
    </row>
    <row r="23" spans="1:9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9" ht="22.5" x14ac:dyDescent="0.45">
      <c r="A24" s="77" t="s">
        <v>28</v>
      </c>
      <c r="B24" s="77"/>
      <c r="C24" s="78"/>
      <c r="D24" s="77"/>
      <c r="E24" s="77"/>
      <c r="F24" s="77"/>
      <c r="G24" s="280">
        <f>ROUND(G18-G16-G22,2)</f>
        <v>10582.86</v>
      </c>
      <c r="H24" s="76">
        <f>H18-H16-H22</f>
        <v>-96661.629999987781</v>
      </c>
      <c r="I24" s="76">
        <f>I18-I16-I22</f>
        <v>107244.49000000005</v>
      </c>
    </row>
    <row r="26" spans="1:9" x14ac:dyDescent="0.2">
      <c r="H26" s="67"/>
    </row>
    <row r="28" spans="1:9" ht="19.5" x14ac:dyDescent="0.4">
      <c r="A28" s="44" t="s">
        <v>27</v>
      </c>
      <c r="B28" s="44" t="s">
        <v>26</v>
      </c>
      <c r="C28" s="44"/>
      <c r="D28" s="66"/>
      <c r="E28" s="66"/>
      <c r="F28" s="4"/>
      <c r="G28" s="281">
        <v>10582.86</v>
      </c>
      <c r="H28" s="56"/>
      <c r="I28" s="4"/>
    </row>
    <row r="29" spans="1:9" ht="18.75" x14ac:dyDescent="0.4">
      <c r="A29" s="72"/>
      <c r="B29" s="72"/>
      <c r="C29" s="71" t="s">
        <v>25</v>
      </c>
      <c r="D29" s="70"/>
      <c r="E29" s="69"/>
      <c r="F29" s="67" t="s">
        <v>4</v>
      </c>
      <c r="G29" s="75">
        <v>0</v>
      </c>
      <c r="H29" s="56"/>
      <c r="I29" s="67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10582.86</v>
      </c>
      <c r="H30" s="56"/>
      <c r="I30" s="67"/>
    </row>
    <row r="31" spans="1:9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68">
        <v>0</v>
      </c>
      <c r="H31" s="56"/>
      <c r="I31" s="67"/>
    </row>
    <row r="32" spans="1:9" x14ac:dyDescent="0.2">
      <c r="A32" s="312"/>
      <c r="B32" s="313"/>
      <c r="C32" s="313"/>
      <c r="D32" s="313"/>
      <c r="E32" s="313"/>
      <c r="F32" s="313"/>
      <c r="G32" s="313"/>
      <c r="H32" s="313"/>
      <c r="I32" s="313"/>
    </row>
    <row r="33" spans="1:1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1" x14ac:dyDescent="0.2">
      <c r="A34" s="313"/>
      <c r="B34" s="313"/>
      <c r="C34" s="313"/>
      <c r="D34" s="313"/>
      <c r="E34" s="313"/>
      <c r="F34" s="313"/>
      <c r="G34" s="313"/>
      <c r="H34" s="313"/>
      <c r="I34" s="313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57">
        <v>34500000</v>
      </c>
      <c r="G37" s="57">
        <v>33125116.5</v>
      </c>
      <c r="H37" s="56"/>
      <c r="I37" s="55">
        <f>IF(F37=0,"nerozp.",G37/F37)</f>
        <v>0.96014830434782605</v>
      </c>
      <c r="K37" s="254"/>
    </row>
    <row r="38" spans="1:11" ht="16.5" x14ac:dyDescent="0.35">
      <c r="A38" s="60" t="s">
        <v>16</v>
      </c>
      <c r="B38" s="59"/>
      <c r="C38" s="58"/>
      <c r="D38" s="61"/>
      <c r="E38" s="61"/>
      <c r="F38" s="57">
        <v>0</v>
      </c>
      <c r="G38" s="57">
        <v>1426655.11</v>
      </c>
      <c r="H38" s="56"/>
      <c r="I38" s="55" t="str">
        <f>IF(F38=0,"nerozp.",G38/F38)</f>
        <v>nerozp.</v>
      </c>
    </row>
    <row r="39" spans="1:11" ht="16.5" x14ac:dyDescent="0.35">
      <c r="A39" s="60" t="s">
        <v>15</v>
      </c>
      <c r="B39" s="59"/>
      <c r="C39" s="58"/>
      <c r="D39" s="61"/>
      <c r="E39" s="61"/>
      <c r="F39" s="57">
        <v>0</v>
      </c>
      <c r="G39" s="57"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57">
        <v>0</v>
      </c>
      <c r="G40" s="57">
        <v>0</v>
      </c>
      <c r="H40" s="56"/>
      <c r="I40" s="55" t="str">
        <f>IF(F40=0,"nerozp.",G40/F40)</f>
        <v>nerozp.</v>
      </c>
    </row>
    <row r="41" spans="1:11" ht="16.5" x14ac:dyDescent="0.35">
      <c r="A41" s="60" t="s">
        <v>13</v>
      </c>
      <c r="B41" s="59"/>
      <c r="C41" s="58"/>
      <c r="D41" s="5"/>
      <c r="E41" s="5"/>
      <c r="F41" s="57">
        <v>900000</v>
      </c>
      <c r="G41" s="57">
        <v>900000</v>
      </c>
      <c r="H41" s="56"/>
      <c r="I41" s="55">
        <f>IF(F41=0,"nerozp.",G41/F41)</f>
        <v>1</v>
      </c>
    </row>
    <row r="42" spans="1:11" ht="14.25" x14ac:dyDescent="0.2">
      <c r="A42" s="54" t="s">
        <v>12</v>
      </c>
      <c r="B42" s="257" t="s">
        <v>106</v>
      </c>
      <c r="C42" s="258"/>
      <c r="D42" s="259"/>
      <c r="E42" s="259"/>
      <c r="F42" s="260"/>
      <c r="G42" s="260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39" t="s">
        <v>111</v>
      </c>
      <c r="F45" s="38" t="s">
        <v>8</v>
      </c>
      <c r="G45" s="38" t="s">
        <v>7</v>
      </c>
      <c r="H45" s="37" t="s">
        <v>6</v>
      </c>
      <c r="I45" s="36" t="s">
        <v>5</v>
      </c>
    </row>
    <row r="46" spans="1:11" x14ac:dyDescent="0.2">
      <c r="A46" s="32"/>
      <c r="B46" s="4"/>
      <c r="C46" s="4"/>
      <c r="D46" s="4"/>
      <c r="E46" s="32"/>
      <c r="F46" s="311"/>
      <c r="G46" s="35"/>
      <c r="H46" s="34">
        <v>40543</v>
      </c>
      <c r="I46" s="33">
        <v>40543</v>
      </c>
    </row>
    <row r="47" spans="1:11" x14ac:dyDescent="0.2">
      <c r="A47" s="32"/>
      <c r="B47" s="4"/>
      <c r="C47" s="4"/>
      <c r="D47" s="4"/>
      <c r="E47" s="32"/>
      <c r="F47" s="311"/>
      <c r="G47" s="31"/>
      <c r="H47" s="31"/>
      <c r="I47" s="30"/>
    </row>
    <row r="48" spans="1:11" ht="13.5" thickBot="1" x14ac:dyDescent="0.25">
      <c r="A48" s="28"/>
      <c r="B48" s="29"/>
      <c r="C48" s="29"/>
      <c r="D48" s="29"/>
      <c r="E48" s="28"/>
      <c r="F48" s="27"/>
      <c r="G48" s="27"/>
      <c r="H48" s="27"/>
      <c r="I48" s="26"/>
    </row>
    <row r="49" spans="1:9" ht="13.5" thickTop="1" x14ac:dyDescent="0.2">
      <c r="A49" s="25"/>
      <c r="B49" s="24"/>
      <c r="C49" s="24" t="s">
        <v>4</v>
      </c>
      <c r="D49" s="24"/>
      <c r="E49" s="282">
        <v>3000</v>
      </c>
      <c r="F49" s="23">
        <v>0</v>
      </c>
      <c r="G49" s="22">
        <v>0</v>
      </c>
      <c r="H49" s="22">
        <f>E49+F49-G49</f>
        <v>3000</v>
      </c>
      <c r="I49" s="21">
        <v>3000</v>
      </c>
    </row>
    <row r="50" spans="1:9" x14ac:dyDescent="0.2">
      <c r="A50" s="20"/>
      <c r="B50" s="19"/>
      <c r="C50" s="19" t="s">
        <v>3</v>
      </c>
      <c r="D50" s="19"/>
      <c r="E50" s="283">
        <v>56415.54</v>
      </c>
      <c r="F50" s="18">
        <v>319130.32</v>
      </c>
      <c r="G50" s="17">
        <v>358939.04</v>
      </c>
      <c r="H50" s="17">
        <f>E50+F50-G50</f>
        <v>16606.820000000007</v>
      </c>
      <c r="I50" s="16">
        <v>5441.88</v>
      </c>
    </row>
    <row r="51" spans="1:9" x14ac:dyDescent="0.2">
      <c r="A51" s="20"/>
      <c r="B51" s="19"/>
      <c r="C51" s="19" t="s">
        <v>2</v>
      </c>
      <c r="D51" s="19"/>
      <c r="E51" s="283">
        <v>395192.1</v>
      </c>
      <c r="F51" s="18">
        <v>1101069.1299999999</v>
      </c>
      <c r="G51" s="17">
        <v>1092834.8</v>
      </c>
      <c r="H51" s="17">
        <f>E51+F51-G51</f>
        <v>403426.42999999993</v>
      </c>
      <c r="I51" s="16">
        <v>403426.43</v>
      </c>
    </row>
    <row r="52" spans="1:9" x14ac:dyDescent="0.2">
      <c r="A52" s="20"/>
      <c r="B52" s="19"/>
      <c r="C52" s="19" t="s">
        <v>1</v>
      </c>
      <c r="D52" s="19"/>
      <c r="E52" s="283">
        <v>599793.92000000004</v>
      </c>
      <c r="F52" s="18">
        <v>3123299.3</v>
      </c>
      <c r="G52" s="17">
        <v>1377861.8</v>
      </c>
      <c r="H52" s="17">
        <f>E52+F52-G52</f>
        <v>2345231.42</v>
      </c>
      <c r="I52" s="16">
        <v>2345231.42</v>
      </c>
    </row>
    <row r="53" spans="1:9" ht="18.75" thickBot="1" x14ac:dyDescent="0.4">
      <c r="A53" s="15" t="s">
        <v>0</v>
      </c>
      <c r="B53" s="14"/>
      <c r="C53" s="14"/>
      <c r="D53" s="14"/>
      <c r="E53" s="13">
        <f>SUM(E49:E52)</f>
        <v>1054401.56</v>
      </c>
      <c r="F53" s="12">
        <f>SUM(F49:F52)</f>
        <v>4543498.75</v>
      </c>
      <c r="G53" s="12">
        <f>SUM(G49:G52)</f>
        <v>2829635.64</v>
      </c>
      <c r="H53" s="12">
        <f>SUM(H49:H52)</f>
        <v>2768264.67</v>
      </c>
      <c r="I53" s="11">
        <f>SUM(I49:I52)</f>
        <v>2757099.73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A2:D2"/>
    <mergeCell ref="E3:I3"/>
    <mergeCell ref="E2:I2"/>
    <mergeCell ref="E5:I5"/>
    <mergeCell ref="E4:I4"/>
    <mergeCell ref="F46:F47"/>
    <mergeCell ref="E6:G6"/>
    <mergeCell ref="A32:I34"/>
    <mergeCell ref="E7:I7"/>
    <mergeCell ref="H13:I13"/>
    <mergeCell ref="H44:I44"/>
  </mergeCells>
  <conditionalFormatting sqref="I42:I43">
    <cfRule type="cellIs" dxfId="78" priority="2" stopIfTrue="1" operator="greaterThan">
      <formula>1</formula>
    </cfRule>
  </conditionalFormatting>
  <conditionalFormatting sqref="H24">
    <cfRule type="cellIs" dxfId="77" priority="5" stopIfTrue="1" operator="notEqual">
      <formula>$H$18-$H$16-$H$22</formula>
    </cfRule>
  </conditionalFormatting>
  <conditionalFormatting sqref="G28">
    <cfRule type="cellIs" dxfId="76" priority="6" stopIfTrue="1" operator="notEqual">
      <formula>$G$29+$G$30+$G$31</formula>
    </cfRule>
  </conditionalFormatting>
  <conditionalFormatting sqref="H49:H52">
    <cfRule type="cellIs" dxfId="75" priority="7" stopIfTrue="1" operator="notEqual">
      <formula>E49+F49-G49</formula>
    </cfRule>
  </conditionalFormatting>
  <conditionalFormatting sqref="I53">
    <cfRule type="cellIs" dxfId="74" priority="8" stopIfTrue="1" operator="notEqual">
      <formula>$I$49+$I$50+$I$51+$I$52</formula>
    </cfRule>
  </conditionalFormatting>
  <conditionalFormatting sqref="H53">
    <cfRule type="cellIs" dxfId="73" priority="9" stopIfTrue="1" operator="notEqual">
      <formula>E53+F53-G53</formula>
    </cfRule>
    <cfRule type="cellIs" dxfId="72" priority="10" stopIfTrue="1" operator="notEqual">
      <formula>SUM($H$49:$H$52)</formula>
    </cfRule>
  </conditionalFormatting>
  <conditionalFormatting sqref="G18 G16">
    <cfRule type="cellIs" dxfId="71" priority="11" stopIfTrue="1" operator="notEqual">
      <formula>H16+I16</formula>
    </cfRule>
  </conditionalFormatting>
  <conditionalFormatting sqref="I24">
    <cfRule type="cellIs" dxfId="70" priority="12" stopIfTrue="1" operator="notEqual">
      <formula>I18-I16-I22</formula>
    </cfRule>
  </conditionalFormatting>
  <conditionalFormatting sqref="G24">
    <cfRule type="cellIs" dxfId="6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&amp;L&amp;"Arial,Kurzíva"ZastupitelstvoOlomouckého kraje 19.6.2012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K8" sqref="K8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3.85546875" style="1" customWidth="1"/>
    <col min="12" max="16384" width="9.140625" style="1"/>
  </cols>
  <sheetData>
    <row r="1" spans="1:11" ht="19.5" x14ac:dyDescent="0.4">
      <c r="A1" s="116" t="s">
        <v>47</v>
      </c>
      <c r="B1" s="115"/>
      <c r="C1" s="115"/>
      <c r="D1" s="115"/>
    </row>
    <row r="2" spans="1:11" ht="19.5" x14ac:dyDescent="0.4">
      <c r="A2" s="307" t="s">
        <v>46</v>
      </c>
      <c r="B2" s="307"/>
      <c r="C2" s="307"/>
      <c r="D2" s="307"/>
      <c r="E2" s="309" t="s">
        <v>112</v>
      </c>
      <c r="F2" s="310"/>
      <c r="G2" s="310"/>
      <c r="H2" s="310"/>
      <c r="I2" s="310"/>
      <c r="J2" s="114"/>
      <c r="K2" s="114"/>
    </row>
    <row r="3" spans="1:11" ht="12" customHeight="1" x14ac:dyDescent="0.4">
      <c r="A3" s="276"/>
      <c r="B3" s="276"/>
      <c r="C3" s="276"/>
      <c r="D3" s="276"/>
      <c r="E3" s="308" t="s">
        <v>44</v>
      </c>
      <c r="F3" s="308"/>
      <c r="G3" s="308"/>
      <c r="H3" s="308"/>
      <c r="I3" s="308"/>
    </row>
    <row r="4" spans="1:11" ht="15.75" x14ac:dyDescent="0.25">
      <c r="A4" s="112" t="s">
        <v>45</v>
      </c>
      <c r="E4" s="316" t="s">
        <v>58</v>
      </c>
      <c r="F4" s="316"/>
      <c r="G4" s="316"/>
      <c r="H4" s="316"/>
      <c r="I4" s="316"/>
    </row>
    <row r="5" spans="1:11" ht="9" customHeight="1" x14ac:dyDescent="0.25">
      <c r="A5" s="112"/>
      <c r="E5" s="308" t="s">
        <v>44</v>
      </c>
      <c r="F5" s="308"/>
      <c r="G5" s="308"/>
      <c r="H5" s="308"/>
      <c r="I5" s="308"/>
    </row>
    <row r="6" spans="1:11" ht="19.5" x14ac:dyDescent="0.4">
      <c r="A6" s="110" t="s">
        <v>43</v>
      </c>
      <c r="E6" s="310" t="s">
        <v>59</v>
      </c>
      <c r="F6" s="310"/>
      <c r="G6" s="310"/>
      <c r="H6" s="110" t="s">
        <v>42</v>
      </c>
      <c r="I6" s="108" t="s">
        <v>57</v>
      </c>
    </row>
    <row r="7" spans="1:11" ht="9.75" customHeight="1" x14ac:dyDescent="0.4">
      <c r="A7" s="110"/>
      <c r="E7" s="308" t="s">
        <v>41</v>
      </c>
      <c r="F7" s="308"/>
      <c r="G7" s="308"/>
      <c r="H7" s="308"/>
      <c r="I7" s="308"/>
    </row>
    <row r="8" spans="1:11" ht="19.5" x14ac:dyDescent="0.4">
      <c r="A8" s="110"/>
      <c r="E8" s="108"/>
      <c r="F8" s="108"/>
      <c r="G8" s="108"/>
      <c r="H8" s="109"/>
      <c r="I8" s="108"/>
    </row>
    <row r="9" spans="1:11" ht="19.5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277"/>
      <c r="I14" s="27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19.5" x14ac:dyDescent="0.4">
      <c r="A16" s="84" t="s">
        <v>32</v>
      </c>
      <c r="B16" s="72"/>
      <c r="C16" s="95"/>
      <c r="D16" s="94"/>
      <c r="E16" s="118">
        <v>38334000</v>
      </c>
      <c r="F16" s="234">
        <v>38553464</v>
      </c>
      <c r="G16" s="82">
        <f>H16+I16</f>
        <v>37600104.82</v>
      </c>
      <c r="H16" s="118">
        <v>37552228.82</v>
      </c>
      <c r="I16" s="118">
        <v>47876</v>
      </c>
    </row>
    <row r="17" spans="1:9" ht="16.5" x14ac:dyDescent="0.35">
      <c r="A17" s="90"/>
      <c r="B17" s="93"/>
      <c r="C17" s="93"/>
      <c r="D17" s="93"/>
      <c r="E17" s="91"/>
      <c r="F17" s="91"/>
      <c r="G17" s="92"/>
      <c r="H17" s="91"/>
      <c r="I17" s="91"/>
    </row>
    <row r="18" spans="1:9" ht="19.5" x14ac:dyDescent="0.4">
      <c r="A18" s="84" t="s">
        <v>31</v>
      </c>
      <c r="B18" s="80"/>
      <c r="C18" s="80"/>
      <c r="D18" s="80"/>
      <c r="E18" s="118">
        <v>38334000</v>
      </c>
      <c r="F18" s="234">
        <v>38553464</v>
      </c>
      <c r="G18" s="82">
        <f>H18+I18</f>
        <v>37626328.560000002</v>
      </c>
      <c r="H18" s="118">
        <v>37565097.560000002</v>
      </c>
      <c r="I18" s="118">
        <v>61231</v>
      </c>
    </row>
    <row r="19" spans="1:9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9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9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9" ht="18" x14ac:dyDescent="0.35">
      <c r="A22" s="80"/>
      <c r="B22" s="80"/>
      <c r="C22" s="81" t="s">
        <v>29</v>
      </c>
      <c r="D22" s="80"/>
      <c r="E22" s="80"/>
      <c r="F22" s="80"/>
      <c r="G22" s="82">
        <f>H22+I22</f>
        <v>0</v>
      </c>
      <c r="H22" s="73">
        <v>0</v>
      </c>
      <c r="I22" s="73">
        <v>0</v>
      </c>
    </row>
    <row r="23" spans="1:9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9" ht="22.5" x14ac:dyDescent="0.45">
      <c r="A24" s="77" t="s">
        <v>28</v>
      </c>
      <c r="B24" s="77"/>
      <c r="C24" s="78"/>
      <c r="D24" s="77"/>
      <c r="E24" s="77"/>
      <c r="F24" s="77"/>
      <c r="G24" s="280">
        <f>ROUND(G18-G16-G22,2)</f>
        <v>26223.74</v>
      </c>
      <c r="H24" s="76">
        <f>H18-H16-H22</f>
        <v>12868.740000002086</v>
      </c>
      <c r="I24" s="76">
        <f>I18-I16-I22</f>
        <v>13355</v>
      </c>
    </row>
    <row r="26" spans="1:9" x14ac:dyDescent="0.2">
      <c r="H26" s="67"/>
    </row>
    <row r="28" spans="1:9" ht="19.5" x14ac:dyDescent="0.4">
      <c r="A28" s="44" t="s">
        <v>27</v>
      </c>
      <c r="B28" s="44" t="s">
        <v>26</v>
      </c>
      <c r="C28" s="44"/>
      <c r="D28" s="66"/>
      <c r="E28" s="66"/>
      <c r="F28" s="4"/>
      <c r="G28" s="281">
        <v>26223.74</v>
      </c>
      <c r="H28" s="56"/>
      <c r="I28" s="4"/>
    </row>
    <row r="29" spans="1:9" ht="18.75" x14ac:dyDescent="0.4">
      <c r="A29" s="72"/>
      <c r="B29" s="72"/>
      <c r="C29" s="71" t="s">
        <v>25</v>
      </c>
      <c r="D29" s="70"/>
      <c r="E29" s="69"/>
      <c r="F29" s="67" t="s">
        <v>4</v>
      </c>
      <c r="G29" s="75">
        <v>0</v>
      </c>
      <c r="H29" s="56"/>
      <c r="I29" s="67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26223.74</v>
      </c>
      <c r="H30" s="56"/>
      <c r="I30" s="67"/>
    </row>
    <row r="31" spans="1:9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68">
        <v>0</v>
      </c>
      <c r="H31" s="56"/>
      <c r="I31" s="67"/>
    </row>
    <row r="32" spans="1:9" x14ac:dyDescent="0.2">
      <c r="A32" s="312"/>
      <c r="B32" s="313"/>
      <c r="C32" s="313"/>
      <c r="D32" s="313"/>
      <c r="E32" s="313"/>
      <c r="F32" s="313"/>
      <c r="G32" s="313"/>
      <c r="H32" s="313"/>
      <c r="I32" s="313"/>
    </row>
    <row r="33" spans="1:1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1" x14ac:dyDescent="0.2">
      <c r="A34" s="313"/>
      <c r="B34" s="313"/>
      <c r="C34" s="313"/>
      <c r="D34" s="313"/>
      <c r="E34" s="313"/>
      <c r="F34" s="313"/>
      <c r="G34" s="313"/>
      <c r="H34" s="313"/>
      <c r="I34" s="313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57">
        <v>22200000</v>
      </c>
      <c r="G37" s="57">
        <v>22030048</v>
      </c>
      <c r="H37" s="56"/>
      <c r="I37" s="55">
        <f>IF(F37=0,"nerozp.",G37/F37)</f>
        <v>0.99234450450450451</v>
      </c>
      <c r="K37" s="254"/>
    </row>
    <row r="38" spans="1:11" ht="16.5" x14ac:dyDescent="0.35">
      <c r="A38" s="60" t="s">
        <v>16</v>
      </c>
      <c r="B38" s="59"/>
      <c r="C38" s="58"/>
      <c r="D38" s="61"/>
      <c r="E38" s="61"/>
      <c r="F38" s="57">
        <v>1400000</v>
      </c>
      <c r="G38" s="57">
        <v>1472176</v>
      </c>
      <c r="H38" s="56"/>
      <c r="I38" s="55">
        <f>IF(F38=0,"nerozp.",G38/F38)</f>
        <v>1.0515542857142857</v>
      </c>
      <c r="K38" s="254"/>
    </row>
    <row r="39" spans="1:11" ht="16.5" x14ac:dyDescent="0.35">
      <c r="A39" s="60" t="s">
        <v>15</v>
      </c>
      <c r="B39" s="59"/>
      <c r="C39" s="58"/>
      <c r="D39" s="61"/>
      <c r="E39" s="61"/>
      <c r="F39" s="57">
        <v>0</v>
      </c>
      <c r="G39" s="57"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57">
        <v>1050000</v>
      </c>
      <c r="G40" s="57">
        <v>1050000</v>
      </c>
      <c r="H40" s="56"/>
      <c r="I40" s="55">
        <f>IF(F40=0,"nerozp.",G40/F40)</f>
        <v>1</v>
      </c>
    </row>
    <row r="41" spans="1:11" ht="16.5" x14ac:dyDescent="0.35">
      <c r="A41" s="60" t="s">
        <v>13</v>
      </c>
      <c r="B41" s="59"/>
      <c r="C41" s="58"/>
      <c r="D41" s="5"/>
      <c r="E41" s="5"/>
      <c r="F41" s="57">
        <v>0</v>
      </c>
      <c r="G41" s="57">
        <v>0</v>
      </c>
      <c r="H41" s="56"/>
      <c r="I41" s="55" t="str">
        <f>IF(F41=0,"nerozp.",G41/F41)</f>
        <v>nerozp.</v>
      </c>
    </row>
    <row r="42" spans="1:11" ht="14.25" x14ac:dyDescent="0.2">
      <c r="A42" s="54" t="s">
        <v>12</v>
      </c>
      <c r="B42" s="53" t="s">
        <v>107</v>
      </c>
      <c r="C42" s="52"/>
      <c r="D42" s="48"/>
      <c r="E42" s="48"/>
      <c r="F42" s="47"/>
      <c r="G42" s="47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39" t="s">
        <v>111</v>
      </c>
      <c r="F45" s="38" t="s">
        <v>8</v>
      </c>
      <c r="G45" s="38" t="s">
        <v>7</v>
      </c>
      <c r="H45" s="37" t="s">
        <v>6</v>
      </c>
      <c r="I45" s="36" t="s">
        <v>5</v>
      </c>
    </row>
    <row r="46" spans="1:11" x14ac:dyDescent="0.2">
      <c r="A46" s="32"/>
      <c r="B46" s="4"/>
      <c r="C46" s="4"/>
      <c r="D46" s="4"/>
      <c r="E46" s="32"/>
      <c r="F46" s="311"/>
      <c r="G46" s="35"/>
      <c r="H46" s="34">
        <v>40543</v>
      </c>
      <c r="I46" s="33">
        <v>40543</v>
      </c>
    </row>
    <row r="47" spans="1:11" x14ac:dyDescent="0.2">
      <c r="A47" s="32"/>
      <c r="B47" s="4"/>
      <c r="C47" s="4"/>
      <c r="D47" s="4"/>
      <c r="E47" s="32"/>
      <c r="F47" s="311"/>
      <c r="G47" s="31"/>
      <c r="H47" s="31"/>
      <c r="I47" s="30"/>
    </row>
    <row r="48" spans="1:11" ht="13.5" thickBot="1" x14ac:dyDescent="0.25">
      <c r="A48" s="28"/>
      <c r="B48" s="29"/>
      <c r="C48" s="29"/>
      <c r="D48" s="29"/>
      <c r="E48" s="28"/>
      <c r="F48" s="27"/>
      <c r="G48" s="27"/>
      <c r="H48" s="27"/>
      <c r="I48" s="26"/>
    </row>
    <row r="49" spans="1:9" ht="13.5" thickTop="1" x14ac:dyDescent="0.2">
      <c r="A49" s="25"/>
      <c r="B49" s="24"/>
      <c r="C49" s="24" t="s">
        <v>4</v>
      </c>
      <c r="D49" s="24"/>
      <c r="E49" s="282">
        <v>61830</v>
      </c>
      <c r="F49" s="23">
        <v>0</v>
      </c>
      <c r="G49" s="22">
        <v>0</v>
      </c>
      <c r="H49" s="22">
        <f>E49+F49-G49</f>
        <v>61830</v>
      </c>
      <c r="I49" s="21">
        <v>61830</v>
      </c>
    </row>
    <row r="50" spans="1:9" x14ac:dyDescent="0.2">
      <c r="A50" s="20"/>
      <c r="B50" s="19"/>
      <c r="C50" s="19" t="s">
        <v>3</v>
      </c>
      <c r="D50" s="19"/>
      <c r="E50" s="283">
        <v>79150.62</v>
      </c>
      <c r="F50" s="18">
        <v>216546.71999999997</v>
      </c>
      <c r="G50" s="17">
        <v>254352.9</v>
      </c>
      <c r="H50" s="17">
        <f>E50+F50-G50</f>
        <v>41344.439999999973</v>
      </c>
      <c r="I50" s="16">
        <v>24019.71</v>
      </c>
    </row>
    <row r="51" spans="1:9" x14ac:dyDescent="0.2">
      <c r="A51" s="20"/>
      <c r="B51" s="19"/>
      <c r="C51" s="19" t="s">
        <v>2</v>
      </c>
      <c r="D51" s="19"/>
      <c r="E51" s="283">
        <v>1947686.52</v>
      </c>
      <c r="F51" s="18">
        <v>344731.54</v>
      </c>
      <c r="G51" s="17">
        <v>394337</v>
      </c>
      <c r="H51" s="17">
        <f>E51+F51-G51</f>
        <v>1898081.06</v>
      </c>
      <c r="I51" s="16">
        <v>1898081.06</v>
      </c>
    </row>
    <row r="52" spans="1:9" x14ac:dyDescent="0.2">
      <c r="A52" s="20"/>
      <c r="B52" s="19"/>
      <c r="C52" s="19" t="s">
        <v>1</v>
      </c>
      <c r="D52" s="19"/>
      <c r="E52" s="283">
        <v>1077520.1599999999</v>
      </c>
      <c r="F52" s="18">
        <v>1472176.0000000002</v>
      </c>
      <c r="G52" s="17">
        <v>1969718.6</v>
      </c>
      <c r="H52" s="17">
        <f>E52+F52-G52</f>
        <v>579977.56000000006</v>
      </c>
      <c r="I52" s="16">
        <v>579977.56000000006</v>
      </c>
    </row>
    <row r="53" spans="1:9" ht="18.75" thickBot="1" x14ac:dyDescent="0.4">
      <c r="A53" s="15" t="s">
        <v>0</v>
      </c>
      <c r="B53" s="14"/>
      <c r="C53" s="14"/>
      <c r="D53" s="14"/>
      <c r="E53" s="13">
        <f>SUM(E49:E52)</f>
        <v>3166187.3</v>
      </c>
      <c r="F53" s="12">
        <f>SUM(F49:F52)</f>
        <v>2033454.2600000002</v>
      </c>
      <c r="G53" s="12">
        <f>SUM(G49:G52)</f>
        <v>2618408.5</v>
      </c>
      <c r="H53" s="12">
        <f>SUM(H49:H52)</f>
        <v>2581233.06</v>
      </c>
      <c r="I53" s="11">
        <f>SUM(I49:I52)</f>
        <v>2563908.33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F46:F47"/>
    <mergeCell ref="E6:G6"/>
    <mergeCell ref="A32:I34"/>
    <mergeCell ref="E7:I7"/>
    <mergeCell ref="H13:I13"/>
    <mergeCell ref="E4:I4"/>
    <mergeCell ref="H44:I44"/>
    <mergeCell ref="A2:D2"/>
    <mergeCell ref="E3:I3"/>
    <mergeCell ref="E2:I2"/>
    <mergeCell ref="E5:I5"/>
  </mergeCells>
  <conditionalFormatting sqref="I42:I43">
    <cfRule type="cellIs" dxfId="68" priority="2" stopIfTrue="1" operator="greaterThan">
      <formula>1</formula>
    </cfRule>
  </conditionalFormatting>
  <conditionalFormatting sqref="H24">
    <cfRule type="cellIs" dxfId="67" priority="5" stopIfTrue="1" operator="notEqual">
      <formula>$H$18-$H$16-$H$22</formula>
    </cfRule>
  </conditionalFormatting>
  <conditionalFormatting sqref="G28">
    <cfRule type="cellIs" dxfId="66" priority="6" stopIfTrue="1" operator="notEqual">
      <formula>$G$29+$G$30+$G$31</formula>
    </cfRule>
  </conditionalFormatting>
  <conditionalFormatting sqref="H49:H52">
    <cfRule type="cellIs" dxfId="65" priority="7" stopIfTrue="1" operator="notEqual">
      <formula>E49+F49-G49</formula>
    </cfRule>
  </conditionalFormatting>
  <conditionalFormatting sqref="I53">
    <cfRule type="cellIs" dxfId="64" priority="8" stopIfTrue="1" operator="notEqual">
      <formula>$I$49+$I$50+$I$51+$I$52</formula>
    </cfRule>
  </conditionalFormatting>
  <conditionalFormatting sqref="H53">
    <cfRule type="cellIs" dxfId="63" priority="9" stopIfTrue="1" operator="notEqual">
      <formula>E53+F53-G53</formula>
    </cfRule>
    <cfRule type="cellIs" dxfId="62" priority="10" stopIfTrue="1" operator="notEqual">
      <formula>SUM($H$49:$H$52)</formula>
    </cfRule>
  </conditionalFormatting>
  <conditionalFormatting sqref="G18 G16">
    <cfRule type="cellIs" dxfId="61" priority="11" stopIfTrue="1" operator="notEqual">
      <formula>H16+I16</formula>
    </cfRule>
  </conditionalFormatting>
  <conditionalFormatting sqref="I24">
    <cfRule type="cellIs" dxfId="60" priority="12" stopIfTrue="1" operator="notEqual">
      <formula>I18-I16-I22</formula>
    </cfRule>
  </conditionalFormatting>
  <conditionalFormatting sqref="G24">
    <cfRule type="cellIs" dxfId="5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&amp;L&amp;"Arial,Kurzíva"ZastupitelstvoOlomouckého kraje 19.6.2012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workbookViewId="0">
      <selection activeCell="K8" sqref="K8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30"/>
    <col min="11" max="16384" width="9.140625" style="1"/>
  </cols>
  <sheetData>
    <row r="1" spans="1:11" ht="19.5" x14ac:dyDescent="0.4">
      <c r="A1" s="116" t="s">
        <v>47</v>
      </c>
      <c r="B1" s="115"/>
      <c r="C1" s="115"/>
      <c r="D1" s="115"/>
    </row>
    <row r="2" spans="1:11" ht="19.5" x14ac:dyDescent="0.4">
      <c r="A2" s="307" t="s">
        <v>46</v>
      </c>
      <c r="B2" s="307"/>
      <c r="C2" s="307"/>
      <c r="D2" s="307"/>
      <c r="E2" s="309" t="s">
        <v>113</v>
      </c>
      <c r="F2" s="310"/>
      <c r="G2" s="310"/>
      <c r="H2" s="310"/>
      <c r="I2" s="310"/>
      <c r="J2" s="284"/>
      <c r="K2" s="114"/>
    </row>
    <row r="3" spans="1:11" ht="12" customHeight="1" x14ac:dyDescent="0.4">
      <c r="A3" s="276"/>
      <c r="B3" s="276"/>
      <c r="C3" s="276"/>
      <c r="D3" s="276"/>
      <c r="E3" s="308" t="s">
        <v>44</v>
      </c>
      <c r="F3" s="308"/>
      <c r="G3" s="308"/>
      <c r="H3" s="308"/>
      <c r="I3" s="308"/>
    </row>
    <row r="4" spans="1:11" ht="15.75" x14ac:dyDescent="0.25">
      <c r="A4" s="112" t="s">
        <v>45</v>
      </c>
      <c r="E4" s="316" t="s">
        <v>116</v>
      </c>
      <c r="F4" s="316"/>
      <c r="G4" s="316"/>
      <c r="H4" s="316"/>
      <c r="I4" s="316"/>
    </row>
    <row r="5" spans="1:11" ht="9" customHeight="1" x14ac:dyDescent="0.25">
      <c r="A5" s="112"/>
      <c r="E5" s="308" t="s">
        <v>44</v>
      </c>
      <c r="F5" s="308"/>
      <c r="G5" s="308"/>
      <c r="H5" s="308"/>
      <c r="I5" s="308"/>
    </row>
    <row r="6" spans="1:11" ht="19.5" x14ac:dyDescent="0.4">
      <c r="A6" s="110" t="s">
        <v>43</v>
      </c>
      <c r="E6" s="310" t="s">
        <v>61</v>
      </c>
      <c r="F6" s="310"/>
      <c r="G6" s="310"/>
      <c r="H6" s="110" t="s">
        <v>42</v>
      </c>
      <c r="I6" s="108" t="s">
        <v>60</v>
      </c>
    </row>
    <row r="7" spans="1:11" ht="9.75" customHeight="1" x14ac:dyDescent="0.4">
      <c r="A7" s="110"/>
      <c r="E7" s="308" t="s">
        <v>41</v>
      </c>
      <c r="F7" s="308"/>
      <c r="G7" s="308"/>
      <c r="H7" s="308"/>
      <c r="I7" s="308"/>
    </row>
    <row r="8" spans="1:11" ht="19.5" x14ac:dyDescent="0.4">
      <c r="A8" s="110"/>
      <c r="E8" s="108"/>
      <c r="F8" s="108"/>
      <c r="G8" s="108"/>
      <c r="H8" s="109"/>
      <c r="I8" s="108"/>
    </row>
    <row r="9" spans="1:11" ht="19.5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277"/>
      <c r="I14" s="27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19.5" x14ac:dyDescent="0.4">
      <c r="A16" s="84" t="s">
        <v>32</v>
      </c>
      <c r="B16" s="72"/>
      <c r="C16" s="95"/>
      <c r="D16" s="94"/>
      <c r="E16" s="118">
        <v>25397000</v>
      </c>
      <c r="F16" s="234">
        <v>25385912</v>
      </c>
      <c r="G16" s="82">
        <f>H16+I16</f>
        <v>25819556.299999997</v>
      </c>
      <c r="H16" s="118">
        <v>25819556.299999997</v>
      </c>
      <c r="I16" s="118">
        <v>0</v>
      </c>
    </row>
    <row r="17" spans="1:9" ht="16.5" x14ac:dyDescent="0.35">
      <c r="A17" s="90"/>
      <c r="B17" s="93"/>
      <c r="C17" s="93"/>
      <c r="D17" s="93"/>
      <c r="E17" s="91"/>
      <c r="F17" s="91"/>
      <c r="G17" s="92"/>
      <c r="H17" s="91"/>
      <c r="I17" s="91"/>
    </row>
    <row r="18" spans="1:9" ht="19.5" x14ac:dyDescent="0.4">
      <c r="A18" s="84" t="s">
        <v>31</v>
      </c>
      <c r="B18" s="80"/>
      <c r="C18" s="80"/>
      <c r="D18" s="80"/>
      <c r="E18" s="118">
        <v>25397000</v>
      </c>
      <c r="F18" s="234">
        <v>25385912</v>
      </c>
      <c r="G18" s="82">
        <f>H18+I18</f>
        <v>25927658.079999998</v>
      </c>
      <c r="H18" s="118">
        <v>25927658.079999998</v>
      </c>
      <c r="I18" s="118">
        <v>0</v>
      </c>
    </row>
    <row r="19" spans="1:9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9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9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9" ht="18" x14ac:dyDescent="0.35">
      <c r="A22" s="80"/>
      <c r="B22" s="80"/>
      <c r="C22" s="81" t="s">
        <v>29</v>
      </c>
      <c r="D22" s="80"/>
      <c r="E22" s="80"/>
      <c r="F22" s="80"/>
      <c r="G22" s="82">
        <f>H22+I22</f>
        <v>0</v>
      </c>
      <c r="H22" s="73">
        <v>0</v>
      </c>
      <c r="I22" s="73">
        <v>0</v>
      </c>
    </row>
    <row r="23" spans="1:9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9" ht="22.5" x14ac:dyDescent="0.45">
      <c r="A24" s="77" t="s">
        <v>28</v>
      </c>
      <c r="B24" s="77"/>
      <c r="C24" s="78"/>
      <c r="D24" s="77"/>
      <c r="E24" s="77"/>
      <c r="F24" s="77"/>
      <c r="G24" s="280">
        <f>ROUND(G18-G16-G22,2)</f>
        <v>108101.78</v>
      </c>
      <c r="H24" s="76">
        <f>H18-H16-H22</f>
        <v>108101.78000000119</v>
      </c>
      <c r="I24" s="76">
        <f>I18-I16-I22</f>
        <v>0</v>
      </c>
    </row>
    <row r="26" spans="1:9" x14ac:dyDescent="0.2">
      <c r="H26" s="67"/>
    </row>
    <row r="28" spans="1:9" ht="19.5" x14ac:dyDescent="0.4">
      <c r="A28" s="44" t="s">
        <v>27</v>
      </c>
      <c r="B28" s="44" t="s">
        <v>26</v>
      </c>
      <c r="C28" s="44"/>
      <c r="D28" s="66"/>
      <c r="E28" s="66"/>
      <c r="F28" s="4"/>
      <c r="G28" s="281">
        <v>108101.78</v>
      </c>
      <c r="H28" s="56"/>
      <c r="I28" s="4"/>
    </row>
    <row r="29" spans="1:9" ht="18.75" x14ac:dyDescent="0.4">
      <c r="A29" s="72"/>
      <c r="B29" s="72"/>
      <c r="C29" s="71" t="s">
        <v>25</v>
      </c>
      <c r="D29" s="70"/>
      <c r="E29" s="69"/>
      <c r="F29" s="67" t="s">
        <v>4</v>
      </c>
      <c r="G29" s="75">
        <v>0</v>
      </c>
      <c r="H29" s="56"/>
      <c r="I29" s="67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108101.78</v>
      </c>
      <c r="H30" s="56"/>
      <c r="I30" s="67"/>
    </row>
    <row r="31" spans="1:9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68">
        <v>0</v>
      </c>
      <c r="H31" s="56"/>
      <c r="I31" s="67"/>
    </row>
    <row r="32" spans="1:9" x14ac:dyDescent="0.2">
      <c r="A32" s="312"/>
      <c r="B32" s="313"/>
      <c r="C32" s="313"/>
      <c r="D32" s="313"/>
      <c r="E32" s="313"/>
      <c r="F32" s="313"/>
      <c r="G32" s="313"/>
      <c r="H32" s="313"/>
      <c r="I32" s="313"/>
    </row>
    <row r="33" spans="1:1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1" x14ac:dyDescent="0.2">
      <c r="A34" s="313"/>
      <c r="B34" s="313"/>
      <c r="C34" s="313"/>
      <c r="D34" s="313"/>
      <c r="E34" s="313"/>
      <c r="F34" s="313"/>
      <c r="G34" s="313"/>
      <c r="H34" s="313"/>
      <c r="I34" s="313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57">
        <v>15387000</v>
      </c>
      <c r="G37" s="57">
        <v>15387000</v>
      </c>
      <c r="H37" s="56"/>
      <c r="I37" s="55">
        <f>IF(F37=0,"nerozp.",G37/F37)</f>
        <v>1</v>
      </c>
      <c r="K37" s="254"/>
    </row>
    <row r="38" spans="1:11" ht="16.5" x14ac:dyDescent="0.35">
      <c r="A38" s="60" t="s">
        <v>16</v>
      </c>
      <c r="B38" s="59"/>
      <c r="C38" s="58"/>
      <c r="D38" s="61"/>
      <c r="E38" s="61"/>
      <c r="F38" s="57">
        <v>343000</v>
      </c>
      <c r="G38" s="57">
        <v>343357.9</v>
      </c>
      <c r="H38" s="56"/>
      <c r="I38" s="55">
        <f>IF(F38=0,"nerozp.",G38/F38)</f>
        <v>1.0010434402332362</v>
      </c>
    </row>
    <row r="39" spans="1:11" ht="16.5" x14ac:dyDescent="0.35">
      <c r="A39" s="60" t="s">
        <v>15</v>
      </c>
      <c r="B39" s="59"/>
      <c r="C39" s="58"/>
      <c r="D39" s="61"/>
      <c r="E39" s="61"/>
      <c r="F39" s="57">
        <v>0</v>
      </c>
      <c r="G39" s="57"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57">
        <v>257000</v>
      </c>
      <c r="G40" s="57">
        <v>257000</v>
      </c>
      <c r="H40" s="56"/>
      <c r="I40" s="55">
        <f>IF(F40=0,"nerozp.",G40/F40)</f>
        <v>1</v>
      </c>
    </row>
    <row r="41" spans="1:11" ht="16.5" x14ac:dyDescent="0.35">
      <c r="A41" s="60" t="s">
        <v>13</v>
      </c>
      <c r="B41" s="59"/>
      <c r="C41" s="58"/>
      <c r="D41" s="5"/>
      <c r="E41" s="5"/>
      <c r="F41" s="57">
        <v>0</v>
      </c>
      <c r="G41" s="57">
        <v>0</v>
      </c>
      <c r="H41" s="56"/>
      <c r="I41" s="55" t="str">
        <f>IF(F41=0,"nerozp.",G41/F41)</f>
        <v>nerozp.</v>
      </c>
    </row>
    <row r="42" spans="1:11" ht="14.25" x14ac:dyDescent="0.2">
      <c r="A42" s="54" t="s">
        <v>12</v>
      </c>
      <c r="B42" s="53" t="s">
        <v>108</v>
      </c>
      <c r="C42" s="52"/>
      <c r="D42" s="48"/>
      <c r="E42" s="48"/>
      <c r="F42" s="47"/>
      <c r="G42" s="47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39" t="s">
        <v>111</v>
      </c>
      <c r="F45" s="38" t="s">
        <v>8</v>
      </c>
      <c r="G45" s="38" t="s">
        <v>7</v>
      </c>
      <c r="H45" s="37" t="s">
        <v>6</v>
      </c>
      <c r="I45" s="36" t="s">
        <v>5</v>
      </c>
    </row>
    <row r="46" spans="1:11" x14ac:dyDescent="0.2">
      <c r="A46" s="32"/>
      <c r="B46" s="4"/>
      <c r="C46" s="4"/>
      <c r="D46" s="4"/>
      <c r="E46" s="32"/>
      <c r="F46" s="311"/>
      <c r="G46" s="35"/>
      <c r="H46" s="34">
        <v>40543</v>
      </c>
      <c r="I46" s="33">
        <v>40543</v>
      </c>
    </row>
    <row r="47" spans="1:11" x14ac:dyDescent="0.2">
      <c r="A47" s="32"/>
      <c r="B47" s="4"/>
      <c r="C47" s="4"/>
      <c r="D47" s="4"/>
      <c r="E47" s="32"/>
      <c r="F47" s="311"/>
      <c r="G47" s="31"/>
      <c r="H47" s="31"/>
      <c r="I47" s="30"/>
    </row>
    <row r="48" spans="1:11" ht="13.5" thickBot="1" x14ac:dyDescent="0.25">
      <c r="A48" s="28"/>
      <c r="B48" s="29"/>
      <c r="C48" s="29"/>
      <c r="D48" s="29"/>
      <c r="E48" s="28"/>
      <c r="F48" s="27"/>
      <c r="G48" s="27"/>
      <c r="H48" s="27"/>
      <c r="I48" s="26"/>
    </row>
    <row r="49" spans="1:9" ht="13.5" thickTop="1" x14ac:dyDescent="0.2">
      <c r="A49" s="25"/>
      <c r="B49" s="24"/>
      <c r="C49" s="24" t="s">
        <v>4</v>
      </c>
      <c r="D49" s="24"/>
      <c r="E49" s="282">
        <v>10100</v>
      </c>
      <c r="F49" s="23">
        <v>0</v>
      </c>
      <c r="G49" s="22">
        <v>0</v>
      </c>
      <c r="H49" s="22">
        <f>E49+F49-G49</f>
        <v>10100</v>
      </c>
      <c r="I49" s="21">
        <v>10100</v>
      </c>
    </row>
    <row r="50" spans="1:9" x14ac:dyDescent="0.2">
      <c r="A50" s="20"/>
      <c r="B50" s="19"/>
      <c r="C50" s="19" t="s">
        <v>3</v>
      </c>
      <c r="D50" s="19"/>
      <c r="E50" s="283">
        <v>620152.97</v>
      </c>
      <c r="F50" s="18">
        <v>152364</v>
      </c>
      <c r="G50" s="17">
        <v>246489.8</v>
      </c>
      <c r="H50" s="17">
        <f>E50+F50-G50</f>
        <v>526027.16999999993</v>
      </c>
      <c r="I50" s="16">
        <v>398504.91</v>
      </c>
    </row>
    <row r="51" spans="1:9" x14ac:dyDescent="0.2">
      <c r="A51" s="20"/>
      <c r="B51" s="19"/>
      <c r="C51" s="19" t="s">
        <v>2</v>
      </c>
      <c r="D51" s="19"/>
      <c r="E51" s="283">
        <v>1819954.92</v>
      </c>
      <c r="F51" s="18">
        <v>93946.64</v>
      </c>
      <c r="G51" s="17">
        <v>27289</v>
      </c>
      <c r="H51" s="17">
        <f>E51+F51-G51</f>
        <v>1886612.5599999998</v>
      </c>
      <c r="I51" s="16">
        <v>1886519.1099999999</v>
      </c>
    </row>
    <row r="52" spans="1:9" x14ac:dyDescent="0.2">
      <c r="A52" s="20"/>
      <c r="B52" s="19"/>
      <c r="C52" s="19" t="s">
        <v>1</v>
      </c>
      <c r="D52" s="19"/>
      <c r="E52" s="283">
        <v>310354.77</v>
      </c>
      <c r="F52" s="18">
        <v>343357.9</v>
      </c>
      <c r="G52" s="17">
        <v>257000</v>
      </c>
      <c r="H52" s="17">
        <f>E52+F52-G52</f>
        <v>396712.67000000004</v>
      </c>
      <c r="I52" s="16">
        <v>396712.67</v>
      </c>
    </row>
    <row r="53" spans="1:9" ht="18.75" thickBot="1" x14ac:dyDescent="0.4">
      <c r="A53" s="15" t="s">
        <v>0</v>
      </c>
      <c r="B53" s="14"/>
      <c r="C53" s="14"/>
      <c r="D53" s="14"/>
      <c r="E53" s="13">
        <f>SUM(E49:E52)</f>
        <v>2760562.6599999997</v>
      </c>
      <c r="F53" s="12">
        <f>SUM(F49:F52)</f>
        <v>589668.54</v>
      </c>
      <c r="G53" s="12">
        <f>SUM(G49:G52)</f>
        <v>530778.80000000005</v>
      </c>
      <c r="H53" s="12">
        <f>SUM(H49:H52)</f>
        <v>2819452.3999999994</v>
      </c>
      <c r="I53" s="11">
        <f>SUM(I49:I52)</f>
        <v>2691836.69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A2:D2"/>
    <mergeCell ref="E3:I3"/>
    <mergeCell ref="E2:I2"/>
    <mergeCell ref="E5:I5"/>
    <mergeCell ref="E4:I4"/>
    <mergeCell ref="F46:F47"/>
    <mergeCell ref="E6:G6"/>
    <mergeCell ref="A32:I34"/>
    <mergeCell ref="E7:I7"/>
    <mergeCell ref="H13:I13"/>
    <mergeCell ref="H44:I44"/>
  </mergeCells>
  <conditionalFormatting sqref="I42:I43">
    <cfRule type="cellIs" dxfId="58" priority="2" stopIfTrue="1" operator="greaterThan">
      <formula>1</formula>
    </cfRule>
  </conditionalFormatting>
  <conditionalFormatting sqref="H24">
    <cfRule type="cellIs" dxfId="57" priority="5" stopIfTrue="1" operator="notEqual">
      <formula>$H$18-$H$16-$H$22</formula>
    </cfRule>
  </conditionalFormatting>
  <conditionalFormatting sqref="G28">
    <cfRule type="cellIs" dxfId="56" priority="6" stopIfTrue="1" operator="notEqual">
      <formula>$G$29+$G$30+$G$31</formula>
    </cfRule>
  </conditionalFormatting>
  <conditionalFormatting sqref="H49:H52">
    <cfRule type="cellIs" dxfId="55" priority="7" stopIfTrue="1" operator="notEqual">
      <formula>E49+F49-G49</formula>
    </cfRule>
  </conditionalFormatting>
  <conditionalFormatting sqref="I53">
    <cfRule type="cellIs" dxfId="54" priority="8" stopIfTrue="1" operator="notEqual">
      <formula>$I$49+$I$50+$I$51+$I$52</formula>
    </cfRule>
  </conditionalFormatting>
  <conditionalFormatting sqref="H53">
    <cfRule type="cellIs" dxfId="53" priority="9" stopIfTrue="1" operator="notEqual">
      <formula>E53+F53-G53</formula>
    </cfRule>
    <cfRule type="cellIs" dxfId="52" priority="10" stopIfTrue="1" operator="notEqual">
      <formula>SUM($H$49:$H$52)</formula>
    </cfRule>
  </conditionalFormatting>
  <conditionalFormatting sqref="G18 G16">
    <cfRule type="cellIs" dxfId="51" priority="11" stopIfTrue="1" operator="notEqual">
      <formula>H16+I16</formula>
    </cfRule>
  </conditionalFormatting>
  <conditionalFormatting sqref="I24">
    <cfRule type="cellIs" dxfId="50" priority="12" stopIfTrue="1" operator="notEqual">
      <formula>I18-I16-I22</formula>
    </cfRule>
  </conditionalFormatting>
  <conditionalFormatting sqref="G24">
    <cfRule type="cellIs" dxfId="4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&amp;L&amp;"Arial,Kurzíva"ZastupitelstvoOlomouckého kraje 19.6.2012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K8" sqref="K8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2.42578125" style="1" customWidth="1"/>
    <col min="12" max="16384" width="9.140625" style="1"/>
  </cols>
  <sheetData>
    <row r="1" spans="1:11" ht="19.5" x14ac:dyDescent="0.4">
      <c r="A1" s="116" t="s">
        <v>47</v>
      </c>
      <c r="B1" s="115"/>
      <c r="C1" s="115"/>
      <c r="D1" s="115"/>
    </row>
    <row r="2" spans="1:11" ht="19.5" x14ac:dyDescent="0.4">
      <c r="A2" s="307" t="s">
        <v>46</v>
      </c>
      <c r="B2" s="307"/>
      <c r="C2" s="307"/>
      <c r="D2" s="307"/>
      <c r="E2" s="309" t="s">
        <v>114</v>
      </c>
      <c r="F2" s="310"/>
      <c r="G2" s="310"/>
      <c r="H2" s="310"/>
      <c r="I2" s="310"/>
      <c r="J2" s="114"/>
      <c r="K2" s="114"/>
    </row>
    <row r="3" spans="1:11" ht="12" customHeight="1" x14ac:dyDescent="0.4">
      <c r="A3" s="276"/>
      <c r="B3" s="276"/>
      <c r="C3" s="276"/>
      <c r="D3" s="276"/>
      <c r="E3" s="308" t="s">
        <v>44</v>
      </c>
      <c r="F3" s="308"/>
      <c r="G3" s="308"/>
      <c r="H3" s="308"/>
      <c r="I3" s="308"/>
    </row>
    <row r="4" spans="1:11" ht="15.75" x14ac:dyDescent="0.25">
      <c r="A4" s="112" t="s">
        <v>45</v>
      </c>
      <c r="E4" s="316" t="s">
        <v>63</v>
      </c>
      <c r="F4" s="316"/>
      <c r="G4" s="316"/>
      <c r="H4" s="316"/>
      <c r="I4" s="316"/>
    </row>
    <row r="5" spans="1:11" ht="9" customHeight="1" x14ac:dyDescent="0.25">
      <c r="A5" s="112"/>
      <c r="E5" s="308" t="s">
        <v>44</v>
      </c>
      <c r="F5" s="308"/>
      <c r="G5" s="308"/>
      <c r="H5" s="308"/>
      <c r="I5" s="308"/>
    </row>
    <row r="6" spans="1:11" ht="19.5" x14ac:dyDescent="0.4">
      <c r="A6" s="110" t="s">
        <v>43</v>
      </c>
      <c r="E6" s="310" t="s">
        <v>64</v>
      </c>
      <c r="F6" s="310"/>
      <c r="G6" s="310"/>
      <c r="H6" s="110" t="s">
        <v>42</v>
      </c>
      <c r="I6" s="108" t="s">
        <v>62</v>
      </c>
    </row>
    <row r="7" spans="1:11" ht="9.75" customHeight="1" x14ac:dyDescent="0.4">
      <c r="A7" s="110"/>
      <c r="E7" s="308" t="s">
        <v>41</v>
      </c>
      <c r="F7" s="308"/>
      <c r="G7" s="308"/>
      <c r="H7" s="308"/>
      <c r="I7" s="308"/>
    </row>
    <row r="8" spans="1:11" ht="19.5" x14ac:dyDescent="0.4">
      <c r="A8" s="110"/>
      <c r="E8" s="108"/>
      <c r="F8" s="108"/>
      <c r="G8" s="108"/>
      <c r="H8" s="109"/>
      <c r="I8" s="108"/>
    </row>
    <row r="9" spans="1:11" ht="19.5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277"/>
      <c r="I14" s="27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19.5" x14ac:dyDescent="0.4">
      <c r="A16" s="84" t="s">
        <v>32</v>
      </c>
      <c r="B16" s="72"/>
      <c r="C16" s="95"/>
      <c r="D16" s="94"/>
      <c r="E16" s="118">
        <v>245260000</v>
      </c>
      <c r="F16" s="234">
        <v>249329582.5</v>
      </c>
      <c r="G16" s="82">
        <f>H16+I16</f>
        <v>247441333.69999996</v>
      </c>
      <c r="H16" s="118">
        <v>246882212.88999996</v>
      </c>
      <c r="I16" s="118">
        <v>559120.80999999994</v>
      </c>
    </row>
    <row r="17" spans="1:11" ht="16.5" x14ac:dyDescent="0.35">
      <c r="A17" s="90"/>
      <c r="B17" s="93"/>
      <c r="C17" s="93"/>
      <c r="D17" s="93"/>
      <c r="E17" s="91"/>
      <c r="F17" s="91"/>
      <c r="G17" s="92"/>
      <c r="H17" s="91"/>
      <c r="I17" s="91"/>
    </row>
    <row r="18" spans="1:11" ht="19.5" x14ac:dyDescent="0.4">
      <c r="A18" s="84" t="s">
        <v>31</v>
      </c>
      <c r="B18" s="80"/>
      <c r="C18" s="80"/>
      <c r="D18" s="80"/>
      <c r="E18" s="118">
        <v>245260000</v>
      </c>
      <c r="F18" s="234">
        <v>249329582.5</v>
      </c>
      <c r="G18" s="82">
        <f>H18+I18</f>
        <v>247763809.11000001</v>
      </c>
      <c r="H18" s="118">
        <v>246364202.73000002</v>
      </c>
      <c r="I18" s="118">
        <v>1399606.38</v>
      </c>
    </row>
    <row r="19" spans="1:11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11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11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11" ht="18" x14ac:dyDescent="0.35">
      <c r="A22" s="80"/>
      <c r="B22" s="80"/>
      <c r="C22" s="81" t="s">
        <v>29</v>
      </c>
      <c r="D22" s="80"/>
      <c r="E22" s="80"/>
      <c r="F22" s="80"/>
      <c r="G22" s="82">
        <f>H22+I22</f>
        <v>-9424</v>
      </c>
      <c r="H22" s="73">
        <v>-9424</v>
      </c>
      <c r="I22" s="73">
        <v>0</v>
      </c>
    </row>
    <row r="23" spans="1:11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11" ht="22.5" x14ac:dyDescent="0.45">
      <c r="A24" s="77" t="s">
        <v>28</v>
      </c>
      <c r="B24" s="77"/>
      <c r="C24" s="78"/>
      <c r="D24" s="77"/>
      <c r="E24" s="77"/>
      <c r="F24" s="77"/>
      <c r="G24" s="280">
        <f>ROUND(G18-G16-G22,2)</f>
        <v>331899.40999999997</v>
      </c>
      <c r="H24" s="76">
        <f>H18-H16-H22</f>
        <v>-508586.15999993682</v>
      </c>
      <c r="I24" s="76">
        <f>I18-I16-I22</f>
        <v>840485.57</v>
      </c>
    </row>
    <row r="26" spans="1:11" x14ac:dyDescent="0.2">
      <c r="H26" s="67"/>
    </row>
    <row r="28" spans="1:11" ht="19.5" x14ac:dyDescent="0.4">
      <c r="A28" s="44" t="s">
        <v>27</v>
      </c>
      <c r="B28" s="44" t="s">
        <v>26</v>
      </c>
      <c r="C28" s="44"/>
      <c r="D28" s="66"/>
      <c r="E28" s="66"/>
      <c r="F28" s="4"/>
      <c r="G28" s="281">
        <f>G29+G30+G31</f>
        <v>331899.40999999997</v>
      </c>
      <c r="H28" s="56"/>
      <c r="I28" s="4"/>
    </row>
    <row r="29" spans="1:11" ht="18.75" x14ac:dyDescent="0.4">
      <c r="A29" s="72"/>
      <c r="B29" s="72"/>
      <c r="C29" s="71" t="s">
        <v>25</v>
      </c>
      <c r="D29" s="70"/>
      <c r="E29" s="69"/>
      <c r="F29" s="67" t="s">
        <v>4</v>
      </c>
      <c r="G29" s="75">
        <v>0</v>
      </c>
      <c r="H29" s="56"/>
      <c r="I29" s="67"/>
    </row>
    <row r="30" spans="1:11" ht="18.75" x14ac:dyDescent="0.4">
      <c r="A30" s="72"/>
      <c r="B30" s="72"/>
      <c r="C30" s="71"/>
      <c r="D30" s="70"/>
      <c r="E30" s="69"/>
      <c r="F30" s="74" t="s">
        <v>2</v>
      </c>
      <c r="G30" s="73">
        <v>0</v>
      </c>
      <c r="H30" s="56"/>
      <c r="I30" s="67"/>
      <c r="K30" s="245"/>
    </row>
    <row r="31" spans="1:11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68">
        <v>331899.40999999997</v>
      </c>
      <c r="H31" s="56"/>
      <c r="I31" s="67"/>
    </row>
    <row r="32" spans="1:11" x14ac:dyDescent="0.2">
      <c r="A32" s="319" t="s">
        <v>117</v>
      </c>
      <c r="B32" s="320"/>
      <c r="C32" s="320"/>
      <c r="D32" s="320"/>
      <c r="E32" s="320"/>
      <c r="F32" s="320"/>
      <c r="G32" s="320"/>
      <c r="H32" s="320"/>
      <c r="I32" s="320"/>
    </row>
    <row r="33" spans="1:1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1" x14ac:dyDescent="0.2">
      <c r="A34" s="320"/>
      <c r="B34" s="320"/>
      <c r="C34" s="320"/>
      <c r="D34" s="320"/>
      <c r="E34" s="320"/>
      <c r="F34" s="320"/>
      <c r="G34" s="320"/>
      <c r="H34" s="320"/>
      <c r="I34" s="320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57">
        <v>140500000</v>
      </c>
      <c r="G37" s="57">
        <v>138959078</v>
      </c>
      <c r="H37" s="56"/>
      <c r="I37" s="55">
        <f>IF(F37=0,"nerozp.",G37/F37)</f>
        <v>0.98903258362989321</v>
      </c>
      <c r="K37" s="254"/>
    </row>
    <row r="38" spans="1:11" ht="16.5" x14ac:dyDescent="0.35">
      <c r="A38" s="60" t="s">
        <v>16</v>
      </c>
      <c r="B38" s="59"/>
      <c r="C38" s="58"/>
      <c r="D38" s="61"/>
      <c r="E38" s="61"/>
      <c r="F38" s="57">
        <v>14500000</v>
      </c>
      <c r="G38" s="57">
        <v>14539815.449999999</v>
      </c>
      <c r="H38" s="56"/>
      <c r="I38" s="55">
        <f>IF(F38=0,"nerozp.",G38/F38)</f>
        <v>1.0027458931034483</v>
      </c>
      <c r="K38" s="254"/>
    </row>
    <row r="39" spans="1:11" ht="16.5" x14ac:dyDescent="0.35">
      <c r="A39" s="60" t="s">
        <v>15</v>
      </c>
      <c r="B39" s="59"/>
      <c r="C39" s="58"/>
      <c r="D39" s="61"/>
      <c r="E39" s="61"/>
      <c r="F39" s="57">
        <v>0</v>
      </c>
      <c r="G39" s="57"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57">
        <v>10875000</v>
      </c>
      <c r="G40" s="57">
        <v>10875000</v>
      </c>
      <c r="H40" s="56"/>
      <c r="I40" s="55">
        <f>IF(F40=0,"nerozp.",G40/F40)</f>
        <v>1</v>
      </c>
    </row>
    <row r="41" spans="1:11" ht="16.5" x14ac:dyDescent="0.35">
      <c r="A41" s="60" t="s">
        <v>13</v>
      </c>
      <c r="B41" s="59"/>
      <c r="C41" s="58"/>
      <c r="D41" s="5"/>
      <c r="E41" s="5"/>
      <c r="F41" s="57">
        <v>1400000</v>
      </c>
      <c r="G41" s="57">
        <v>1400000</v>
      </c>
      <c r="H41" s="56"/>
      <c r="I41" s="55">
        <f>IF(F41=0,"nerozp.",G41/F41)</f>
        <v>1</v>
      </c>
    </row>
    <row r="42" spans="1:11" ht="14.25" x14ac:dyDescent="0.2">
      <c r="A42" s="54" t="s">
        <v>12</v>
      </c>
      <c r="B42" s="53" t="s">
        <v>109</v>
      </c>
      <c r="C42" s="52"/>
      <c r="D42" s="48"/>
      <c r="E42" s="48"/>
      <c r="F42" s="47"/>
      <c r="G42" s="47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39" t="s">
        <v>111</v>
      </c>
      <c r="F45" s="38" t="s">
        <v>8</v>
      </c>
      <c r="G45" s="38" t="s">
        <v>7</v>
      </c>
      <c r="H45" s="37" t="s">
        <v>6</v>
      </c>
      <c r="I45" s="36" t="s">
        <v>5</v>
      </c>
    </row>
    <row r="46" spans="1:11" x14ac:dyDescent="0.2">
      <c r="A46" s="32"/>
      <c r="B46" s="4"/>
      <c r="C46" s="4"/>
      <c r="D46" s="4"/>
      <c r="E46" s="32"/>
      <c r="F46" s="311"/>
      <c r="G46" s="35"/>
      <c r="H46" s="34">
        <v>40543</v>
      </c>
      <c r="I46" s="33">
        <v>40543</v>
      </c>
    </row>
    <row r="47" spans="1:11" x14ac:dyDescent="0.2">
      <c r="A47" s="32"/>
      <c r="B47" s="4"/>
      <c r="C47" s="4"/>
      <c r="D47" s="4"/>
      <c r="E47" s="32"/>
      <c r="F47" s="311"/>
      <c r="G47" s="31"/>
      <c r="H47" s="31"/>
      <c r="I47" s="30"/>
    </row>
    <row r="48" spans="1:11" ht="13.5" thickBot="1" x14ac:dyDescent="0.25">
      <c r="A48" s="28"/>
      <c r="B48" s="29"/>
      <c r="C48" s="29"/>
      <c r="D48" s="29"/>
      <c r="E48" s="28"/>
      <c r="F48" s="27"/>
      <c r="G48" s="27"/>
      <c r="H48" s="27"/>
      <c r="I48" s="26"/>
    </row>
    <row r="49" spans="1:9" ht="13.5" thickTop="1" x14ac:dyDescent="0.2">
      <c r="A49" s="25"/>
      <c r="B49" s="24"/>
      <c r="C49" s="24" t="s">
        <v>4</v>
      </c>
      <c r="D49" s="24"/>
      <c r="E49" s="285">
        <v>992189.43999999994</v>
      </c>
      <c r="F49" s="23">
        <v>0</v>
      </c>
      <c r="G49" s="22">
        <v>0</v>
      </c>
      <c r="H49" s="262">
        <f>E49+F49-G49</f>
        <v>992189.43999999994</v>
      </c>
      <c r="I49" s="21">
        <v>922189.44</v>
      </c>
    </row>
    <row r="50" spans="1:9" x14ac:dyDescent="0.2">
      <c r="A50" s="20"/>
      <c r="B50" s="19"/>
      <c r="C50" s="19" t="s">
        <v>3</v>
      </c>
      <c r="D50" s="19"/>
      <c r="E50" s="286">
        <v>898459.18</v>
      </c>
      <c r="F50" s="18">
        <v>1314144.33</v>
      </c>
      <c r="G50" s="17">
        <v>1969016</v>
      </c>
      <c r="H50" s="17">
        <f>E50+F50-G50</f>
        <v>243587.51000000024</v>
      </c>
      <c r="I50" s="16">
        <v>247367.94</v>
      </c>
    </row>
    <row r="51" spans="1:9" x14ac:dyDescent="0.2">
      <c r="A51" s="20"/>
      <c r="B51" s="19"/>
      <c r="C51" s="19" t="s">
        <v>2</v>
      </c>
      <c r="D51" s="19"/>
      <c r="E51" s="286">
        <v>35359.29</v>
      </c>
      <c r="F51" s="18">
        <v>63000.000000000007</v>
      </c>
      <c r="G51" s="17">
        <v>97800</v>
      </c>
      <c r="H51" s="17">
        <f>E51+F51-G51</f>
        <v>559.29000000000815</v>
      </c>
      <c r="I51" s="16">
        <v>559.29</v>
      </c>
    </row>
    <row r="52" spans="1:9" x14ac:dyDescent="0.2">
      <c r="A52" s="20"/>
      <c r="B52" s="19"/>
      <c r="C52" s="19" t="s">
        <v>1</v>
      </c>
      <c r="D52" s="19"/>
      <c r="E52" s="286">
        <v>9191675.5500000007</v>
      </c>
      <c r="F52" s="18">
        <v>20594768.450000003</v>
      </c>
      <c r="G52" s="17">
        <v>23654151.199999999</v>
      </c>
      <c r="H52" s="17">
        <f>E52+F52-G52</f>
        <v>6132292.8000000045</v>
      </c>
      <c r="I52" s="16">
        <v>6132292.7999999998</v>
      </c>
    </row>
    <row r="53" spans="1:9" ht="18.75" thickBot="1" x14ac:dyDescent="0.4">
      <c r="A53" s="15" t="s">
        <v>0</v>
      </c>
      <c r="B53" s="14"/>
      <c r="C53" s="14"/>
      <c r="D53" s="14"/>
      <c r="E53" s="287">
        <f>SUM(E49:E52)</f>
        <v>11117683.460000001</v>
      </c>
      <c r="F53" s="12">
        <f>SUM(F49:F52)</f>
        <v>21971912.780000001</v>
      </c>
      <c r="G53" s="12">
        <f>SUM(G49:G52)</f>
        <v>25720967.199999999</v>
      </c>
      <c r="H53" s="12">
        <f>SUM(H49:H52)</f>
        <v>7368629.0400000047</v>
      </c>
      <c r="I53" s="11">
        <f>SUM(I49:I52)</f>
        <v>7302409.4699999997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A2:D2"/>
    <mergeCell ref="E3:I3"/>
    <mergeCell ref="E2:I2"/>
    <mergeCell ref="E5:I5"/>
    <mergeCell ref="E4:I4"/>
    <mergeCell ref="F46:F47"/>
    <mergeCell ref="E6:G6"/>
    <mergeCell ref="A32:I34"/>
    <mergeCell ref="E7:I7"/>
    <mergeCell ref="H13:I13"/>
    <mergeCell ref="H44:I44"/>
  </mergeCells>
  <conditionalFormatting sqref="I42:I43">
    <cfRule type="cellIs" dxfId="48" priority="2" stopIfTrue="1" operator="greaterThan">
      <formula>1</formula>
    </cfRule>
  </conditionalFormatting>
  <conditionalFormatting sqref="H24">
    <cfRule type="cellIs" dxfId="47" priority="5" stopIfTrue="1" operator="notEqual">
      <formula>$H$18-$H$16-$H$22</formula>
    </cfRule>
  </conditionalFormatting>
  <conditionalFormatting sqref="G28">
    <cfRule type="cellIs" dxfId="46" priority="6" stopIfTrue="1" operator="notEqual">
      <formula>$G$29+$G$30+$G$31</formula>
    </cfRule>
  </conditionalFormatting>
  <conditionalFormatting sqref="H49:H52">
    <cfRule type="cellIs" dxfId="45" priority="7" stopIfTrue="1" operator="notEqual">
      <formula>E49+F49-G49</formula>
    </cfRule>
  </conditionalFormatting>
  <conditionalFormatting sqref="I53">
    <cfRule type="cellIs" dxfId="44" priority="8" stopIfTrue="1" operator="notEqual">
      <formula>$I$49+$I$50+$I$51+$I$52</formula>
    </cfRule>
  </conditionalFormatting>
  <conditionalFormatting sqref="H53">
    <cfRule type="cellIs" dxfId="43" priority="9" stopIfTrue="1" operator="notEqual">
      <formula>E53+F53-G53</formula>
    </cfRule>
    <cfRule type="cellIs" dxfId="42" priority="10" stopIfTrue="1" operator="notEqual">
      <formula>SUM($H$49:$H$52)</formula>
    </cfRule>
  </conditionalFormatting>
  <conditionalFormatting sqref="G18 G16">
    <cfRule type="cellIs" dxfId="41" priority="11" stopIfTrue="1" operator="notEqual">
      <formula>H16+I16</formula>
    </cfRule>
  </conditionalFormatting>
  <conditionalFormatting sqref="I24">
    <cfRule type="cellIs" dxfId="40" priority="12" stopIfTrue="1" operator="notEqual">
      <formula>I18-I16-I22</formula>
    </cfRule>
  </conditionalFormatting>
  <conditionalFormatting sqref="G24">
    <cfRule type="cellIs" dxfId="3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firstPageNumber="468" orientation="portrait" r:id="rId1"/>
  <headerFooter alignWithMargins="0">
    <oddFooter>&amp;L&amp;"Arial,Kurzíva"ZastupitelstvoOlomouckého kraje 19.6.2012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topLeftCell="A22" zoomScaleNormal="100" workbookViewId="0">
      <selection activeCell="J22" sqref="J2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7" width="16.42578125" style="2" customWidth="1"/>
    <col min="8" max="9" width="14.7109375" style="2" customWidth="1"/>
    <col min="10" max="10" width="9.140625" style="1"/>
    <col min="11" max="11" width="13" style="1" customWidth="1"/>
    <col min="12" max="16384" width="9.140625" style="1"/>
  </cols>
  <sheetData>
    <row r="1" spans="1:11" ht="19.5" x14ac:dyDescent="0.4">
      <c r="A1" s="116" t="s">
        <v>48</v>
      </c>
      <c r="B1" s="115"/>
      <c r="C1" s="115"/>
      <c r="D1" s="115"/>
    </row>
    <row r="2" spans="1:11" ht="19.5" x14ac:dyDescent="0.4">
      <c r="A2" s="307"/>
      <c r="B2" s="307"/>
      <c r="C2" s="307"/>
      <c r="D2" s="307"/>
      <c r="E2" s="309"/>
      <c r="F2" s="321"/>
      <c r="G2" s="321"/>
      <c r="H2" s="321"/>
      <c r="I2" s="321"/>
      <c r="J2" s="114"/>
      <c r="K2" s="114"/>
    </row>
    <row r="3" spans="1:11" ht="12" hidden="1" customHeight="1" x14ac:dyDescent="0.4">
      <c r="A3" s="113"/>
      <c r="B3" s="113"/>
      <c r="C3" s="113"/>
      <c r="D3" s="113"/>
      <c r="E3" s="308"/>
      <c r="F3" s="308"/>
      <c r="G3" s="308"/>
      <c r="H3" s="308"/>
      <c r="I3" s="308"/>
    </row>
    <row r="4" spans="1:11" ht="15.75" hidden="1" x14ac:dyDescent="0.25">
      <c r="A4" s="112"/>
      <c r="E4" s="322"/>
      <c r="F4" s="322"/>
      <c r="G4" s="322"/>
      <c r="H4" s="322"/>
      <c r="I4" s="322"/>
    </row>
    <row r="5" spans="1:11" ht="9" hidden="1" customHeight="1" x14ac:dyDescent="0.25">
      <c r="A5" s="112"/>
      <c r="E5" s="308"/>
      <c r="F5" s="308"/>
      <c r="G5" s="308"/>
      <c r="H5" s="308"/>
      <c r="I5" s="308"/>
    </row>
    <row r="6" spans="1:11" ht="19.5" hidden="1" x14ac:dyDescent="0.4">
      <c r="A6" s="110"/>
      <c r="E6" s="321"/>
      <c r="F6" s="321"/>
      <c r="G6" s="321"/>
      <c r="H6" s="110"/>
      <c r="I6" s="111"/>
    </row>
    <row r="7" spans="1:11" ht="9.75" hidden="1" customHeight="1" x14ac:dyDescent="0.4">
      <c r="A7" s="110"/>
      <c r="E7" s="308"/>
      <c r="F7" s="308"/>
      <c r="G7" s="308"/>
      <c r="H7" s="308"/>
      <c r="I7" s="308"/>
    </row>
    <row r="8" spans="1:11" ht="19.5" hidden="1" x14ac:dyDescent="0.4">
      <c r="A8" s="110"/>
      <c r="E8" s="108"/>
      <c r="F8" s="108"/>
      <c r="G8" s="108"/>
      <c r="H8" s="109"/>
      <c r="I8" s="108"/>
    </row>
    <row r="9" spans="1:11" ht="19.5" hidden="1" x14ac:dyDescent="0.4">
      <c r="A9" s="110"/>
      <c r="E9" s="108"/>
      <c r="F9" s="108"/>
      <c r="G9" s="108"/>
      <c r="H9" s="109"/>
      <c r="I9" s="108"/>
    </row>
    <row r="11" spans="1:11" ht="18.75" x14ac:dyDescent="0.4">
      <c r="A11" s="107"/>
      <c r="B11" s="93"/>
      <c r="C11" s="93"/>
      <c r="D11" s="93"/>
      <c r="E11" s="101" t="s">
        <v>40</v>
      </c>
      <c r="F11" s="101" t="s">
        <v>39</v>
      </c>
      <c r="G11" s="104" t="s">
        <v>19</v>
      </c>
      <c r="H11" s="106" t="s">
        <v>38</v>
      </c>
      <c r="I11" s="105"/>
    </row>
    <row r="12" spans="1:11" ht="18.75" x14ac:dyDescent="0.4">
      <c r="A12" s="67"/>
      <c r="B12" s="67"/>
      <c r="C12" s="67"/>
      <c r="D12" s="67"/>
      <c r="E12" s="101" t="s">
        <v>37</v>
      </c>
      <c r="F12" s="101" t="s">
        <v>37</v>
      </c>
      <c r="G12" s="104" t="s">
        <v>36</v>
      </c>
      <c r="H12" s="103" t="s">
        <v>35</v>
      </c>
      <c r="I12" s="102" t="s">
        <v>34</v>
      </c>
    </row>
    <row r="13" spans="1:11" ht="15" x14ac:dyDescent="0.2">
      <c r="A13" s="67"/>
      <c r="B13" s="67"/>
      <c r="C13" s="67"/>
      <c r="D13" s="67"/>
      <c r="E13" s="101" t="s">
        <v>0</v>
      </c>
      <c r="F13" s="101" t="s">
        <v>0</v>
      </c>
      <c r="G13" s="100"/>
      <c r="H13" s="314" t="s">
        <v>9</v>
      </c>
      <c r="I13" s="315"/>
    </row>
    <row r="14" spans="1:11" ht="15" x14ac:dyDescent="0.2">
      <c r="A14" s="67"/>
      <c r="B14" s="67"/>
      <c r="C14" s="67"/>
      <c r="D14" s="67"/>
      <c r="E14" s="101"/>
      <c r="F14" s="101"/>
      <c r="G14" s="100"/>
      <c r="H14" s="99"/>
      <c r="I14" s="98"/>
    </row>
    <row r="15" spans="1:11" ht="18.75" x14ac:dyDescent="0.4">
      <c r="A15" s="72" t="s">
        <v>33</v>
      </c>
      <c r="B15" s="72"/>
      <c r="C15" s="95"/>
      <c r="D15" s="94"/>
      <c r="E15" s="97"/>
      <c r="F15" s="97"/>
      <c r="G15" s="96"/>
      <c r="H15" s="67"/>
      <c r="I15" s="67"/>
    </row>
    <row r="16" spans="1:11" ht="20.25" x14ac:dyDescent="0.4">
      <c r="A16" s="84" t="s">
        <v>32</v>
      </c>
      <c r="B16" s="72"/>
      <c r="C16" s="95"/>
      <c r="D16" s="94"/>
      <c r="E16" s="261">
        <f>SUM('1. OLU Paseka:5. ZZS Olomouc'!E16)</f>
        <v>554100000</v>
      </c>
      <c r="F16" s="118">
        <f>SUM('1. OLU Paseka:5. ZZS Olomouc'!F16)</f>
        <v>563406411.5</v>
      </c>
      <c r="G16" s="274">
        <f>H16+I16</f>
        <v>558591174.63999987</v>
      </c>
      <c r="H16" s="261">
        <f>SUM('1. OLU Paseka:5. ZZS Olomouc'!H16)</f>
        <v>552338321.12999988</v>
      </c>
      <c r="I16" s="261">
        <f>SUM('1. OLU Paseka:5. ZZS Olomouc'!I16)</f>
        <v>6252853.5100000007</v>
      </c>
    </row>
    <row r="17" spans="1:11" ht="16.5" x14ac:dyDescent="0.35">
      <c r="A17" s="90"/>
      <c r="B17" s="93"/>
      <c r="C17" s="93"/>
      <c r="D17" s="93"/>
      <c r="E17" s="91"/>
      <c r="F17" s="91"/>
      <c r="G17" s="92"/>
      <c r="H17" s="117"/>
      <c r="I17" s="117"/>
    </row>
    <row r="18" spans="1:11" ht="19.5" x14ac:dyDescent="0.4">
      <c r="A18" s="84" t="s">
        <v>31</v>
      </c>
      <c r="B18" s="80"/>
      <c r="C18" s="80"/>
      <c r="D18" s="80"/>
      <c r="E18" s="261">
        <f>SUM('1. OLU Paseka:5. ZZS Olomouc'!E18)</f>
        <v>554100000</v>
      </c>
      <c r="F18" s="118">
        <f>SUM('1. OLU Paseka:5. ZZS Olomouc'!F18)</f>
        <v>563406411.5</v>
      </c>
      <c r="G18" s="256">
        <f>H18+I18</f>
        <v>560408316.54000008</v>
      </c>
      <c r="H18" s="261">
        <f>SUM('1. OLU Paseka:5. ZZS Olomouc'!H18)</f>
        <v>552568851.93000007</v>
      </c>
      <c r="I18" s="261">
        <f>SUM('1. OLU Paseka:5. ZZS Olomouc'!I18)</f>
        <v>7839464.6100000003</v>
      </c>
    </row>
    <row r="19" spans="1:11" ht="18" x14ac:dyDescent="0.35">
      <c r="A19" s="90"/>
      <c r="B19" s="80"/>
      <c r="C19" s="80"/>
      <c r="D19" s="80"/>
      <c r="E19" s="82"/>
      <c r="F19" s="89"/>
      <c r="G19" s="82"/>
      <c r="H19" s="88"/>
      <c r="I19" s="88"/>
    </row>
    <row r="20" spans="1:11" ht="18" x14ac:dyDescent="0.35">
      <c r="A20" s="87"/>
      <c r="B20" s="86"/>
      <c r="C20" s="86"/>
      <c r="D20" s="86"/>
      <c r="E20" s="80"/>
      <c r="F20" s="80"/>
      <c r="G20" s="80"/>
      <c r="H20" s="85"/>
      <c r="I20" s="85"/>
    </row>
    <row r="21" spans="1:11" ht="19.5" x14ac:dyDescent="0.4">
      <c r="A21" s="84" t="s">
        <v>30</v>
      </c>
      <c r="B21" s="80"/>
      <c r="C21" s="80"/>
      <c r="D21" s="80"/>
      <c r="E21" s="80"/>
      <c r="F21" s="80"/>
      <c r="G21" s="83"/>
      <c r="H21" s="80"/>
      <c r="I21" s="80"/>
    </row>
    <row r="22" spans="1:11" ht="18" x14ac:dyDescent="0.35">
      <c r="A22" s="80"/>
      <c r="B22" s="80"/>
      <c r="C22" s="81" t="s">
        <v>29</v>
      </c>
      <c r="D22" s="80"/>
      <c r="E22" s="80"/>
      <c r="F22" s="80"/>
      <c r="G22" s="256">
        <f>H22+I22</f>
        <v>-948</v>
      </c>
      <c r="H22" s="118">
        <f>SUM('1. OLU Paseka:5. ZZS Olomouc'!H22)</f>
        <v>-948</v>
      </c>
      <c r="I22" s="118">
        <f>SUM('1. OLU Paseka:5. ZZS Olomouc'!I22)</f>
        <v>0</v>
      </c>
    </row>
    <row r="23" spans="1:11" ht="18" x14ac:dyDescent="0.35">
      <c r="A23" s="80"/>
      <c r="B23" s="80"/>
      <c r="C23" s="81"/>
      <c r="D23" s="80"/>
      <c r="E23" s="80"/>
      <c r="F23" s="80"/>
      <c r="G23" s="79"/>
      <c r="H23" s="73"/>
      <c r="I23" s="73"/>
    </row>
    <row r="24" spans="1:11" ht="22.5" x14ac:dyDescent="0.45">
      <c r="A24" s="77" t="s">
        <v>28</v>
      </c>
      <c r="B24" s="77"/>
      <c r="C24" s="78"/>
      <c r="D24" s="77"/>
      <c r="E24" s="77"/>
      <c r="F24" s="77"/>
      <c r="G24" s="252">
        <f>ROUND(G18-G16-G22,2)</f>
        <v>1818089.9</v>
      </c>
      <c r="H24" s="251">
        <f>H18-H16-H22</f>
        <v>231478.80000019073</v>
      </c>
      <c r="I24" s="275">
        <f>I18-I16-I22</f>
        <v>1586611.0999999996</v>
      </c>
    </row>
    <row r="26" spans="1:11" x14ac:dyDescent="0.2">
      <c r="H26" s="67"/>
    </row>
    <row r="28" spans="1:11" ht="19.5" x14ac:dyDescent="0.4">
      <c r="A28" s="44" t="s">
        <v>27</v>
      </c>
      <c r="B28" s="44" t="s">
        <v>26</v>
      </c>
      <c r="C28" s="44"/>
      <c r="D28" s="66"/>
      <c r="E28" s="66"/>
      <c r="F28" s="4"/>
      <c r="G28" s="253">
        <f>G29+G30+G31</f>
        <v>1818089.9000000001</v>
      </c>
      <c r="H28" s="56"/>
      <c r="I28" s="4"/>
      <c r="K28" s="254">
        <f>G30+G31</f>
        <v>1818089.9000000001</v>
      </c>
    </row>
    <row r="29" spans="1:11" ht="18.75" x14ac:dyDescent="0.4">
      <c r="A29" s="72"/>
      <c r="B29" s="72"/>
      <c r="C29" s="71" t="s">
        <v>25</v>
      </c>
      <c r="D29" s="70"/>
      <c r="E29" s="69"/>
      <c r="F29" s="67" t="s">
        <v>4</v>
      </c>
      <c r="G29" s="118">
        <f>SUM('1. OLU Paseka:5. ZZS Olomouc'!G29)</f>
        <v>0</v>
      </c>
      <c r="H29" s="56"/>
      <c r="I29" s="67"/>
    </row>
    <row r="30" spans="1:11" ht="18.75" x14ac:dyDescent="0.4">
      <c r="A30" s="72"/>
      <c r="B30" s="72"/>
      <c r="C30" s="71"/>
      <c r="D30" s="70"/>
      <c r="E30" s="69"/>
      <c r="F30" s="74" t="s">
        <v>2</v>
      </c>
      <c r="G30" s="118">
        <f>SUM('1. OLU Paseka:5. ZZS Olomouc'!G30)</f>
        <v>1486190.4900000002</v>
      </c>
      <c r="H30" s="56"/>
      <c r="I30" s="67"/>
    </row>
    <row r="31" spans="1:11" ht="18.75" x14ac:dyDescent="0.4">
      <c r="A31" s="72"/>
      <c r="B31" s="72"/>
      <c r="C31" s="71" t="s">
        <v>24</v>
      </c>
      <c r="D31" s="70"/>
      <c r="E31" s="69"/>
      <c r="F31" s="67" t="s">
        <v>23</v>
      </c>
      <c r="G31" s="261">
        <f>SUM('1. OLU Paseka:5. ZZS Olomouc'!G31)</f>
        <v>331899.40999999997</v>
      </c>
      <c r="H31" s="56"/>
      <c r="I31" s="67"/>
    </row>
    <row r="32" spans="1:11" ht="12.75" customHeight="1" x14ac:dyDescent="0.2">
      <c r="A32" s="323" t="s">
        <v>110</v>
      </c>
      <c r="B32" s="324"/>
      <c r="C32" s="324"/>
      <c r="D32" s="324"/>
      <c r="E32" s="324"/>
      <c r="F32" s="324"/>
      <c r="G32" s="324"/>
      <c r="H32" s="324"/>
      <c r="I32" s="324"/>
    </row>
    <row r="33" spans="1:1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1" x14ac:dyDescent="0.2">
      <c r="A34" s="324"/>
      <c r="B34" s="324"/>
      <c r="C34" s="324"/>
      <c r="D34" s="324"/>
      <c r="E34" s="324"/>
      <c r="F34" s="324"/>
      <c r="G34" s="324"/>
      <c r="H34" s="324"/>
      <c r="I34" s="324"/>
    </row>
    <row r="35" spans="1:11" ht="19.5" x14ac:dyDescent="0.4">
      <c r="A35" s="44" t="s">
        <v>22</v>
      </c>
      <c r="B35" s="44" t="s">
        <v>21</v>
      </c>
      <c r="C35" s="44"/>
      <c r="D35" s="64"/>
      <c r="E35" s="5"/>
      <c r="F35" s="66"/>
      <c r="G35" s="65"/>
      <c r="H35" s="4"/>
      <c r="I35" s="4"/>
    </row>
    <row r="36" spans="1:11" ht="18.75" x14ac:dyDescent="0.4">
      <c r="A36" s="44"/>
      <c r="B36" s="44"/>
      <c r="C36" s="44"/>
      <c r="D36" s="64"/>
      <c r="F36" s="9" t="s">
        <v>20</v>
      </c>
      <c r="G36" s="63" t="s">
        <v>19</v>
      </c>
      <c r="H36" s="4"/>
      <c r="I36" s="62" t="s">
        <v>18</v>
      </c>
    </row>
    <row r="37" spans="1:11" ht="16.5" x14ac:dyDescent="0.35">
      <c r="A37" s="60" t="s">
        <v>17</v>
      </c>
      <c r="B37" s="59"/>
      <c r="C37" s="58"/>
      <c r="D37" s="59"/>
      <c r="E37" s="5"/>
      <c r="F37" s="261">
        <f>SUM('1. OLU Paseka:5. ZZS Olomouc'!F37)</f>
        <v>300487000</v>
      </c>
      <c r="G37" s="261">
        <f>SUM('1. OLU Paseka:5. ZZS Olomouc'!G37)</f>
        <v>297244825.60000002</v>
      </c>
      <c r="H37" s="56"/>
      <c r="I37" s="55">
        <f>IF(F37=0,"nerozp.",G37/F37)</f>
        <v>0.98921026733269668</v>
      </c>
      <c r="K37" s="254">
        <f>F37-G37</f>
        <v>3242174.3999999762</v>
      </c>
    </row>
    <row r="38" spans="1:11" ht="16.5" x14ac:dyDescent="0.35">
      <c r="A38" s="60" t="s">
        <v>16</v>
      </c>
      <c r="B38" s="59"/>
      <c r="C38" s="58"/>
      <c r="D38" s="61"/>
      <c r="E38" s="61"/>
      <c r="F38" s="261">
        <f>SUM('1. OLU Paseka:5. ZZS Olomouc'!F38)</f>
        <v>16243000</v>
      </c>
      <c r="G38" s="261">
        <f>SUM('1. OLU Paseka:5. ZZS Olomouc'!G38)</f>
        <v>21547029.09</v>
      </c>
      <c r="H38" s="56"/>
      <c r="I38" s="55">
        <f>IF(F38=0,"nerozp.",G38/F38)</f>
        <v>1.326542454595826</v>
      </c>
      <c r="K38" s="254">
        <f>F38-G38</f>
        <v>-5304029.09</v>
      </c>
    </row>
    <row r="39" spans="1:11" ht="16.5" x14ac:dyDescent="0.35">
      <c r="A39" s="60" t="s">
        <v>15</v>
      </c>
      <c r="B39" s="59"/>
      <c r="C39" s="58"/>
      <c r="D39" s="61"/>
      <c r="E39" s="61"/>
      <c r="F39" s="118">
        <f>SUM('1. OLU Paseka:5. ZZS Olomouc'!F39)</f>
        <v>0</v>
      </c>
      <c r="G39" s="118">
        <f>SUM('1. OLU Paseka:5. ZZS Olomouc'!G39)</f>
        <v>0</v>
      </c>
      <c r="H39" s="56"/>
      <c r="I39" s="55" t="str">
        <f>IF(F39=0,"nerozp.",G39/F39)</f>
        <v>nerozp.</v>
      </c>
    </row>
    <row r="40" spans="1:11" ht="16.5" x14ac:dyDescent="0.35">
      <c r="A40" s="60" t="s">
        <v>14</v>
      </c>
      <c r="B40" s="59"/>
      <c r="C40" s="58"/>
      <c r="D40" s="5"/>
      <c r="E40" s="5"/>
      <c r="F40" s="261">
        <f>SUM('1. OLU Paseka:5. ZZS Olomouc'!F40)</f>
        <v>12182000</v>
      </c>
      <c r="G40" s="261">
        <f>SUM('1. OLU Paseka:5. ZZS Olomouc'!G40)</f>
        <v>12182000</v>
      </c>
      <c r="H40" s="56"/>
      <c r="I40" s="55">
        <f>IF(F40=0,"nerozp.",G40/F40)</f>
        <v>1</v>
      </c>
    </row>
    <row r="41" spans="1:11" ht="16.5" x14ac:dyDescent="0.35">
      <c r="A41" s="60" t="s">
        <v>13</v>
      </c>
      <c r="B41" s="59"/>
      <c r="C41" s="58"/>
      <c r="D41" s="5"/>
      <c r="E41" s="5"/>
      <c r="F41" s="261">
        <f>SUM('1. OLU Paseka:5. ZZS Olomouc'!F41)</f>
        <v>2300000</v>
      </c>
      <c r="G41" s="261">
        <f>SUM('1. OLU Paseka:5. ZZS Olomouc'!G41)</f>
        <v>2300000</v>
      </c>
      <c r="H41" s="56"/>
      <c r="I41" s="55">
        <f>IF(F41=0,"nerozp.",G41/F41)</f>
        <v>1</v>
      </c>
    </row>
    <row r="42" spans="1:11" ht="14.25" x14ac:dyDescent="0.2">
      <c r="A42" s="54" t="s">
        <v>12</v>
      </c>
      <c r="B42" s="53"/>
      <c r="C42" s="52"/>
      <c r="D42" s="48"/>
      <c r="E42" s="48"/>
      <c r="F42" s="47"/>
      <c r="G42" s="47"/>
      <c r="H42" s="46"/>
      <c r="I42" s="45"/>
    </row>
    <row r="43" spans="1:11" ht="16.5" x14ac:dyDescent="0.35">
      <c r="A43" s="51"/>
      <c r="B43" s="50"/>
      <c r="C43" s="49"/>
      <c r="D43" s="48"/>
      <c r="E43" s="48"/>
      <c r="F43" s="47"/>
      <c r="G43" s="47"/>
      <c r="H43" s="46"/>
      <c r="I43" s="45"/>
    </row>
    <row r="44" spans="1:11" ht="19.5" thickBot="1" x14ac:dyDescent="0.45">
      <c r="A44" s="44" t="s">
        <v>11</v>
      </c>
      <c r="B44" s="44" t="s">
        <v>10</v>
      </c>
      <c r="C44" s="43"/>
      <c r="D44" s="5"/>
      <c r="E44" s="5"/>
      <c r="F44" s="4"/>
      <c r="G44" s="10"/>
      <c r="H44" s="317" t="s">
        <v>9</v>
      </c>
      <c r="I44" s="318"/>
    </row>
    <row r="45" spans="1:11" ht="18.75" thickTop="1" x14ac:dyDescent="0.35">
      <c r="A45" s="42"/>
      <c r="B45" s="40"/>
      <c r="C45" s="41"/>
      <c r="D45" s="40"/>
      <c r="E45" s="119" t="s">
        <v>111</v>
      </c>
      <c r="F45" s="38" t="s">
        <v>8</v>
      </c>
      <c r="G45" s="38" t="s">
        <v>7</v>
      </c>
      <c r="H45" s="37" t="s">
        <v>6</v>
      </c>
      <c r="I45" s="120" t="s">
        <v>5</v>
      </c>
    </row>
    <row r="46" spans="1:11" x14ac:dyDescent="0.2">
      <c r="A46" s="32"/>
      <c r="B46" s="4"/>
      <c r="C46" s="4"/>
      <c r="D46" s="4"/>
      <c r="E46" s="121"/>
      <c r="F46" s="311"/>
      <c r="G46" s="35"/>
      <c r="H46" s="34">
        <v>40543</v>
      </c>
      <c r="I46" s="122">
        <v>40543</v>
      </c>
    </row>
    <row r="47" spans="1:11" x14ac:dyDescent="0.2">
      <c r="A47" s="32"/>
      <c r="B47" s="4"/>
      <c r="C47" s="4"/>
      <c r="D47" s="4"/>
      <c r="E47" s="121"/>
      <c r="F47" s="311"/>
      <c r="G47" s="31"/>
      <c r="H47" s="31"/>
      <c r="I47" s="123"/>
    </row>
    <row r="48" spans="1:11" ht="13.5" thickBot="1" x14ac:dyDescent="0.25">
      <c r="A48" s="28"/>
      <c r="B48" s="29"/>
      <c r="C48" s="29"/>
      <c r="D48" s="29"/>
      <c r="E48" s="124"/>
      <c r="F48" s="27"/>
      <c r="G48" s="27"/>
      <c r="H48" s="27"/>
      <c r="I48" s="125"/>
    </row>
    <row r="49" spans="1:9" ht="13.5" thickTop="1" x14ac:dyDescent="0.2">
      <c r="A49" s="263"/>
      <c r="B49" s="40"/>
      <c r="C49" s="40" t="s">
        <v>4</v>
      </c>
      <c r="D49" s="40"/>
      <c r="E49" s="126">
        <f>SUM('1. OLU Paseka:5. ZZS Olomouc'!E49)</f>
        <v>1281938.44</v>
      </c>
      <c r="F49" s="127">
        <f>SUM('1. OLU Paseka:5. ZZS Olomouc'!F49)</f>
        <v>0</v>
      </c>
      <c r="G49" s="127">
        <f>SUM('1. OLU Paseka:5. ZZS Olomouc'!G49)</f>
        <v>0</v>
      </c>
      <c r="H49" s="271">
        <f>SUM('1. OLU Paseka:5. ZZS Olomouc'!H49)</f>
        <v>1281938.44</v>
      </c>
      <c r="I49" s="128">
        <f>SUM('1. OLU Paseka:5. ZZS Olomouc'!I49)</f>
        <v>1211938.44</v>
      </c>
    </row>
    <row r="50" spans="1:9" x14ac:dyDescent="0.2">
      <c r="A50" s="266"/>
      <c r="B50" s="267"/>
      <c r="C50" s="267" t="s">
        <v>3</v>
      </c>
      <c r="D50" s="267"/>
      <c r="E50" s="268">
        <f>SUM('1. OLU Paseka:5. ZZS Olomouc'!E50)</f>
        <v>3556719.9600000004</v>
      </c>
      <c r="F50" s="269">
        <f>SUM('1. OLU Paseka:5. ZZS Olomouc'!F50)</f>
        <v>2863956.86</v>
      </c>
      <c r="G50" s="269">
        <f>SUM('1. OLU Paseka:5. ZZS Olomouc'!G50)</f>
        <v>5124567.0999999996</v>
      </c>
      <c r="H50" s="272">
        <f>SUM('1. OLU Paseka:5. ZZS Olomouc'!H50)</f>
        <v>1296109.72</v>
      </c>
      <c r="I50" s="273">
        <f>SUM('1. OLU Paseka:5. ZZS Olomouc'!I50)</f>
        <v>1393649.91</v>
      </c>
    </row>
    <row r="51" spans="1:9" x14ac:dyDescent="0.2">
      <c r="A51" s="266"/>
      <c r="B51" s="267"/>
      <c r="C51" s="267" t="s">
        <v>2</v>
      </c>
      <c r="D51" s="267"/>
      <c r="E51" s="268">
        <f>SUM('1. OLU Paseka:5. ZZS Olomouc'!E51)</f>
        <v>11553991.119999999</v>
      </c>
      <c r="F51" s="269">
        <f>SUM('1. OLU Paseka:5. ZZS Olomouc'!F51)</f>
        <v>3183281.78</v>
      </c>
      <c r="G51" s="269">
        <f>SUM('1. OLU Paseka:5. ZZS Olomouc'!G51)</f>
        <v>1613878.8</v>
      </c>
      <c r="H51" s="272">
        <f>SUM('1. OLU Paseka:5. ZZS Olomouc'!H51)</f>
        <v>13123394.100000001</v>
      </c>
      <c r="I51" s="270">
        <f>SUM('1. OLU Paseka:5. ZZS Olomouc'!I51)</f>
        <v>13123300.65</v>
      </c>
    </row>
    <row r="52" spans="1:9" x14ac:dyDescent="0.2">
      <c r="A52" s="264"/>
      <c r="B52" s="265"/>
      <c r="C52" s="265" t="s">
        <v>1</v>
      </c>
      <c r="D52" s="265"/>
      <c r="E52" s="126">
        <f>SUM('1. OLU Paseka:5. ZZS Olomouc'!E52)</f>
        <v>18986745.539999999</v>
      </c>
      <c r="F52" s="127">
        <f>SUM('1. OLU Paseka:5. ZZS Olomouc'!F52)</f>
        <v>35962879.050000004</v>
      </c>
      <c r="G52" s="127">
        <f>SUM('1. OLU Paseka:5. ZZS Olomouc'!G52)</f>
        <v>42651155.600000001</v>
      </c>
      <c r="H52" s="271">
        <f>SUM('1. OLU Paseka:5. ZZS Olomouc'!H52)</f>
        <v>12298468.990000008</v>
      </c>
      <c r="I52" s="128">
        <f>SUM('1. OLU Paseka:5. ZZS Olomouc'!I52)</f>
        <v>12298468.989999998</v>
      </c>
    </row>
    <row r="53" spans="1:9" ht="18.75" thickBot="1" x14ac:dyDescent="0.4">
      <c r="A53" s="15" t="s">
        <v>0</v>
      </c>
      <c r="B53" s="14"/>
      <c r="C53" s="14"/>
      <c r="D53" s="14"/>
      <c r="E53" s="13">
        <f>SUM(E49:E52)</f>
        <v>35379395.060000002</v>
      </c>
      <c r="F53" s="12">
        <f>SUM(F49:F52)</f>
        <v>42010117.690000005</v>
      </c>
      <c r="G53" s="12">
        <f>SUM(G49:G52)</f>
        <v>49389601.5</v>
      </c>
      <c r="H53" s="255">
        <f>SUM(H49:H52)</f>
        <v>27999911.250000007</v>
      </c>
      <c r="I53" s="129">
        <f>SUM(I49:I52)</f>
        <v>28027357.989999998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E7:I7"/>
    <mergeCell ref="H13:I13"/>
    <mergeCell ref="A32:I34"/>
    <mergeCell ref="H44:I44"/>
    <mergeCell ref="F46:F47"/>
    <mergeCell ref="E6:G6"/>
    <mergeCell ref="A2:D2"/>
    <mergeCell ref="E2:I2"/>
    <mergeCell ref="E3:I3"/>
    <mergeCell ref="E4:I4"/>
    <mergeCell ref="E5:I5"/>
  </mergeCells>
  <conditionalFormatting sqref="I37">
    <cfRule type="cellIs" dxfId="38" priority="31" stopIfTrue="1" operator="greaterThan">
      <formula>1</formula>
    </cfRule>
  </conditionalFormatting>
  <conditionalFormatting sqref="I41:I43">
    <cfRule type="cellIs" dxfId="37" priority="32" stopIfTrue="1" operator="greaterThan">
      <formula>1</formula>
    </cfRule>
  </conditionalFormatting>
  <conditionalFormatting sqref="I40 I38">
    <cfRule type="cellIs" dxfId="36" priority="33" stopIfTrue="1" operator="greaterThan">
      <formula>1</formula>
    </cfRule>
    <cfRule type="cellIs" dxfId="35" priority="34" stopIfTrue="1" operator="lessThan">
      <formula>1</formula>
    </cfRule>
  </conditionalFormatting>
  <conditionalFormatting sqref="H24">
    <cfRule type="cellIs" dxfId="34" priority="35" stopIfTrue="1" operator="notEqual">
      <formula>$H$18-$H$16-$H$22</formula>
    </cfRule>
    <cfRule type="cellIs" dxfId="33" priority="22" operator="equal">
      <formula>231478.8</formula>
    </cfRule>
  </conditionalFormatting>
  <conditionalFormatting sqref="G28">
    <cfRule type="cellIs" dxfId="32" priority="36" stopIfTrue="1" operator="notEqual">
      <formula>$G$29+$G$30+$G$31</formula>
    </cfRule>
    <cfRule type="cellIs" dxfId="31" priority="3" operator="notEqual">
      <formula>$G$24</formula>
    </cfRule>
    <cfRule type="cellIs" dxfId="30" priority="2" operator="notEqual">
      <formula>1818089.9</formula>
    </cfRule>
  </conditionalFormatting>
  <conditionalFormatting sqref="I53">
    <cfRule type="cellIs" dxfId="29" priority="38" stopIfTrue="1" operator="notEqual">
      <formula>$I$49+$I$50+$I$51+$I$52</formula>
    </cfRule>
  </conditionalFormatting>
  <conditionalFormatting sqref="H53">
    <cfRule type="cellIs" dxfId="28" priority="39" stopIfTrue="1" operator="notEqual">
      <formula>E53+F53-G53</formula>
    </cfRule>
    <cfRule type="cellIs" dxfId="27" priority="40" stopIfTrue="1" operator="notEqual">
      <formula>SUM($H$49:$H$52)</formula>
    </cfRule>
    <cfRule type="cellIs" dxfId="26" priority="8" operator="notEqual">
      <formula>27999911.25</formula>
    </cfRule>
  </conditionalFormatting>
  <conditionalFormatting sqref="G18 G16">
    <cfRule type="cellIs" dxfId="25" priority="41" stopIfTrue="1" operator="notEqual">
      <formula>H16+I16</formula>
    </cfRule>
  </conditionalFormatting>
  <conditionalFormatting sqref="G24">
    <cfRule type="cellIs" dxfId="24" priority="43" stopIfTrue="1" operator="notEqual">
      <formula>ROUND(H24+I24,2)</formula>
    </cfRule>
    <cfRule type="cellIs" dxfId="23" priority="23" operator="notEqual">
      <formula>231478.8+1586611.1</formula>
    </cfRule>
  </conditionalFormatting>
  <conditionalFormatting sqref="H16">
    <cfRule type="cellIs" dxfId="22" priority="30" operator="notEqual">
      <formula>552338321.13</formula>
    </cfRule>
  </conditionalFormatting>
  <conditionalFormatting sqref="I16">
    <cfRule type="cellIs" dxfId="21" priority="29" operator="notEqual">
      <formula>6252853.51</formula>
    </cfRule>
  </conditionalFormatting>
  <conditionalFormatting sqref="G16">
    <cfRule type="cellIs" dxfId="20" priority="28" operator="notEqual">
      <formula>558591174.64</formula>
    </cfRule>
  </conditionalFormatting>
  <conditionalFormatting sqref="H18">
    <cfRule type="cellIs" dxfId="19" priority="27" operator="notEqual">
      <formula>552568851.93</formula>
    </cfRule>
  </conditionalFormatting>
  <conditionalFormatting sqref="I18">
    <cfRule type="cellIs" dxfId="18" priority="26" operator="notEqual">
      <formula>7839464.61</formula>
    </cfRule>
  </conditionalFormatting>
  <conditionalFormatting sqref="G18">
    <cfRule type="cellIs" dxfId="17" priority="25" operator="notEqual">
      <formula>560408316.54</formula>
    </cfRule>
  </conditionalFormatting>
  <conditionalFormatting sqref="G22">
    <cfRule type="cellIs" dxfId="16" priority="24" operator="notEqual">
      <formula>-9424+8476</formula>
    </cfRule>
  </conditionalFormatting>
  <conditionalFormatting sqref="F37">
    <cfRule type="cellIs" dxfId="15" priority="20" operator="notEqual">
      <formula>300487000</formula>
    </cfRule>
  </conditionalFormatting>
  <conditionalFormatting sqref="G37">
    <cfRule type="cellIs" dxfId="14" priority="19" operator="notEqual">
      <formula>297244825.6</formula>
    </cfRule>
  </conditionalFormatting>
  <conditionalFormatting sqref="G38">
    <cfRule type="cellIs" dxfId="13" priority="18" operator="notEqual">
      <formula>21547029.09</formula>
    </cfRule>
  </conditionalFormatting>
  <conditionalFormatting sqref="F38">
    <cfRule type="cellIs" dxfId="12" priority="17" operator="notEqual">
      <formula>16243000</formula>
    </cfRule>
  </conditionalFormatting>
  <conditionalFormatting sqref="F40">
    <cfRule type="cellIs" dxfId="11" priority="16" operator="notEqual">
      <formula>12182000</formula>
    </cfRule>
  </conditionalFormatting>
  <conditionalFormatting sqref="G40">
    <cfRule type="cellIs" dxfId="10" priority="15" operator="notEqual">
      <formula>12182000</formula>
    </cfRule>
  </conditionalFormatting>
  <conditionalFormatting sqref="F41">
    <cfRule type="cellIs" dxfId="9" priority="14" operator="notEqual">
      <formula>2300000</formula>
    </cfRule>
  </conditionalFormatting>
  <conditionalFormatting sqref="G41">
    <cfRule type="cellIs" dxfId="8" priority="13" operator="notEqual">
      <formula>2300000</formula>
    </cfRule>
  </conditionalFormatting>
  <conditionalFormatting sqref="H49">
    <cfRule type="cellIs" dxfId="7" priority="12" operator="notEqual">
      <formula>1281938.44</formula>
    </cfRule>
  </conditionalFormatting>
  <conditionalFormatting sqref="H50">
    <cfRule type="cellIs" priority="11" operator="notEqual">
      <formula>1296109.72</formula>
    </cfRule>
  </conditionalFormatting>
  <conditionalFormatting sqref="H52">
    <cfRule type="cellIs" dxfId="6" priority="10" operator="notEqual">
      <formula>12298468.99</formula>
    </cfRule>
  </conditionalFormatting>
  <conditionalFormatting sqref="H51">
    <cfRule type="cellIs" dxfId="5" priority="9" operator="notEqual">
      <formula>6409594.52+6713799.58</formula>
    </cfRule>
  </conditionalFormatting>
  <conditionalFormatting sqref="I50">
    <cfRule type="cellIs" dxfId="4" priority="7" operator="notEqual">
      <formula>1393649.91</formula>
    </cfRule>
  </conditionalFormatting>
  <conditionalFormatting sqref="E16">
    <cfRule type="cellIs" dxfId="3" priority="6" operator="notEqual">
      <formula>554100000</formula>
    </cfRule>
  </conditionalFormatting>
  <conditionalFormatting sqref="E18">
    <cfRule type="cellIs" dxfId="2" priority="5" operator="notEqual">
      <formula>554100000</formula>
    </cfRule>
  </conditionalFormatting>
  <conditionalFormatting sqref="G31">
    <cfRule type="cellIs" dxfId="1" priority="4" operator="notEqual">
      <formula>331899.41</formula>
    </cfRule>
  </conditionalFormatting>
  <conditionalFormatting sqref="I24">
    <cfRule type="cellIs" dxfId="0" priority="1" operator="notEqual">
      <formula>1586611.1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5.6.2012
x.- Rozpočet Olomouckého kraje 2011-závěrečný účet 
Příloha č.x: Financování hospodaření příspěvkových organizací Olomouckého kraje&amp;R&amp;"Arial,Kurzíva"Strana &amp;P (celkem xxx)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7</vt:i4>
      </vt:variant>
    </vt:vector>
  </HeadingPairs>
  <TitlesOfParts>
    <vt:vector size="14" baseType="lpstr">
      <vt:lpstr>Rekapitulace zdravotnictví</vt:lpstr>
      <vt:lpstr>1. OLU Paseka</vt:lpstr>
      <vt:lpstr>2. OL Moravský Beroun</vt:lpstr>
      <vt:lpstr>3. Sdružená zařízení Olomouc</vt:lpstr>
      <vt:lpstr>4. Pavučinka</vt:lpstr>
      <vt:lpstr>5. ZZS Olomouc</vt:lpstr>
      <vt:lpstr>CELKEM</vt:lpstr>
      <vt:lpstr>'1. OLU Paseka'!Oblast_tisku</vt:lpstr>
      <vt:lpstr>'2. OL Moravský Beroun'!Oblast_tisku</vt:lpstr>
      <vt:lpstr>'3. Sdružená zařízení Olomouc'!Oblast_tisku</vt:lpstr>
      <vt:lpstr>'4. Pavučinka'!Oblast_tisku</vt:lpstr>
      <vt:lpstr>'5. ZZS Olomouc'!Oblast_tisku</vt:lpstr>
      <vt:lpstr>CELKEM!Oblast_tisku</vt:lpstr>
      <vt:lpstr>'Rekapitulace zdravotnictví'!Oblast_tisku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Anna</dc:creator>
  <cp:lastModifiedBy>Dostálová Anna</cp:lastModifiedBy>
  <cp:lastPrinted>2012-05-30T11:06:18Z</cp:lastPrinted>
  <dcterms:created xsi:type="dcterms:W3CDTF">2012-03-07T08:48:45Z</dcterms:created>
  <dcterms:modified xsi:type="dcterms:W3CDTF">2012-06-04T11:13:38Z</dcterms:modified>
</cp:coreProperties>
</file>