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45" yWindow="-330" windowWidth="14775" windowHeight="11880" tabRatio="888"/>
  </bookViews>
  <sheets>
    <sheet name="Rekapitulace zdravotnictví" sheetId="10" r:id="rId1"/>
    <sheet name="1. Paseka" sheetId="8" r:id="rId2"/>
    <sheet name="2. Moravský Beroun" sheetId="4" r:id="rId3"/>
    <sheet name="3. Sdružené zařízení Olomouc" sheetId="6" r:id="rId4"/>
    <sheet name="4. Pavučinka" sheetId="5" r:id="rId5"/>
    <sheet name="5. Zdravot. záchranná služba Ol" sheetId="7" r:id="rId6"/>
    <sheet name="CELKEM" sheetId="9" state="hidden" r:id="rId7"/>
  </sheets>
  <definedNames>
    <definedName name="_xlnm.Print_Area" localSheetId="1">'1. Paseka'!$A$1:$I$55</definedName>
    <definedName name="_xlnm.Print_Area" localSheetId="2">'2. Moravský Beroun'!$A$1:$I$55</definedName>
    <definedName name="_xlnm.Print_Area" localSheetId="3">'3. Sdružené zařízení Olomouc'!$A$1:$I$55</definedName>
    <definedName name="_xlnm.Print_Area" localSheetId="4">'4. Pavučinka'!$A$1:$I$55</definedName>
    <definedName name="_xlnm.Print_Area" localSheetId="5">'5. Zdravot. záchranná služba Ol'!$A$1:$I$55</definedName>
    <definedName name="_xlnm.Print_Area" localSheetId="6">CELKEM!$A$1:$I$55</definedName>
    <definedName name="_xlnm.Print_Area" localSheetId="0">'Rekapitulace zdravotnictví'!$A$1:$Q$31</definedName>
  </definedNames>
  <calcPr calcId="144525"/>
</workbook>
</file>

<file path=xl/calcChain.xml><?xml version="1.0" encoding="utf-8"?>
<calcChain xmlns="http://schemas.openxmlformats.org/spreadsheetml/2006/main">
  <c r="G30" i="4" l="1"/>
  <c r="G28" i="9"/>
  <c r="G31" i="9"/>
  <c r="K28" i="9" s="1"/>
  <c r="K38" i="5"/>
  <c r="O9" i="10"/>
  <c r="G16" i="8"/>
  <c r="F9" i="10" s="1"/>
  <c r="G16" i="4"/>
  <c r="F11" i="10" s="1"/>
  <c r="G16" i="6"/>
  <c r="F13" i="10" s="1"/>
  <c r="G16" i="5"/>
  <c r="F15" i="10" s="1"/>
  <c r="G16" i="7"/>
  <c r="F17" i="10" s="1"/>
  <c r="Q17" i="10"/>
  <c r="P17" i="10"/>
  <c r="O17" i="10"/>
  <c r="N17" i="10"/>
  <c r="G18" i="7"/>
  <c r="G22" i="7"/>
  <c r="G24" i="7" s="1"/>
  <c r="I17" i="10" s="1"/>
  <c r="G17" i="10"/>
  <c r="Q15" i="10"/>
  <c r="O15" i="10"/>
  <c r="N15" i="10"/>
  <c r="G18" i="5"/>
  <c r="G24" i="5" s="1"/>
  <c r="I15" i="10" s="1"/>
  <c r="G15" i="10"/>
  <c r="Q13" i="10"/>
  <c r="O13" i="10"/>
  <c r="N13" i="10"/>
  <c r="G18" i="6"/>
  <c r="G24" i="6" s="1"/>
  <c r="I13" i="10" s="1"/>
  <c r="G13" i="10"/>
  <c r="Q11" i="10"/>
  <c r="O11" i="10"/>
  <c r="N11" i="10"/>
  <c r="G18" i="4"/>
  <c r="G22" i="4"/>
  <c r="G24" i="4"/>
  <c r="I11" i="10" s="1"/>
  <c r="H11" i="10"/>
  <c r="G11" i="10"/>
  <c r="Q9" i="10"/>
  <c r="P10" i="10" s="1"/>
  <c r="N9" i="10"/>
  <c r="G18" i="8"/>
  <c r="G24" i="8" s="1"/>
  <c r="I9" i="10" s="1"/>
  <c r="I19" i="10" s="1"/>
  <c r="F26" i="10" s="1"/>
  <c r="G9" i="10"/>
  <c r="P12" i="10"/>
  <c r="P14" i="10"/>
  <c r="P16" i="10"/>
  <c r="O16" i="10"/>
  <c r="P18" i="10"/>
  <c r="Q19" i="10"/>
  <c r="I26" i="10" s="1"/>
  <c r="O10" i="10"/>
  <c r="N10" i="10"/>
  <c r="N16" i="10"/>
  <c r="O18" i="10"/>
  <c r="O14" i="10"/>
  <c r="O12" i="10"/>
  <c r="P19" i="10"/>
  <c r="O19" i="10"/>
  <c r="N19" i="10"/>
  <c r="N12" i="10"/>
  <c r="N14" i="10"/>
  <c r="M19" i="10"/>
  <c r="K19" i="10"/>
  <c r="L19" i="10"/>
  <c r="M20" i="10" s="1"/>
  <c r="G19" i="10"/>
  <c r="J19" i="10"/>
  <c r="I22" i="9"/>
  <c r="H22" i="9"/>
  <c r="H24" i="7"/>
  <c r="H24" i="5"/>
  <c r="H24" i="6"/>
  <c r="H24" i="4"/>
  <c r="I24" i="4"/>
  <c r="H24" i="8"/>
  <c r="H49" i="7"/>
  <c r="H50" i="7"/>
  <c r="H53" i="7" s="1"/>
  <c r="H51" i="7"/>
  <c r="H52" i="7"/>
  <c r="I52" i="9"/>
  <c r="G52" i="9"/>
  <c r="F52" i="9"/>
  <c r="I51" i="9"/>
  <c r="G51" i="9"/>
  <c r="F51" i="9"/>
  <c r="I50" i="9"/>
  <c r="G50" i="9"/>
  <c r="F50" i="9"/>
  <c r="I49" i="9"/>
  <c r="G49" i="9"/>
  <c r="F49" i="9"/>
  <c r="E52" i="9"/>
  <c r="E51" i="9"/>
  <c r="E50" i="9"/>
  <c r="E49" i="9"/>
  <c r="G41" i="9"/>
  <c r="F41" i="9"/>
  <c r="G40" i="9"/>
  <c r="F40" i="9"/>
  <c r="G39" i="9"/>
  <c r="F39" i="9"/>
  <c r="G38" i="9"/>
  <c r="I38" i="9" s="1"/>
  <c r="F38" i="9"/>
  <c r="G37" i="9"/>
  <c r="F37" i="9"/>
  <c r="G30" i="9"/>
  <c r="G29" i="9"/>
  <c r="H18" i="9"/>
  <c r="H16" i="9"/>
  <c r="H24" i="9"/>
  <c r="G16" i="9"/>
  <c r="G18" i="9"/>
  <c r="I18" i="9"/>
  <c r="F18" i="9"/>
  <c r="I16" i="9"/>
  <c r="F16" i="9"/>
  <c r="E18" i="9"/>
  <c r="E16" i="9"/>
  <c r="I24" i="9"/>
  <c r="I37" i="9"/>
  <c r="I39" i="9"/>
  <c r="I40" i="9"/>
  <c r="I41" i="9"/>
  <c r="I39" i="8"/>
  <c r="I38" i="8"/>
  <c r="I40" i="8"/>
  <c r="H51" i="8"/>
  <c r="H51" i="9" s="1"/>
  <c r="I37" i="8"/>
  <c r="I41" i="8"/>
  <c r="E53" i="8"/>
  <c r="E53" i="9" s="1"/>
  <c r="H50" i="8"/>
  <c r="H50" i="9" s="1"/>
  <c r="G22" i="8"/>
  <c r="H9" i="10" s="1"/>
  <c r="I24" i="8"/>
  <c r="I53" i="8"/>
  <c r="I53" i="9" s="1"/>
  <c r="G53" i="8"/>
  <c r="G53" i="9" s="1"/>
  <c r="H49" i="8"/>
  <c r="H49" i="9" s="1"/>
  <c r="F53" i="8"/>
  <c r="F53" i="9" s="1"/>
  <c r="H52" i="8"/>
  <c r="H52" i="9" s="1"/>
  <c r="H53" i="8"/>
  <c r="H53" i="9" s="1"/>
  <c r="E53" i="7"/>
  <c r="I53" i="7"/>
  <c r="G53" i="7"/>
  <c r="F53" i="7"/>
  <c r="I24" i="7"/>
  <c r="I41" i="7"/>
  <c r="I40" i="7"/>
  <c r="I39" i="7"/>
  <c r="I38" i="7"/>
  <c r="I37" i="7"/>
  <c r="I39" i="6"/>
  <c r="I53" i="6"/>
  <c r="I41" i="6"/>
  <c r="I37" i="6"/>
  <c r="I38" i="6"/>
  <c r="H50" i="6"/>
  <c r="G22" i="6"/>
  <c r="H13" i="10" s="1"/>
  <c r="I40" i="6"/>
  <c r="H49" i="6"/>
  <c r="E53" i="6"/>
  <c r="I24" i="6"/>
  <c r="F53" i="6"/>
  <c r="H52" i="6"/>
  <c r="G53" i="6"/>
  <c r="H51" i="6"/>
  <c r="H53" i="6" s="1"/>
  <c r="G22" i="5"/>
  <c r="H15" i="10" s="1"/>
  <c r="E53" i="5"/>
  <c r="H49" i="5"/>
  <c r="H52" i="5"/>
  <c r="H51" i="5"/>
  <c r="H50" i="5"/>
  <c r="H53" i="5"/>
  <c r="I53" i="5"/>
  <c r="G53" i="5"/>
  <c r="F53" i="5"/>
  <c r="I24" i="5"/>
  <c r="I41" i="5"/>
  <c r="I40" i="5"/>
  <c r="I39" i="5"/>
  <c r="I38" i="5"/>
  <c r="I37" i="5"/>
  <c r="E53" i="4"/>
  <c r="H49" i="4"/>
  <c r="H52" i="4"/>
  <c r="H51" i="4"/>
  <c r="H50" i="4"/>
  <c r="H53" i="4"/>
  <c r="I53" i="4"/>
  <c r="G53" i="4"/>
  <c r="F53" i="4"/>
  <c r="I41" i="4"/>
  <c r="I40" i="4"/>
  <c r="I39" i="4"/>
  <c r="I38" i="4"/>
  <c r="I37" i="4"/>
  <c r="J20" i="10" l="1"/>
  <c r="F19" i="10"/>
  <c r="G22" i="9"/>
  <c r="G24" i="9" s="1"/>
  <c r="H17" i="10"/>
  <c r="H19" i="10" s="1"/>
</calcChain>
</file>

<file path=xl/sharedStrings.xml><?xml version="1.0" encoding="utf-8"?>
<sst xmlns="http://schemas.openxmlformats.org/spreadsheetml/2006/main" count="479" uniqueCount="119">
  <si>
    <t>REKAPITULACE ZA ORGANIZACI :</t>
  </si>
  <si>
    <t>Název organizace :</t>
  </si>
  <si>
    <t>……………………………………….……..………………………………………..…………………………………</t>
  </si>
  <si>
    <t>Adresa :</t>
  </si>
  <si>
    <t>IĆ</t>
  </si>
  <si>
    <t>ORG</t>
  </si>
  <si>
    <t>………………………………                                                                  ………….…..……………………………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</si>
  <si>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</si>
  <si>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</si>
  <si>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</si>
  <si>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</si>
  <si>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</si>
  <si>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</si>
  <si>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</si>
  <si>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</si>
  <si>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</si>
  <si>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jednotka - tis. Kč na 2 des. místa</t>
  </si>
  <si>
    <t xml:space="preserve">a)    Náklady a výnosy    </t>
  </si>
  <si>
    <t>Náklady</t>
  </si>
  <si>
    <t>Výnosy</t>
  </si>
  <si>
    <t>Doplňující údaje :</t>
  </si>
  <si>
    <t>daň z příjmů,dodatečné odvody daně z příjmů (nákladová položka)</t>
  </si>
  <si>
    <t>Výsledek hospodaření /po zdanění/</t>
  </si>
  <si>
    <t>b)</t>
  </si>
  <si>
    <t>Rozdělení výsledku hospodaření</t>
  </si>
  <si>
    <t>v Kč</t>
  </si>
  <si>
    <t xml:space="preserve"> - Návrh na příděly do fondů:</t>
  </si>
  <si>
    <t>Fond odměn</t>
  </si>
  <si>
    <t>Fond rezervní</t>
  </si>
  <si>
    <t xml:space="preserve"> - Způsob krytí ztráty :</t>
  </si>
  <si>
    <t xml:space="preserve">Ćástka </t>
  </si>
  <si>
    <t>c)</t>
  </si>
  <si>
    <t>Závazné ukazatele</t>
  </si>
  <si>
    <t>Schválená částka</t>
  </si>
  <si>
    <t>% plnění</t>
  </si>
  <si>
    <t>Limit mzdových prostředků</t>
  </si>
  <si>
    <t>v tis. Kč</t>
  </si>
  <si>
    <t>Neinvestiční příspěvek /odpisy/</t>
  </si>
  <si>
    <t>Neinvestiční příspěvek/nájemné/</t>
  </si>
  <si>
    <t>Odvody z investičního fondu /odpisy/</t>
  </si>
  <si>
    <t>Odvody z investičního fondu /spolufin. akcí/</t>
  </si>
  <si>
    <t xml:space="preserve">Pozn. : </t>
  </si>
  <si>
    <t>d)</t>
  </si>
  <si>
    <t>Fondy</t>
  </si>
  <si>
    <t>jednotka -  Kč na 2 des. místa</t>
  </si>
  <si>
    <t>Stav k 1.1.2010</t>
  </si>
  <si>
    <t>Tvorba</t>
  </si>
  <si>
    <t>Čerpání</t>
  </si>
  <si>
    <t xml:space="preserve">Stav k </t>
  </si>
  <si>
    <t>Finanční krytí k</t>
  </si>
  <si>
    <t>FKSP</t>
  </si>
  <si>
    <t>Investiční fond</t>
  </si>
  <si>
    <t>Příspěvkové organizace - oblast zdravotnictví</t>
  </si>
  <si>
    <t>Masarykova 412, 793 05 Moravský Beroun</t>
  </si>
  <si>
    <t>00600946</t>
  </si>
  <si>
    <t>1701</t>
  </si>
  <si>
    <t>Dr. E. Beneše 13</t>
  </si>
  <si>
    <t>75010984</t>
  </si>
  <si>
    <t>1703</t>
  </si>
  <si>
    <t>U Dětského domova 269, Olomouc</t>
  </si>
  <si>
    <t>00849197</t>
  </si>
  <si>
    <t>1702</t>
  </si>
  <si>
    <t>Aksamitova 8, 772 00 Olomouc</t>
  </si>
  <si>
    <t>00849103</t>
  </si>
  <si>
    <t>1704</t>
  </si>
  <si>
    <t>Odborný léčebný ústav Paseka, příspěvková organizace</t>
  </si>
  <si>
    <t>Paseka 145</t>
  </si>
  <si>
    <t>00849081</t>
  </si>
  <si>
    <t>1700</t>
  </si>
  <si>
    <t>Zlepšený výsledek hospodaření za rok 2010 ve výši 593 966,23 Kč bude použit k úhradě ztráty z minulých let,  která je ve výši -2 499 963,18 Kč. Zbývající část bude uhrazena ze zlepšeného výsledku  hospodaření v následujících letech.</t>
  </si>
  <si>
    <t>ORJ -14</t>
  </si>
  <si>
    <t>Správce:  vedoucí odboru zdravotnictví</t>
  </si>
  <si>
    <t xml:space="preserve"> MUDr. Eva Štefková</t>
  </si>
  <si>
    <t>v tis - Kč</t>
  </si>
  <si>
    <t>§</t>
  </si>
  <si>
    <t xml:space="preserve">Název organizace </t>
  </si>
  <si>
    <t>Adresa</t>
  </si>
  <si>
    <t>Daň</t>
  </si>
  <si>
    <t>Výsledek hospodaření</t>
  </si>
  <si>
    <t>Rozdělení do fondů - v Kč</t>
  </si>
  <si>
    <t>Pokrytí        ztráty z      minulých      období /v Kč/</t>
  </si>
  <si>
    <t>zlepšený VH</t>
  </si>
  <si>
    <t>ztráta</t>
  </si>
  <si>
    <t>Celkem</t>
  </si>
  <si>
    <t>Fond  rezervní</t>
  </si>
  <si>
    <t>Celkem /v Kč/</t>
  </si>
  <si>
    <t>783 97  Paseka</t>
  </si>
  <si>
    <t>PO má doplňkovou činnost</t>
  </si>
  <si>
    <t>Odborný léčebný ústav neurolog.-geriatrický</t>
  </si>
  <si>
    <t>Masarykova 412</t>
  </si>
  <si>
    <t>793 05 Moravský Beroun</t>
  </si>
  <si>
    <t>Moravský Beroun, příspěvková organizace</t>
  </si>
  <si>
    <t>Sdružená zařízení pro péči o dítě v Olomouci, příspěvková organizace</t>
  </si>
  <si>
    <t>U dět.domova 269</t>
  </si>
  <si>
    <t>779 00  Olomouc</t>
  </si>
  <si>
    <t>Dětské centrum Pavučinka Šumperk, příspěvková organizace</t>
  </si>
  <si>
    <t>Dr. Beneše 13</t>
  </si>
  <si>
    <t>787 01  Šumperk</t>
  </si>
  <si>
    <t>NEMÁ DOPL. ČINNOST</t>
  </si>
  <si>
    <t>Zdravotnická záchranná služba Olomouckého kraje, příspěvková organizace</t>
  </si>
  <si>
    <t>Aksamitova 8</t>
  </si>
  <si>
    <t>772 00 Olomouc</t>
  </si>
  <si>
    <t>CELKEM</t>
  </si>
  <si>
    <t>saldo</t>
  </si>
  <si>
    <t>Komentář:</t>
  </si>
  <si>
    <t>Z celkového počtu 5 příspěvkových  organizací skončilo:</t>
  </si>
  <si>
    <t xml:space="preserve"> - 5 organizací se zlepšeným výsledkem hospodaření v celkové výši</t>
  </si>
  <si>
    <t>tis. Kč</t>
  </si>
  <si>
    <t>Kč</t>
  </si>
  <si>
    <t>Příspěvková organizace si pokrývá  odpisy  z provozních prostředků organizace.</t>
  </si>
  <si>
    <t>Vynaložené odpisy nad stanovený limit byly finančně pokryty z provozních prostředků organizace-18 621,40 Kč.</t>
  </si>
  <si>
    <t>Neinvestiční příspěvek - odpisy - příspěvková organizace vrátila částku 70 477,58 Kč dne 19.1.2011 na účet Olom. kraje .</t>
  </si>
  <si>
    <t>Vynaložené odpisy nad stanovený limit byly finančně pokryty z provozních prostředků organizace-32 675,- Kč.</t>
  </si>
  <si>
    <t>d) Příspěvkové organizace v oblasti zdravotnictví</t>
  </si>
  <si>
    <t>Sdružená zařízení pro péči o dítě v Olomouci, přísp. organ.</t>
  </si>
  <si>
    <t>Zdravotnická záchranná služba Ol.kraje, přísp. organ.</t>
  </si>
  <si>
    <t>Dětské centrum Pavučinka Šumperk, přísp. organizace</t>
  </si>
  <si>
    <t>Odborný léčebný ústvav neurologicko-geriatrický, přísp.o.</t>
  </si>
  <si>
    <r>
      <t xml:space="preserve">Rekapitulace hospodaření /výsledek hospodaření/  za rok  </t>
    </r>
    <r>
      <rPr>
        <b/>
        <u/>
        <sz val="16"/>
        <rFont val="Times New Roman"/>
        <family val="1"/>
        <charset val="238"/>
      </rPr>
      <t>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</si>
</sst>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Black"/>
      <family val="2"/>
      <charset val="238"/>
    </font>
    <font>
      <b/>
      <sz val="10"/>
      <name val="Arial"/>
      <family val="2"/>
      <charset val="238"/>
    </font>
    <font>
      <sz val="11"/>
      <name val="Arial Black"/>
      <family val="2"/>
      <charset val="238"/>
    </font>
    <font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0"/>
      <name val="Comic Sans MS"/>
      <family val="4"/>
      <charset val="238"/>
    </font>
    <font>
      <b/>
      <sz val="11"/>
      <name val="Comic Sans MS"/>
      <family val="4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 Black"/>
      <family val="2"/>
      <charset val="238"/>
    </font>
    <font>
      <sz val="14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2"/>
      <name val="Arial Black"/>
      <family val="2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9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4"/>
      <name val="Arial Black"/>
      <family val="2"/>
      <charset val="238"/>
    </font>
    <font>
      <u/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u/>
      <sz val="16"/>
      <name val="Arial CE"/>
      <family val="2"/>
      <charset val="238"/>
    </font>
    <font>
      <u/>
      <sz val="10"/>
      <name val="Arial"/>
      <family val="2"/>
      <charset val="238"/>
    </font>
    <font>
      <b/>
      <u/>
      <sz val="14"/>
      <name val="Times New Roman"/>
      <family val="1"/>
      <charset val="238"/>
    </font>
    <font>
      <b/>
      <u/>
      <sz val="16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</borders>
  <cellStyleXfs count="43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" applyNumberFormat="0" applyFill="0" applyAlignment="0" applyProtection="0"/>
    <xf numFmtId="0" fontId="36" fillId="3" borderId="0" applyNumberFormat="0" applyBorder="0" applyAlignment="0" applyProtection="0"/>
    <xf numFmtId="0" fontId="37" fillId="16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33" fillId="0" borderId="0"/>
    <xf numFmtId="0" fontId="1" fillId="18" borderId="6" applyNumberFormat="0" applyFont="0" applyAlignment="0" applyProtection="0"/>
    <xf numFmtId="0" fontId="43" fillId="0" borderId="7" applyNumberFormat="0" applyFill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381">
    <xf numFmtId="0" fontId="0" fillId="0" borderId="0" xfId="0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9" fillId="0" borderId="0" xfId="0" applyFont="1" applyAlignment="1" applyProtection="1">
      <alignment shrinkToFit="1"/>
      <protection hidden="1"/>
    </xf>
    <xf numFmtId="0" fontId="10" fillId="24" borderId="0" xfId="0" applyFont="1" applyFill="1" applyProtection="1">
      <protection hidden="1"/>
    </xf>
    <xf numFmtId="0" fontId="1" fillId="24" borderId="0" xfId="0" applyFont="1" applyFill="1" applyProtection="1">
      <protection hidden="1"/>
    </xf>
    <xf numFmtId="0" fontId="9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right"/>
      <protection hidden="1"/>
    </xf>
    <xf numFmtId="0" fontId="3" fillId="24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" fillId="24" borderId="0" xfId="0" applyFont="1" applyFill="1" applyBorder="1" applyProtection="1">
      <protection hidden="1"/>
    </xf>
    <xf numFmtId="0" fontId="7" fillId="24" borderId="0" xfId="0" applyFont="1" applyFill="1" applyBorder="1" applyAlignment="1" applyProtection="1">
      <alignment horizontal="center" shrinkToFit="1"/>
      <protection hidden="1"/>
    </xf>
    <xf numFmtId="0" fontId="3" fillId="24" borderId="0" xfId="0" applyFont="1" applyFill="1" applyBorder="1" applyAlignment="1" applyProtection="1">
      <alignment horizontal="center" shrinkToFit="1"/>
      <protection hidden="1"/>
    </xf>
    <xf numFmtId="0" fontId="12" fillId="24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13" fillId="24" borderId="0" xfId="0" applyFont="1" applyFill="1" applyBorder="1" applyProtection="1">
      <protection hidden="1"/>
    </xf>
    <xf numFmtId="0" fontId="9" fillId="24" borderId="0" xfId="0" applyFont="1" applyFill="1" applyProtection="1">
      <protection hidden="1"/>
    </xf>
    <xf numFmtId="0" fontId="14" fillId="24" borderId="0" xfId="0" applyFont="1" applyFill="1" applyBorder="1" applyProtection="1">
      <protection hidden="1"/>
    </xf>
    <xf numFmtId="0" fontId="15" fillId="24" borderId="0" xfId="0" applyFont="1" applyFill="1" applyBorder="1" applyProtection="1">
      <protection hidden="1"/>
    </xf>
    <xf numFmtId="0" fontId="12" fillId="24" borderId="0" xfId="0" applyFont="1" applyFill="1" applyBorder="1" applyProtection="1">
      <protection hidden="1"/>
    </xf>
    <xf numFmtId="0" fontId="16" fillId="24" borderId="0" xfId="0" applyFont="1" applyFill="1" applyBorder="1" applyProtection="1"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4" fontId="8" fillId="0" borderId="0" xfId="0" applyNumberFormat="1" applyFont="1" applyFill="1" applyAlignment="1" applyProtection="1">
      <alignment shrinkToFit="1"/>
      <protection hidden="1"/>
    </xf>
    <xf numFmtId="4" fontId="10" fillId="0" borderId="0" xfId="0" applyNumberFormat="1" applyFont="1" applyFill="1" applyBorder="1" applyAlignment="1" applyProtection="1">
      <alignment shrinkToFit="1"/>
      <protection hidden="1"/>
    </xf>
    <xf numFmtId="0" fontId="17" fillId="24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8" fillId="24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4" fontId="18" fillId="0" borderId="0" xfId="0" applyNumberFormat="1" applyFont="1" applyFill="1" applyBorder="1" applyAlignment="1" applyProtection="1">
      <alignment shrinkToFit="1"/>
      <protection hidden="1"/>
    </xf>
    <xf numFmtId="4" fontId="18" fillId="24" borderId="0" xfId="0" applyNumberFormat="1" applyFont="1" applyFill="1" applyBorder="1" applyProtection="1">
      <protection hidden="1"/>
    </xf>
    <xf numFmtId="0" fontId="7" fillId="24" borderId="0" xfId="0" applyFont="1" applyFill="1" applyBorder="1" applyProtection="1">
      <protection hidden="1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4" fontId="20" fillId="0" borderId="0" xfId="0" applyNumberFormat="1" applyFont="1" applyFill="1" applyBorder="1" applyAlignment="1" applyProtection="1">
      <alignment shrinkToFit="1"/>
      <protection hidden="1"/>
    </xf>
    <xf numFmtId="0" fontId="21" fillId="24" borderId="0" xfId="0" applyFont="1" applyFill="1" applyBorder="1" applyProtection="1">
      <protection hidden="1"/>
    </xf>
    <xf numFmtId="0" fontId="22" fillId="24" borderId="0" xfId="0" applyFont="1" applyFill="1" applyProtection="1">
      <protection hidden="1"/>
    </xf>
    <xf numFmtId="4" fontId="2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4" fontId="4" fillId="0" borderId="0" xfId="0" applyNumberFormat="1" applyFont="1" applyBorder="1" applyAlignment="1" applyProtection="1">
      <alignment shrinkToFi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9" fillId="24" borderId="0" xfId="0" applyFont="1" applyFill="1" applyBorder="1" applyProtection="1">
      <protection hidden="1"/>
    </xf>
    <xf numFmtId="0" fontId="23" fillId="24" borderId="0" xfId="0" applyFont="1" applyFill="1" applyBorder="1" applyProtection="1">
      <protection hidden="1"/>
    </xf>
    <xf numFmtId="0" fontId="24" fillId="24" borderId="0" xfId="0" applyFont="1" applyFill="1" applyBorder="1" applyProtection="1">
      <protection hidden="1"/>
    </xf>
    <xf numFmtId="4" fontId="19" fillId="24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Protection="1">
      <protection hidden="1"/>
    </xf>
    <xf numFmtId="4" fontId="19" fillId="24" borderId="0" xfId="0" applyNumberFormat="1" applyFont="1" applyFill="1" applyBorder="1" applyAlignment="1" applyProtection="1">
      <alignment horizontal="right" shrinkToFit="1"/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Border="1" applyProtection="1">
      <protection hidden="1"/>
    </xf>
    <xf numFmtId="4" fontId="25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 horizontal="right" shrinkToFit="1"/>
      <protection hidden="1"/>
    </xf>
    <xf numFmtId="0" fontId="1" fillId="0" borderId="0" xfId="0" applyFont="1" applyBorder="1" applyAlignment="1" applyProtection="1">
      <alignment horizontal="right" indent="3"/>
      <protection hidden="1"/>
    </xf>
    <xf numFmtId="0" fontId="3" fillId="0" borderId="0" xfId="0" applyFont="1" applyBorder="1" applyAlignment="1" applyProtection="1">
      <alignment horizontal="left" indent="2"/>
      <protection hidden="1"/>
    </xf>
    <xf numFmtId="0" fontId="23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4" fontId="3" fillId="0" borderId="0" xfId="0" applyNumberFormat="1" applyFont="1" applyBorder="1" applyProtection="1">
      <protection hidden="1"/>
    </xf>
    <xf numFmtId="10" fontId="1" fillId="0" borderId="0" xfId="0" applyNumberFormat="1" applyFont="1" applyBorder="1" applyAlignment="1" applyProtection="1">
      <alignment horizontal="right" indent="3"/>
      <protection hidden="1"/>
    </xf>
    <xf numFmtId="0" fontId="26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locked="0"/>
    </xf>
    <xf numFmtId="0" fontId="27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0" fontId="1" fillId="0" borderId="0" xfId="0" applyNumberFormat="1" applyFont="1" applyBorder="1" applyAlignment="1" applyProtection="1">
      <alignment horizontal="right" indent="3"/>
      <protection locked="0"/>
    </xf>
    <xf numFmtId="0" fontId="3" fillId="0" borderId="0" xfId="0" applyFont="1" applyBorder="1" applyAlignment="1" applyProtection="1">
      <alignment horizontal="left" indent="2"/>
      <protection locked="0"/>
    </xf>
    <xf numFmtId="0" fontId="23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hidden="1"/>
    </xf>
    <xf numFmtId="4" fontId="10" fillId="0" borderId="0" xfId="0" applyNumberFormat="1" applyFont="1" applyBorder="1" applyProtection="1">
      <protection hidden="1"/>
    </xf>
    <xf numFmtId="0" fontId="18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29" fillId="0" borderId="11" xfId="0" applyFont="1" applyBorder="1" applyProtection="1"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14" fontId="1" fillId="0" borderId="14" xfId="0" applyNumberFormat="1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20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8" fillId="0" borderId="15" xfId="0" applyFont="1" applyBorder="1" applyProtection="1">
      <protection hidden="1"/>
    </xf>
    <xf numFmtId="0" fontId="26" fillId="0" borderId="16" xfId="0" applyFont="1" applyBorder="1" applyProtection="1">
      <protection hidden="1"/>
    </xf>
    <xf numFmtId="4" fontId="20" fillId="0" borderId="22" xfId="0" applyNumberFormat="1" applyFont="1" applyBorder="1" applyAlignment="1" applyProtection="1">
      <alignment shrinkToFit="1"/>
      <protection hidden="1"/>
    </xf>
    <xf numFmtId="4" fontId="20" fillId="0" borderId="23" xfId="0" applyNumberFormat="1" applyFont="1" applyBorder="1" applyAlignment="1" applyProtection="1">
      <alignment shrinkToFit="1"/>
      <protection hidden="1"/>
    </xf>
    <xf numFmtId="0" fontId="30" fillId="0" borderId="0" xfId="0" applyFont="1" applyBorder="1" applyProtection="1">
      <protection hidden="1"/>
    </xf>
    <xf numFmtId="0" fontId="29" fillId="0" borderId="0" xfId="0" applyFont="1" applyBorder="1" applyProtection="1">
      <protection hidden="1"/>
    </xf>
    <xf numFmtId="4" fontId="31" fillId="0" borderId="0" xfId="0" applyNumberFormat="1" applyFont="1" applyProtection="1">
      <protection hidden="1"/>
    </xf>
    <xf numFmtId="0" fontId="1" fillId="0" borderId="0" xfId="0" applyFont="1" applyProtection="1">
      <protection locked="0"/>
    </xf>
    <xf numFmtId="4" fontId="20" fillId="0" borderId="24" xfId="0" applyNumberFormat="1" applyFont="1" applyBorder="1" applyAlignment="1" applyProtection="1">
      <alignment shrinkToFit="1"/>
      <protection hidden="1"/>
    </xf>
    <xf numFmtId="0" fontId="19" fillId="24" borderId="0" xfId="0" applyFont="1" applyFill="1" applyAlignment="1" applyProtection="1">
      <alignment horizontal="right"/>
      <protection hidden="1"/>
    </xf>
    <xf numFmtId="0" fontId="19" fillId="24" borderId="0" xfId="0" applyFont="1" applyFill="1" applyBorder="1" applyProtection="1">
      <protection hidden="1"/>
    </xf>
    <xf numFmtId="0" fontId="19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 shrinkToFit="1"/>
      <protection hidden="1"/>
    </xf>
    <xf numFmtId="0" fontId="20" fillId="0" borderId="0" xfId="0" applyFont="1" applyBorder="1" applyProtection="1">
      <protection hidden="1"/>
    </xf>
    <xf numFmtId="0" fontId="19" fillId="0" borderId="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hidden="1"/>
    </xf>
    <xf numFmtId="0" fontId="20" fillId="0" borderId="16" xfId="0" applyFont="1" applyBorder="1" applyProtection="1">
      <protection hidden="1"/>
    </xf>
    <xf numFmtId="4" fontId="27" fillId="0" borderId="0" xfId="0" applyNumberFormat="1" applyFont="1" applyProtection="1">
      <protection hidden="1"/>
    </xf>
    <xf numFmtId="0" fontId="8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0" borderId="0" xfId="0" applyBorder="1" applyAlignment="1" applyProtection="1">
      <alignment horizontal="left" shrinkToFit="1"/>
      <protection hidden="1"/>
    </xf>
    <xf numFmtId="0" fontId="1" fillId="0" borderId="0" xfId="0" applyFont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27" fillId="24" borderId="0" xfId="0" applyFont="1" applyFill="1" applyProtection="1">
      <protection hidden="1"/>
    </xf>
    <xf numFmtId="4" fontId="27" fillId="0" borderId="0" xfId="0" applyNumberFormat="1" applyFont="1" applyFill="1" applyBorder="1" applyAlignment="1" applyProtection="1">
      <alignment shrinkToFit="1"/>
      <protection hidden="1"/>
    </xf>
    <xf numFmtId="0" fontId="1" fillId="0" borderId="25" xfId="0" applyFont="1" applyBorder="1" applyProtection="1">
      <protection hidden="1"/>
    </xf>
    <xf numFmtId="0" fontId="1" fillId="0" borderId="26" xfId="0" applyFont="1" applyBorder="1" applyProtection="1">
      <protection hidden="1"/>
    </xf>
    <xf numFmtId="4" fontId="27" fillId="0" borderId="25" xfId="0" applyNumberFormat="1" applyFont="1" applyFill="1" applyBorder="1" applyAlignment="1" applyProtection="1">
      <alignment shrinkToFit="1"/>
      <protection hidden="1"/>
    </xf>
    <xf numFmtId="4" fontId="27" fillId="0" borderId="27" xfId="0" applyNumberFormat="1" applyFont="1" applyFill="1" applyBorder="1" applyAlignment="1" applyProtection="1">
      <alignment shrinkToFit="1"/>
      <protection hidden="1"/>
    </xf>
    <xf numFmtId="4" fontId="10" fillId="0" borderId="24" xfId="0" applyNumberFormat="1" applyFont="1" applyFill="1" applyBorder="1" applyAlignment="1" applyProtection="1">
      <alignment shrinkToFit="1"/>
      <protection hidden="1"/>
    </xf>
    <xf numFmtId="4" fontId="27" fillId="0" borderId="13" xfId="0" applyNumberFormat="1" applyFont="1" applyFill="1" applyBorder="1" applyAlignment="1" applyProtection="1">
      <alignment shrinkToFit="1"/>
      <protection hidden="1"/>
    </xf>
    <xf numFmtId="4" fontId="27" fillId="0" borderId="20" xfId="0" applyNumberFormat="1" applyFont="1" applyFill="1" applyBorder="1" applyAlignment="1" applyProtection="1">
      <alignment shrinkToFit="1"/>
      <protection hidden="1"/>
    </xf>
    <xf numFmtId="4" fontId="10" fillId="0" borderId="28" xfId="0" applyNumberFormat="1" applyFont="1" applyFill="1" applyBorder="1" applyAlignment="1" applyProtection="1">
      <alignment shrinkToFit="1"/>
      <protection hidden="1"/>
    </xf>
    <xf numFmtId="4" fontId="27" fillId="0" borderId="12" xfId="0" applyNumberFormat="1" applyFont="1" applyFill="1" applyBorder="1" applyAlignment="1" applyProtection="1">
      <alignment shrinkToFit="1"/>
      <protection hidden="1"/>
    </xf>
    <xf numFmtId="4" fontId="27" fillId="0" borderId="29" xfId="0" applyNumberFormat="1" applyFont="1" applyFill="1" applyBorder="1" applyAlignment="1" applyProtection="1">
      <alignment shrinkToFit="1"/>
      <protection hidden="1"/>
    </xf>
    <xf numFmtId="4" fontId="10" fillId="0" borderId="22" xfId="0" applyNumberFormat="1" applyFont="1" applyFill="1" applyBorder="1" applyAlignment="1" applyProtection="1">
      <alignment shrinkToFit="1"/>
      <protection hidden="1"/>
    </xf>
    <xf numFmtId="0" fontId="1" fillId="0" borderId="30" xfId="0" applyFont="1" applyBorder="1" applyProtection="1">
      <protection hidden="1"/>
    </xf>
    <xf numFmtId="14" fontId="1" fillId="0" borderId="31" xfId="0" applyNumberFormat="1" applyFont="1" applyBorder="1" applyProtection="1">
      <protection hidden="1"/>
    </xf>
    <xf numFmtId="0" fontId="1" fillId="0" borderId="31" xfId="0" applyFont="1" applyBorder="1" applyProtection="1">
      <protection hidden="1"/>
    </xf>
    <xf numFmtId="0" fontId="1" fillId="0" borderId="32" xfId="0" applyFont="1" applyBorder="1" applyProtection="1">
      <protection hidden="1"/>
    </xf>
    <xf numFmtId="4" fontId="27" fillId="0" borderId="31" xfId="0" applyNumberFormat="1" applyFont="1" applyFill="1" applyBorder="1" applyAlignment="1" applyProtection="1">
      <alignment shrinkToFit="1"/>
      <protection hidden="1"/>
    </xf>
    <xf numFmtId="4" fontId="27" fillId="0" borderId="33" xfId="0" applyNumberFormat="1" applyFont="1" applyFill="1" applyBorder="1" applyAlignment="1" applyProtection="1">
      <alignment shrinkToFit="1"/>
      <protection hidden="1"/>
    </xf>
    <xf numFmtId="4" fontId="10" fillId="0" borderId="34" xfId="0" applyNumberFormat="1" applyFont="1" applyFill="1" applyBorder="1" applyAlignment="1" applyProtection="1">
      <alignment shrinkToFit="1"/>
      <protection hidden="1"/>
    </xf>
    <xf numFmtId="0" fontId="5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right"/>
    </xf>
    <xf numFmtId="0" fontId="51" fillId="0" borderId="0" xfId="0" applyFont="1"/>
    <xf numFmtId="0" fontId="27" fillId="0" borderId="0" xfId="0" applyFont="1"/>
    <xf numFmtId="0" fontId="3" fillId="0" borderId="35" xfId="0" applyFont="1" applyBorder="1"/>
    <xf numFmtId="0" fontId="3" fillId="0" borderId="36" xfId="0" applyFont="1" applyBorder="1"/>
    <xf numFmtId="0" fontId="27" fillId="0" borderId="37" xfId="0" applyFont="1" applyBorder="1"/>
    <xf numFmtId="0" fontId="27" fillId="0" borderId="38" xfId="0" applyFont="1" applyBorder="1"/>
    <xf numFmtId="4" fontId="3" fillId="0" borderId="35" xfId="0" applyNumberFormat="1" applyFont="1" applyBorder="1"/>
    <xf numFmtId="4" fontId="3" fillId="0" borderId="39" xfId="0" applyNumberFormat="1" applyFont="1" applyBorder="1"/>
    <xf numFmtId="4" fontId="3" fillId="0" borderId="40" xfId="0" applyNumberFormat="1" applyFont="1" applyBorder="1"/>
    <xf numFmtId="4" fontId="3" fillId="0" borderId="41" xfId="0" applyNumberFormat="1" applyFont="1" applyBorder="1"/>
    <xf numFmtId="4" fontId="3" fillId="0" borderId="38" xfId="0" applyNumberFormat="1" applyFont="1" applyBorder="1"/>
    <xf numFmtId="4" fontId="3" fillId="0" borderId="42" xfId="0" applyNumberFormat="1" applyFont="1" applyBorder="1"/>
    <xf numFmtId="4" fontId="3" fillId="0" borderId="43" xfId="0" applyNumberFormat="1" applyFont="1" applyBorder="1"/>
    <xf numFmtId="4" fontId="3" fillId="0" borderId="44" xfId="0" applyNumberFormat="1" applyFont="1" applyBorder="1"/>
    <xf numFmtId="4" fontId="7" fillId="0" borderId="35" xfId="0" applyNumberFormat="1" applyFont="1" applyBorder="1"/>
    <xf numFmtId="4" fontId="7" fillId="0" borderId="43" xfId="0" applyNumberFormat="1" applyFont="1" applyBorder="1"/>
    <xf numFmtId="4" fontId="7" fillId="0" borderId="38" xfId="0" applyNumberFormat="1" applyFont="1" applyBorder="1"/>
    <xf numFmtId="0" fontId="3" fillId="0" borderId="0" xfId="0" applyFont="1"/>
    <xf numFmtId="0" fontId="3" fillId="0" borderId="45" xfId="0" applyFont="1" applyBorder="1"/>
    <xf numFmtId="0" fontId="3" fillId="0" borderId="46" xfId="0" applyFont="1" applyBorder="1"/>
    <xf numFmtId="0" fontId="27" fillId="0" borderId="47" xfId="0" applyFont="1" applyBorder="1"/>
    <xf numFmtId="0" fontId="27" fillId="0" borderId="48" xfId="0" applyFont="1" applyBorder="1"/>
    <xf numFmtId="4" fontId="3" fillId="0" borderId="45" xfId="0" applyNumberFormat="1" applyFont="1" applyBorder="1"/>
    <xf numFmtId="4" fontId="3" fillId="0" borderId="49" xfId="0" applyNumberFormat="1" applyFont="1" applyBorder="1"/>
    <xf numFmtId="4" fontId="3" fillId="0" borderId="50" xfId="0" applyNumberFormat="1" applyFont="1" applyBorder="1"/>
    <xf numFmtId="4" fontId="3" fillId="0" borderId="51" xfId="0" applyNumberFormat="1" applyFont="1" applyBorder="1"/>
    <xf numFmtId="4" fontId="3" fillId="0" borderId="48" xfId="0" applyNumberFormat="1" applyFont="1" applyBorder="1"/>
    <xf numFmtId="4" fontId="3" fillId="0" borderId="52" xfId="0" applyNumberFormat="1" applyFont="1" applyBorder="1"/>
    <xf numFmtId="4" fontId="3" fillId="0" borderId="53" xfId="0" applyNumberFormat="1" applyFont="1" applyBorder="1"/>
    <xf numFmtId="4" fontId="3" fillId="0" borderId="54" xfId="0" applyNumberFormat="1" applyFont="1" applyBorder="1"/>
    <xf numFmtId="10" fontId="2" fillId="0" borderId="45" xfId="0" applyNumberFormat="1" applyFont="1" applyFill="1" applyBorder="1"/>
    <xf numFmtId="10" fontId="2" fillId="0" borderId="53" xfId="0" applyNumberFormat="1" applyFont="1" applyFill="1" applyBorder="1"/>
    <xf numFmtId="10" fontId="2" fillId="0" borderId="48" xfId="0" applyNumberFormat="1" applyFont="1" applyFill="1" applyBorder="1"/>
    <xf numFmtId="0" fontId="5" fillId="0" borderId="55" xfId="0" applyFont="1" applyBorder="1"/>
    <xf numFmtId="0" fontId="5" fillId="0" borderId="56" xfId="0" applyFont="1" applyBorder="1"/>
    <xf numFmtId="0" fontId="31" fillId="0" borderId="37" xfId="0" applyFont="1" applyBorder="1"/>
    <xf numFmtId="0" fontId="31" fillId="0" borderId="38" xfId="0" applyFont="1" applyBorder="1"/>
    <xf numFmtId="4" fontId="2" fillId="0" borderId="35" xfId="0" applyNumberFormat="1" applyFont="1" applyBorder="1"/>
    <xf numFmtId="4" fontId="2" fillId="0" borderId="43" xfId="0" applyNumberFormat="1" applyFont="1" applyBorder="1"/>
    <xf numFmtId="0" fontId="31" fillId="0" borderId="47" xfId="0" applyFont="1" applyBorder="1"/>
    <xf numFmtId="0" fontId="31" fillId="0" borderId="48" xfId="0" applyFont="1" applyBorder="1"/>
    <xf numFmtId="0" fontId="32" fillId="0" borderId="0" xfId="0" applyFont="1"/>
    <xf numFmtId="4" fontId="2" fillId="0" borderId="51" xfId="0" applyNumberFormat="1" applyFont="1" applyBorder="1" applyAlignment="1">
      <alignment vertical="center"/>
    </xf>
    <xf numFmtId="4" fontId="31" fillId="0" borderId="35" xfId="0" applyNumberFormat="1" applyFont="1" applyBorder="1"/>
    <xf numFmtId="4" fontId="31" fillId="0" borderId="43" xfId="0" applyNumberFormat="1" applyFont="1" applyBorder="1"/>
    <xf numFmtId="0" fontId="3" fillId="0" borderId="13" xfId="0" applyFont="1" applyBorder="1"/>
    <xf numFmtId="0" fontId="3" fillId="0" borderId="57" xfId="0" applyFont="1" applyBorder="1"/>
    <xf numFmtId="0" fontId="31" fillId="0" borderId="0" xfId="0" applyFont="1" applyBorder="1"/>
    <xf numFmtId="4" fontId="7" fillId="0" borderId="25" xfId="0" applyNumberFormat="1" applyFont="1" applyBorder="1" applyAlignment="1">
      <alignment vertical="center"/>
    </xf>
    <xf numFmtId="10" fontId="2" fillId="0" borderId="13" xfId="0" applyNumberFormat="1" applyFont="1" applyFill="1" applyBorder="1"/>
    <xf numFmtId="10" fontId="2" fillId="0" borderId="0" xfId="0" applyNumberFormat="1" applyFont="1" applyFill="1" applyBorder="1"/>
    <xf numFmtId="10" fontId="2" fillId="0" borderId="58" xfId="0" applyNumberFormat="1" applyFont="1" applyFill="1" applyBorder="1"/>
    <xf numFmtId="0" fontId="51" fillId="0" borderId="15" xfId="0" applyFont="1" applyBorder="1"/>
    <xf numFmtId="0" fontId="51" fillId="0" borderId="16" xfId="0" applyFont="1" applyBorder="1"/>
    <xf numFmtId="0" fontId="31" fillId="0" borderId="16" xfId="0" applyFont="1" applyBorder="1"/>
    <xf numFmtId="0" fontId="55" fillId="0" borderId="16" xfId="0" applyFont="1" applyBorder="1" applyAlignment="1">
      <alignment horizontal="right"/>
    </xf>
    <xf numFmtId="0" fontId="55" fillId="0" borderId="16" xfId="0" applyFont="1" applyBorder="1"/>
    <xf numFmtId="0" fontId="8" fillId="0" borderId="15" xfId="0" applyFont="1" applyBorder="1"/>
    <xf numFmtId="4" fontId="8" fillId="0" borderId="59" xfId="0" applyNumberFormat="1" applyFont="1" applyBorder="1"/>
    <xf numFmtId="0" fontId="55" fillId="0" borderId="0" xfId="0" applyFont="1" applyBorder="1" applyAlignment="1">
      <alignment horizontal="right"/>
    </xf>
    <xf numFmtId="0" fontId="55" fillId="0" borderId="0" xfId="0" applyFont="1" applyBorder="1"/>
    <xf numFmtId="4" fontId="56" fillId="0" borderId="0" xfId="0" applyNumberFormat="1" applyFont="1" applyBorder="1"/>
    <xf numFmtId="0" fontId="8" fillId="0" borderId="0" xfId="0" applyFont="1" applyBorder="1"/>
    <xf numFmtId="4" fontId="57" fillId="0" borderId="0" xfId="0" applyNumberFormat="1" applyFont="1" applyBorder="1"/>
    <xf numFmtId="0" fontId="51" fillId="0" borderId="0" xfId="0" applyFont="1" applyBorder="1"/>
    <xf numFmtId="4" fontId="58" fillId="0" borderId="0" xfId="0" applyNumberFormat="1" applyFont="1" applyFill="1" applyBorder="1" applyAlignment="1" applyProtection="1">
      <alignment shrinkToFit="1"/>
      <protection hidden="1"/>
    </xf>
    <xf numFmtId="4" fontId="60" fillId="0" borderId="0" xfId="0" applyNumberFormat="1" applyFont="1" applyFill="1" applyBorder="1" applyAlignment="1" applyProtection="1">
      <alignment shrinkToFit="1"/>
      <protection hidden="1"/>
    </xf>
    <xf numFmtId="4" fontId="59" fillId="0" borderId="0" xfId="0" applyNumberFormat="1" applyFont="1"/>
    <xf numFmtId="4" fontId="61" fillId="0" borderId="0" xfId="0" applyNumberFormat="1" applyFont="1" applyFill="1" applyBorder="1" applyAlignment="1" applyProtection="1">
      <alignment shrinkToFit="1"/>
      <protection hidden="1"/>
    </xf>
    <xf numFmtId="0" fontId="10" fillId="0" borderId="10" xfId="0" applyFont="1" applyFill="1" applyBorder="1"/>
    <xf numFmtId="0" fontId="10" fillId="0" borderId="60" xfId="0" applyFont="1" applyFill="1" applyBorder="1"/>
    <xf numFmtId="0" fontId="52" fillId="0" borderId="61" xfId="0" applyFont="1" applyFill="1" applyBorder="1"/>
    <xf numFmtId="0" fontId="53" fillId="0" borderId="62" xfId="0" applyFont="1" applyFill="1" applyBorder="1"/>
    <xf numFmtId="0" fontId="53" fillId="0" borderId="63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57" xfId="0" applyFont="1" applyFill="1" applyBorder="1"/>
    <xf numFmtId="0" fontId="52" fillId="0" borderId="66" xfId="0" applyFont="1" applyFill="1" applyBorder="1"/>
    <xf numFmtId="0" fontId="53" fillId="0" borderId="67" xfId="0" applyFont="1" applyFill="1" applyBorder="1"/>
    <xf numFmtId="0" fontId="53" fillId="0" borderId="59" xfId="0" applyFont="1" applyFill="1" applyBorder="1"/>
    <xf numFmtId="0" fontId="3" fillId="0" borderId="15" xfId="0" applyFont="1" applyFill="1" applyBorder="1"/>
    <xf numFmtId="0" fontId="3" fillId="0" borderId="68" xfId="0" applyFont="1" applyFill="1" applyBorder="1"/>
    <xf numFmtId="0" fontId="3" fillId="0" borderId="69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 vertical="center"/>
    </xf>
    <xf numFmtId="0" fontId="54" fillId="0" borderId="15" xfId="0" applyFont="1" applyFill="1" applyBorder="1" applyProtection="1"/>
    <xf numFmtId="0" fontId="54" fillId="0" borderId="16" xfId="0" applyFont="1" applyFill="1" applyBorder="1" applyProtection="1"/>
    <xf numFmtId="0" fontId="20" fillId="0" borderId="10" xfId="0" applyFont="1" applyFill="1" applyBorder="1"/>
    <xf numFmtId="0" fontId="20" fillId="0" borderId="11" xfId="0" applyFont="1" applyFill="1" applyBorder="1"/>
    <xf numFmtId="0" fontId="53" fillId="0" borderId="11" xfId="0" applyFont="1" applyFill="1" applyBorder="1"/>
    <xf numFmtId="4" fontId="20" fillId="0" borderId="11" xfId="0" applyNumberFormat="1" applyFont="1" applyFill="1" applyBorder="1"/>
    <xf numFmtId="4" fontId="20" fillId="0" borderId="10" xfId="0" applyNumberFormat="1" applyFont="1" applyFill="1" applyBorder="1"/>
    <xf numFmtId="4" fontId="20" fillId="0" borderId="63" xfId="0" applyNumberFormat="1" applyFont="1" applyFill="1" applyBorder="1"/>
    <xf numFmtId="4" fontId="51" fillId="0" borderId="0" xfId="0" applyNumberFormat="1" applyFont="1"/>
    <xf numFmtId="4" fontId="62" fillId="0" borderId="0" xfId="0" applyNumberFormat="1" applyFont="1"/>
    <xf numFmtId="0" fontId="62" fillId="0" borderId="0" xfId="0" applyFont="1"/>
    <xf numFmtId="0" fontId="23" fillId="24" borderId="0" xfId="0" applyFont="1" applyFill="1" applyBorder="1" applyProtection="1">
      <protection locked="0"/>
    </xf>
    <xf numFmtId="0" fontId="17" fillId="24" borderId="0" xfId="0" applyFont="1" applyFill="1" applyBorder="1" applyProtection="1">
      <protection locked="0"/>
    </xf>
    <xf numFmtId="0" fontId="12" fillId="24" borderId="0" xfId="0" applyFont="1" applyFill="1" applyBorder="1" applyProtection="1">
      <protection locked="0"/>
    </xf>
    <xf numFmtId="4" fontId="3" fillId="24" borderId="0" xfId="0" applyNumberFormat="1" applyFont="1" applyFill="1" applyBorder="1" applyProtection="1">
      <protection locked="0"/>
    </xf>
    <xf numFmtId="0" fontId="63" fillId="0" borderId="0" xfId="0" applyFont="1" applyProtection="1">
      <protection hidden="1"/>
    </xf>
    <xf numFmtId="0" fontId="63" fillId="0" borderId="0" xfId="0" applyFont="1"/>
    <xf numFmtId="0" fontId="63" fillId="0" borderId="0" xfId="0" applyFont="1" applyAlignment="1" applyProtection="1">
      <alignment horizontal="left" shrinkToFit="1"/>
      <protection hidden="1"/>
    </xf>
    <xf numFmtId="0" fontId="63" fillId="0" borderId="0" xfId="0" applyFont="1" applyAlignment="1" applyProtection="1">
      <alignment horizontal="left"/>
      <protection hidden="1"/>
    </xf>
    <xf numFmtId="0" fontId="63" fillId="24" borderId="0" xfId="0" applyFont="1" applyFill="1" applyProtection="1">
      <protection hidden="1"/>
    </xf>
    <xf numFmtId="0" fontId="63" fillId="24" borderId="0" xfId="0" applyFont="1" applyFill="1" applyBorder="1" applyProtection="1">
      <protection hidden="1"/>
    </xf>
    <xf numFmtId="0" fontId="63" fillId="0" borderId="0" xfId="0" applyFont="1" applyFill="1" applyProtection="1">
      <protection hidden="1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0" fontId="63" fillId="0" borderId="0" xfId="0" applyFont="1" applyBorder="1" applyProtection="1"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63" fillId="0" borderId="0" xfId="0" applyFont="1" applyFill="1" applyBorder="1" applyProtection="1">
      <protection hidden="1"/>
    </xf>
    <xf numFmtId="0" fontId="63" fillId="0" borderId="0" xfId="0" applyFont="1" applyBorder="1" applyAlignment="1" applyProtection="1">
      <alignment shrinkToFit="1"/>
      <protection hidden="1"/>
    </xf>
    <xf numFmtId="0" fontId="63" fillId="0" borderId="0" xfId="0" applyFont="1" applyBorder="1" applyAlignment="1" applyProtection="1">
      <alignment horizontal="right" indent="3"/>
      <protection hidden="1"/>
    </xf>
    <xf numFmtId="10" fontId="63" fillId="0" borderId="0" xfId="0" applyNumberFormat="1" applyFont="1" applyBorder="1" applyAlignment="1" applyProtection="1">
      <alignment horizontal="right" indent="3"/>
      <protection hidden="1"/>
    </xf>
    <xf numFmtId="0" fontId="63" fillId="0" borderId="0" xfId="0" applyFont="1" applyBorder="1" applyAlignment="1" applyProtection="1">
      <alignment horizontal="center"/>
      <protection locked="0"/>
    </xf>
    <xf numFmtId="10" fontId="63" fillId="0" borderId="0" xfId="0" applyNumberFormat="1" applyFont="1" applyBorder="1" applyAlignment="1" applyProtection="1">
      <alignment horizontal="right" indent="3"/>
      <protection locked="0"/>
    </xf>
    <xf numFmtId="0" fontId="63" fillId="0" borderId="11" xfId="0" applyFont="1" applyBorder="1" applyProtection="1">
      <protection hidden="1"/>
    </xf>
    <xf numFmtId="0" fontId="63" fillId="0" borderId="12" xfId="0" applyFont="1" applyBorder="1" applyAlignment="1" applyProtection="1">
      <alignment horizontal="center"/>
      <protection hidden="1"/>
    </xf>
    <xf numFmtId="0" fontId="63" fillId="0" borderId="12" xfId="0" applyFont="1" applyBorder="1" applyProtection="1">
      <protection hidden="1"/>
    </xf>
    <xf numFmtId="0" fontId="63" fillId="0" borderId="63" xfId="0" applyFont="1" applyBorder="1" applyProtection="1">
      <protection hidden="1"/>
    </xf>
    <xf numFmtId="0" fontId="63" fillId="0" borderId="13" xfId="0" applyFont="1" applyBorder="1" applyProtection="1">
      <protection hidden="1"/>
    </xf>
    <xf numFmtId="0" fontId="63" fillId="0" borderId="14" xfId="0" applyFont="1" applyBorder="1" applyProtection="1">
      <protection hidden="1"/>
    </xf>
    <xf numFmtId="14" fontId="63" fillId="0" borderId="14" xfId="0" applyNumberFormat="1" applyFont="1" applyBorder="1" applyProtection="1">
      <protection hidden="1"/>
    </xf>
    <xf numFmtId="14" fontId="63" fillId="0" borderId="58" xfId="0" applyNumberFormat="1" applyFont="1" applyBorder="1" applyProtection="1">
      <protection hidden="1"/>
    </xf>
    <xf numFmtId="0" fontId="63" fillId="0" borderId="14" xfId="0" applyFont="1" applyBorder="1" applyAlignment="1" applyProtection="1">
      <alignment horizontal="center"/>
      <protection hidden="1"/>
    </xf>
    <xf numFmtId="0" fontId="63" fillId="0" borderId="58" xfId="0" applyFont="1" applyBorder="1" applyProtection="1">
      <protection hidden="1"/>
    </xf>
    <xf numFmtId="0" fontId="63" fillId="0" borderId="15" xfId="0" applyFont="1" applyBorder="1" applyProtection="1">
      <protection hidden="1"/>
    </xf>
    <xf numFmtId="0" fontId="63" fillId="0" borderId="16" xfId="0" applyFont="1" applyBorder="1" applyProtection="1">
      <protection hidden="1"/>
    </xf>
    <xf numFmtId="0" fontId="63" fillId="0" borderId="17" xfId="0" applyFont="1" applyBorder="1" applyProtection="1">
      <protection hidden="1"/>
    </xf>
    <xf numFmtId="0" fontId="63" fillId="0" borderId="59" xfId="0" applyFont="1" applyBorder="1" applyProtection="1">
      <protection hidden="1"/>
    </xf>
    <xf numFmtId="0" fontId="63" fillId="0" borderId="18" xfId="0" applyFont="1" applyBorder="1" applyProtection="1">
      <protection hidden="1"/>
    </xf>
    <xf numFmtId="0" fontId="63" fillId="0" borderId="19" xfId="0" applyFont="1" applyBorder="1" applyProtection="1">
      <protection hidden="1"/>
    </xf>
    <xf numFmtId="4" fontId="63" fillId="0" borderId="10" xfId="0" applyNumberFormat="1" applyFont="1" applyBorder="1" applyAlignment="1" applyProtection="1">
      <alignment shrinkToFit="1"/>
      <protection hidden="1"/>
    </xf>
    <xf numFmtId="4" fontId="63" fillId="0" borderId="12" xfId="0" applyNumberFormat="1" applyFont="1" applyBorder="1" applyAlignment="1" applyProtection="1">
      <alignment horizontal="right" shrinkToFit="1"/>
      <protection hidden="1"/>
    </xf>
    <xf numFmtId="4" fontId="63" fillId="0" borderId="12" xfId="0" applyNumberFormat="1" applyFont="1" applyBorder="1" applyAlignment="1" applyProtection="1">
      <alignment shrinkToFit="1"/>
      <protection hidden="1"/>
    </xf>
    <xf numFmtId="4" fontId="63" fillId="0" borderId="63" xfId="0" applyNumberFormat="1" applyFont="1" applyBorder="1" applyAlignment="1" applyProtection="1">
      <alignment shrinkToFit="1"/>
      <protection hidden="1"/>
    </xf>
    <xf numFmtId="0" fontId="63" fillId="0" borderId="20" xfId="0" applyFont="1" applyBorder="1" applyProtection="1">
      <protection hidden="1"/>
    </xf>
    <xf numFmtId="0" fontId="63" fillId="0" borderId="21" xfId="0" applyFont="1" applyBorder="1" applyProtection="1">
      <protection hidden="1"/>
    </xf>
    <xf numFmtId="4" fontId="63" fillId="0" borderId="20" xfId="0" applyNumberFormat="1" applyFont="1" applyBorder="1" applyAlignment="1" applyProtection="1">
      <alignment shrinkToFit="1"/>
      <protection hidden="1"/>
    </xf>
    <xf numFmtId="4" fontId="63" fillId="0" borderId="29" xfId="0" applyNumberFormat="1" applyFont="1" applyBorder="1" applyAlignment="1" applyProtection="1">
      <alignment horizontal="right" shrinkToFit="1"/>
      <protection hidden="1"/>
    </xf>
    <xf numFmtId="4" fontId="63" fillId="0" borderId="29" xfId="0" applyNumberFormat="1" applyFont="1" applyBorder="1" applyAlignment="1" applyProtection="1">
      <alignment shrinkToFit="1"/>
      <protection hidden="1"/>
    </xf>
    <xf numFmtId="4" fontId="63" fillId="0" borderId="70" xfId="0" applyNumberFormat="1" applyFont="1" applyBorder="1" applyAlignment="1" applyProtection="1">
      <alignment shrinkToFit="1"/>
      <protection hidden="1"/>
    </xf>
    <xf numFmtId="4" fontId="26" fillId="0" borderId="24" xfId="0" applyNumberFormat="1" applyFont="1" applyBorder="1" applyAlignment="1" applyProtection="1">
      <alignment shrinkToFit="1"/>
      <protection hidden="1"/>
    </xf>
    <xf numFmtId="4" fontId="26" fillId="0" borderId="22" xfId="0" applyNumberFormat="1" applyFont="1" applyBorder="1" applyAlignment="1" applyProtection="1">
      <alignment shrinkToFit="1"/>
      <protection hidden="1"/>
    </xf>
    <xf numFmtId="0" fontId="63" fillId="0" borderId="0" xfId="0" applyFont="1" applyProtection="1">
      <protection locked="0"/>
    </xf>
    <xf numFmtId="0" fontId="3" fillId="0" borderId="0" xfId="0" applyFont="1" applyFill="1" applyProtection="1">
      <protection hidden="1"/>
    </xf>
    <xf numFmtId="0" fontId="3" fillId="24" borderId="0" xfId="0" applyFont="1" applyFill="1" applyProtection="1">
      <protection hidden="1"/>
    </xf>
    <xf numFmtId="4" fontId="63" fillId="0" borderId="0" xfId="0" applyNumberFormat="1" applyFont="1"/>
    <xf numFmtId="4" fontId="3" fillId="24" borderId="0" xfId="0" applyNumberFormat="1" applyFont="1" applyFill="1" applyBorder="1" applyProtection="1">
      <protection hidden="1"/>
    </xf>
    <xf numFmtId="164" fontId="63" fillId="0" borderId="0" xfId="0" applyNumberFormat="1" applyFont="1" applyAlignment="1">
      <alignment shrinkToFit="1"/>
    </xf>
    <xf numFmtId="0" fontId="63" fillId="24" borderId="0" xfId="0" applyFont="1" applyFill="1" applyBorder="1" applyAlignment="1" applyProtection="1">
      <alignment horizontal="center"/>
      <protection locked="0"/>
    </xf>
    <xf numFmtId="10" fontId="63" fillId="24" borderId="0" xfId="0" applyNumberFormat="1" applyFont="1" applyFill="1" applyBorder="1" applyAlignment="1" applyProtection="1">
      <alignment horizontal="right" indent="3"/>
      <protection locked="0"/>
    </xf>
    <xf numFmtId="164" fontId="63" fillId="0" borderId="0" xfId="0" applyNumberFormat="1" applyFont="1"/>
    <xf numFmtId="0" fontId="64" fillId="0" borderId="0" xfId="0" applyFont="1"/>
    <xf numFmtId="0" fontId="63" fillId="0" borderId="0" xfId="0" applyFont="1" applyFill="1"/>
    <xf numFmtId="0" fontId="65" fillId="0" borderId="0" xfId="0" applyFont="1"/>
    <xf numFmtId="0" fontId="63" fillId="0" borderId="0" xfId="0" applyFont="1" applyFill="1" applyBorder="1"/>
    <xf numFmtId="0" fontId="63" fillId="0" borderId="0" xfId="0" applyFont="1" applyAlignment="1">
      <alignment horizontal="right"/>
    </xf>
    <xf numFmtId="0" fontId="63" fillId="0" borderId="10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left"/>
    </xf>
    <xf numFmtId="0" fontId="63" fillId="0" borderId="63" xfId="0" applyFont="1" applyFill="1" applyBorder="1" applyAlignment="1">
      <alignment horizontal="left"/>
    </xf>
    <xf numFmtId="4" fontId="63" fillId="0" borderId="35" xfId="0" applyNumberFormat="1" applyFont="1" applyBorder="1"/>
    <xf numFmtId="4" fontId="63" fillId="0" borderId="39" xfId="0" applyNumberFormat="1" applyFont="1" applyBorder="1"/>
    <xf numFmtId="4" fontId="63" fillId="0" borderId="40" xfId="0" applyNumberFormat="1" applyFont="1" applyBorder="1"/>
    <xf numFmtId="4" fontId="63" fillId="0" borderId="41" xfId="0" applyNumberFormat="1" applyFont="1" applyBorder="1"/>
    <xf numFmtId="4" fontId="63" fillId="0" borderId="38" xfId="0" applyNumberFormat="1" applyFont="1" applyBorder="1"/>
    <xf numFmtId="4" fontId="63" fillId="0" borderId="42" xfId="0" applyNumberFormat="1" applyFont="1" applyBorder="1"/>
    <xf numFmtId="4" fontId="63" fillId="0" borderId="43" xfId="0" applyNumberFormat="1" applyFont="1" applyBorder="1"/>
    <xf numFmtId="4" fontId="63" fillId="0" borderId="44" xfId="0" applyNumberFormat="1" applyFont="1" applyBorder="1"/>
    <xf numFmtId="4" fontId="63" fillId="0" borderId="45" xfId="0" applyNumberFormat="1" applyFont="1" applyBorder="1"/>
    <xf numFmtId="4" fontId="63" fillId="0" borderId="49" xfId="0" applyNumberFormat="1" applyFont="1" applyBorder="1"/>
    <xf numFmtId="4" fontId="63" fillId="0" borderId="50" xfId="0" applyNumberFormat="1" applyFont="1" applyBorder="1"/>
    <xf numFmtId="4" fontId="63" fillId="0" borderId="51" xfId="0" applyNumberFormat="1" applyFont="1" applyBorder="1"/>
    <xf numFmtId="0" fontId="63" fillId="0" borderId="48" xfId="0" applyFont="1" applyBorder="1"/>
    <xf numFmtId="4" fontId="63" fillId="0" borderId="52" xfId="0" applyNumberFormat="1" applyFont="1" applyBorder="1"/>
    <xf numFmtId="4" fontId="63" fillId="0" borderId="53" xfId="0" applyNumberFormat="1" applyFont="1" applyBorder="1"/>
    <xf numFmtId="4" fontId="63" fillId="0" borderId="54" xfId="0" applyNumberFormat="1" applyFont="1" applyBorder="1"/>
    <xf numFmtId="0" fontId="63" fillId="0" borderId="50" xfId="0" applyFont="1" applyBorder="1"/>
    <xf numFmtId="4" fontId="63" fillId="0" borderId="48" xfId="0" applyNumberFormat="1" applyFont="1" applyBorder="1"/>
    <xf numFmtId="4" fontId="63" fillId="0" borderId="71" xfId="0" applyNumberFormat="1" applyFont="1" applyBorder="1"/>
    <xf numFmtId="4" fontId="63" fillId="0" borderId="68" xfId="0" applyNumberFormat="1" applyFont="1" applyBorder="1"/>
    <xf numFmtId="4" fontId="63" fillId="0" borderId="69" xfId="0" applyNumberFormat="1" applyFont="1" applyBorder="1"/>
    <xf numFmtId="4" fontId="63" fillId="0" borderId="58" xfId="0" applyNumberFormat="1" applyFont="1" applyBorder="1"/>
    <xf numFmtId="4" fontId="63" fillId="0" borderId="0" xfId="0" applyNumberFormat="1" applyFont="1" applyBorder="1"/>
    <xf numFmtId="4" fontId="63" fillId="0" borderId="10" xfId="0" applyNumberFormat="1" applyFont="1" applyFill="1" applyBorder="1"/>
    <xf numFmtId="4" fontId="63" fillId="0" borderId="11" xfId="0" applyNumberFormat="1" applyFont="1" applyFill="1" applyBorder="1"/>
    <xf numFmtId="4" fontId="63" fillId="0" borderId="63" xfId="0" applyNumberFormat="1" applyFont="1" applyFill="1" applyBorder="1" applyAlignment="1">
      <alignment shrinkToFit="1"/>
    </xf>
    <xf numFmtId="4" fontId="52" fillId="0" borderId="59" xfId="0" applyNumberFormat="1" applyFont="1" applyBorder="1"/>
    <xf numFmtId="0" fontId="63" fillId="0" borderId="16" xfId="0" applyFont="1" applyBorder="1"/>
    <xf numFmtId="0" fontId="63" fillId="0" borderId="15" xfId="0" applyFont="1" applyBorder="1"/>
    <xf numFmtId="0" fontId="63" fillId="0" borderId="59" xfId="0" applyFont="1" applyBorder="1"/>
    <xf numFmtId="0" fontId="63" fillId="0" borderId="0" xfId="0" applyFont="1" applyBorder="1"/>
    <xf numFmtId="0" fontId="63" fillId="0" borderId="0" xfId="0" applyFont="1" applyBorder="1" applyAlignment="1">
      <alignment horizontal="right"/>
    </xf>
    <xf numFmtId="4" fontId="63" fillId="0" borderId="70" xfId="0" applyNumberFormat="1" applyFont="1" applyFill="1" applyBorder="1" applyAlignment="1" applyProtection="1">
      <alignment shrinkToFit="1"/>
      <protection hidden="1"/>
    </xf>
    <xf numFmtId="0" fontId="68" fillId="0" borderId="0" xfId="0" applyFont="1"/>
    <xf numFmtId="0" fontId="51" fillId="0" borderId="0" xfId="0" applyFont="1" applyBorder="1" applyAlignment="1">
      <alignment horizontal="right" shrinkToFit="1"/>
    </xf>
    <xf numFmtId="0" fontId="63" fillId="0" borderId="0" xfId="0" applyFont="1" applyAlignment="1">
      <alignment horizontal="right" shrinkToFit="1"/>
    </xf>
    <xf numFmtId="0" fontId="66" fillId="0" borderId="0" xfId="0" applyFont="1" applyAlignment="1"/>
    <xf numFmtId="0" fontId="67" fillId="0" borderId="0" xfId="0" applyFont="1" applyAlignment="1"/>
    <xf numFmtId="0" fontId="2" fillId="0" borderId="11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63" fillId="0" borderId="72" xfId="0" applyFont="1" applyFill="1" applyBorder="1" applyAlignment="1">
      <alignment horizontal="center" wrapText="1"/>
    </xf>
    <xf numFmtId="0" fontId="51" fillId="0" borderId="0" xfId="0" applyFont="1" applyBorder="1" applyAlignment="1"/>
    <xf numFmtId="0" fontId="63" fillId="0" borderId="0" xfId="0" applyFont="1" applyBorder="1" applyAlignment="1"/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63" xfId="0" applyFont="1" applyFill="1" applyBorder="1" applyAlignment="1">
      <alignment horizontal="center"/>
    </xf>
    <xf numFmtId="0" fontId="5" fillId="0" borderId="73" xfId="0" applyFont="1" applyBorder="1" applyAlignment="1">
      <alignment vertical="justify" wrapText="1"/>
    </xf>
    <xf numFmtId="0" fontId="63" fillId="0" borderId="74" xfId="0" applyFont="1" applyBorder="1" applyAlignment="1">
      <alignment vertical="justify" wrapText="1"/>
    </xf>
    <xf numFmtId="0" fontId="51" fillId="0" borderId="75" xfId="0" applyFont="1" applyBorder="1" applyAlignment="1">
      <alignment wrapText="1"/>
    </xf>
    <xf numFmtId="0" fontId="63" fillId="0" borderId="74" xfId="0" applyFont="1" applyBorder="1" applyAlignment="1">
      <alignment wrapText="1"/>
    </xf>
    <xf numFmtId="0" fontId="63" fillId="0" borderId="76" xfId="0" applyFont="1" applyBorder="1" applyAlignment="1">
      <alignment wrapText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 shrinkToFit="1"/>
      <protection hidden="1"/>
    </xf>
    <xf numFmtId="0" fontId="6" fillId="0" borderId="0" xfId="0" applyFont="1" applyAlignment="1" applyProtection="1">
      <alignment horizontal="left" shrinkToFit="1"/>
      <protection hidden="1"/>
    </xf>
    <xf numFmtId="0" fontId="63" fillId="0" borderId="0" xfId="0" applyFont="1" applyAlignment="1" applyProtection="1">
      <alignment horizontal="left" shrinkToFit="1"/>
      <protection hidden="1"/>
    </xf>
    <xf numFmtId="0" fontId="63" fillId="0" borderId="14" xfId="0" applyFont="1" applyBorder="1" applyAlignment="1" applyProtection="1">
      <alignment vertical="justify"/>
      <protection hidden="1"/>
    </xf>
    <xf numFmtId="0" fontId="13" fillId="24" borderId="0" xfId="0" applyFont="1" applyFill="1" applyBorder="1" applyAlignment="1" applyProtection="1">
      <alignment wrapText="1" shrinkToFit="1"/>
      <protection hidden="1"/>
    </xf>
    <xf numFmtId="0" fontId="63" fillId="0" borderId="0" xfId="0" applyFont="1" applyAlignment="1" applyProtection="1">
      <alignment wrapText="1" shrinkToFi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3" fillId="0" borderId="0" xfId="0" applyFont="1" applyAlignment="1" applyProtection="1">
      <alignment shrinkToFit="1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24" borderId="0" xfId="0" applyFont="1" applyFill="1" applyBorder="1" applyAlignment="1" applyProtection="1">
      <alignment horizontal="justify" wrapText="1" shrinkToFit="1"/>
      <protection hidden="1"/>
    </xf>
    <xf numFmtId="0" fontId="63" fillId="0" borderId="0" xfId="0" applyFont="1" applyAlignment="1" applyProtection="1">
      <alignment horizontal="justify" wrapText="1" shrinkToFit="1"/>
      <protection hidden="1"/>
    </xf>
    <xf numFmtId="0" fontId="1" fillId="0" borderId="14" xfId="0" applyFont="1" applyBorder="1" applyAlignment="1" applyProtection="1">
      <alignment vertical="justify"/>
      <protection hidden="1"/>
    </xf>
    <xf numFmtId="0" fontId="0" fillId="0" borderId="0" xfId="0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wrapText="1" shrinkToFit="1"/>
      <protection hidden="1"/>
    </xf>
    <xf numFmtId="0" fontId="7" fillId="0" borderId="0" xfId="0" applyFont="1" applyBorder="1" applyAlignment="1" applyProtection="1">
      <alignment horizontal="left"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Alignment="1" applyProtection="1">
      <alignment horizontal="left" shrinkToFit="1"/>
      <protection hidden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93"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R696"/>
  <sheetViews>
    <sheetView tabSelected="1" workbookViewId="0">
      <selection activeCell="J28" sqref="J27:J28"/>
    </sheetView>
  </sheetViews>
  <sheetFormatPr defaultRowHeight="12.75" x14ac:dyDescent="0.2"/>
  <cols>
    <col min="1" max="2" width="5.85546875" style="249" customWidth="1"/>
    <col min="3" max="3" width="50.7109375" style="144" customWidth="1"/>
    <col min="4" max="4" width="14.85546875" style="141" customWidth="1"/>
    <col min="5" max="5" width="19.7109375" style="141" customWidth="1"/>
    <col min="6" max="7" width="12.7109375" style="249" customWidth="1"/>
    <col min="8" max="8" width="7.42578125" style="249" customWidth="1"/>
    <col min="9" max="9" width="11.7109375" style="249" customWidth="1"/>
    <col min="10" max="10" width="9.85546875" style="249" customWidth="1"/>
    <col min="11" max="13" width="13.7109375" style="249" hidden="1" customWidth="1"/>
    <col min="14" max="14" width="11.7109375" style="249" customWidth="1"/>
    <col min="15" max="15" width="12.140625" style="249" customWidth="1"/>
    <col min="16" max="16" width="11.85546875" style="249" customWidth="1"/>
    <col min="17" max="17" width="11.140625" style="249" customWidth="1"/>
    <col min="18" max="18" width="23.7109375" style="249" hidden="1" customWidth="1"/>
    <col min="19" max="16384" width="9.140625" style="249"/>
  </cols>
  <sheetData>
    <row r="1" spans="1:18" ht="20.25" x14ac:dyDescent="0.3">
      <c r="A1" s="345" t="s">
        <v>113</v>
      </c>
      <c r="B1" s="345"/>
      <c r="C1" s="346"/>
      <c r="D1" s="346"/>
      <c r="E1" s="346"/>
      <c r="F1" s="301"/>
      <c r="G1" s="301"/>
      <c r="H1" s="301"/>
      <c r="I1" s="301"/>
      <c r="J1" s="301"/>
      <c r="K1" s="301"/>
      <c r="L1" s="301"/>
      <c r="M1" s="139" t="s">
        <v>70</v>
      </c>
      <c r="Q1" s="139" t="s">
        <v>70</v>
      </c>
    </row>
    <row r="2" spans="1:18" ht="14.25" x14ac:dyDescent="0.2">
      <c r="A2" s="140" t="s">
        <v>71</v>
      </c>
      <c r="B2" s="140"/>
      <c r="C2" s="302"/>
      <c r="E2" s="142"/>
    </row>
    <row r="3" spans="1:18" ht="14.25" x14ac:dyDescent="0.2">
      <c r="A3" s="140"/>
      <c r="B3" s="140"/>
      <c r="C3" s="302" t="s">
        <v>72</v>
      </c>
      <c r="E3" s="142"/>
    </row>
    <row r="4" spans="1:18" x14ac:dyDescent="0.2">
      <c r="C4" s="249"/>
      <c r="N4" s="295"/>
    </row>
    <row r="5" spans="1:18" s="304" customFormat="1" ht="20.25" x14ac:dyDescent="0.3">
      <c r="A5" s="342" t="s">
        <v>118</v>
      </c>
      <c r="B5" s="303"/>
      <c r="C5" s="143"/>
      <c r="D5" s="141"/>
      <c r="E5" s="141"/>
      <c r="F5" s="249"/>
      <c r="G5" s="249"/>
      <c r="H5" s="249"/>
      <c r="I5" s="249"/>
      <c r="J5" s="249"/>
    </row>
    <row r="6" spans="1:18" ht="13.5" thickBot="1" x14ac:dyDescent="0.25">
      <c r="J6" s="305" t="s">
        <v>73</v>
      </c>
      <c r="M6" s="305" t="s">
        <v>73</v>
      </c>
      <c r="Q6" s="305" t="s">
        <v>25</v>
      </c>
    </row>
    <row r="7" spans="1:18" s="302" customFormat="1" ht="32.1" customHeight="1" thickTop="1" x14ac:dyDescent="0.25">
      <c r="A7" s="212" t="s">
        <v>5</v>
      </c>
      <c r="B7" s="213" t="s">
        <v>74</v>
      </c>
      <c r="C7" s="214" t="s">
        <v>75</v>
      </c>
      <c r="D7" s="215" t="s">
        <v>76</v>
      </c>
      <c r="E7" s="216"/>
      <c r="F7" s="217" t="s">
        <v>18</v>
      </c>
      <c r="G7" s="218" t="s">
        <v>19</v>
      </c>
      <c r="H7" s="219" t="s">
        <v>77</v>
      </c>
      <c r="I7" s="349" t="s">
        <v>78</v>
      </c>
      <c r="J7" s="350"/>
      <c r="K7" s="353" t="s">
        <v>79</v>
      </c>
      <c r="L7" s="354"/>
      <c r="M7" s="355"/>
      <c r="N7" s="306" t="s">
        <v>79</v>
      </c>
      <c r="O7" s="307"/>
      <c r="P7" s="347" t="s">
        <v>80</v>
      </c>
      <c r="Q7" s="308"/>
      <c r="R7" s="302" t="s">
        <v>41</v>
      </c>
    </row>
    <row r="8" spans="1:18" s="302" customFormat="1" ht="17.100000000000001" customHeight="1" thickBot="1" x14ac:dyDescent="0.3">
      <c r="A8" s="220"/>
      <c r="B8" s="221"/>
      <c r="C8" s="222"/>
      <c r="D8" s="223"/>
      <c r="E8" s="224"/>
      <c r="F8" s="225"/>
      <c r="G8" s="226"/>
      <c r="H8" s="227"/>
      <c r="I8" s="228" t="s">
        <v>81</v>
      </c>
      <c r="J8" s="229" t="s">
        <v>82</v>
      </c>
      <c r="K8" s="230" t="s">
        <v>28</v>
      </c>
      <c r="L8" s="231" t="s">
        <v>27</v>
      </c>
      <c r="M8" s="232" t="s">
        <v>83</v>
      </c>
      <c r="N8" s="233" t="s">
        <v>27</v>
      </c>
      <c r="O8" s="234" t="s">
        <v>84</v>
      </c>
      <c r="P8" s="348"/>
      <c r="Q8" s="232" t="s">
        <v>85</v>
      </c>
    </row>
    <row r="9" spans="1:18" s="160" customFormat="1" ht="18" customHeight="1" thickTop="1" x14ac:dyDescent="0.2">
      <c r="A9" s="145" t="s">
        <v>68</v>
      </c>
      <c r="B9" s="146">
        <v>3523</v>
      </c>
      <c r="C9" s="356" t="s">
        <v>65</v>
      </c>
      <c r="D9" s="147" t="s">
        <v>66</v>
      </c>
      <c r="E9" s="148" t="s">
        <v>86</v>
      </c>
      <c r="F9" s="149">
        <f>'1. Paseka'!G16</f>
        <v>176668</v>
      </c>
      <c r="G9" s="150">
        <f>'1. Paseka'!G18</f>
        <v>178161</v>
      </c>
      <c r="H9" s="151">
        <f>'1. Paseka'!G22</f>
        <v>0</v>
      </c>
      <c r="I9" s="152">
        <f>'1. Paseka'!G24</f>
        <v>1493</v>
      </c>
      <c r="J9" s="153">
        <v>0</v>
      </c>
      <c r="K9" s="154">
        <v>36.25</v>
      </c>
      <c r="L9" s="155">
        <v>145</v>
      </c>
      <c r="M9" s="156">
        <v>0</v>
      </c>
      <c r="N9" s="157">
        <f>'1. Paseka'!G29</f>
        <v>0</v>
      </c>
      <c r="O9" s="158">
        <f>'1. Paseka'!G30</f>
        <v>1493034.47</v>
      </c>
      <c r="P9" s="158"/>
      <c r="Q9" s="159">
        <f>'1. Paseka'!G28</f>
        <v>1493034.47</v>
      </c>
      <c r="R9" s="160" t="s">
        <v>87</v>
      </c>
    </row>
    <row r="10" spans="1:18" s="160" customFormat="1" x14ac:dyDescent="0.2">
      <c r="A10" s="161"/>
      <c r="B10" s="162"/>
      <c r="C10" s="357"/>
      <c r="D10" s="163"/>
      <c r="E10" s="164"/>
      <c r="F10" s="165"/>
      <c r="G10" s="166"/>
      <c r="H10" s="167"/>
      <c r="I10" s="168"/>
      <c r="J10" s="169"/>
      <c r="K10" s="170"/>
      <c r="L10" s="171"/>
      <c r="M10" s="172"/>
      <c r="N10" s="173">
        <f>N9/Q9</f>
        <v>0</v>
      </c>
      <c r="O10" s="174">
        <f>O9/Q9</f>
        <v>1</v>
      </c>
      <c r="P10" s="174">
        <f>P9/Q9</f>
        <v>0</v>
      </c>
      <c r="Q10" s="175">
        <v>1</v>
      </c>
    </row>
    <row r="11" spans="1:18" s="160" customFormat="1" ht="18" customHeight="1" x14ac:dyDescent="0.2">
      <c r="A11" s="145" t="s">
        <v>55</v>
      </c>
      <c r="B11" s="146">
        <v>3523</v>
      </c>
      <c r="C11" s="176" t="s">
        <v>88</v>
      </c>
      <c r="D11" s="147" t="s">
        <v>89</v>
      </c>
      <c r="E11" s="148" t="s">
        <v>90</v>
      </c>
      <c r="F11" s="149">
        <f>'2. Moravský Beroun'!G16</f>
        <v>67321</v>
      </c>
      <c r="G11" s="150">
        <f>'2. Moravský Beroun'!G18</f>
        <v>68345</v>
      </c>
      <c r="H11" s="151">
        <f>'2. Moravský Beroun'!G22</f>
        <v>22</v>
      </c>
      <c r="I11" s="152">
        <f>'2. Moravský Beroun'!G24</f>
        <v>1002</v>
      </c>
      <c r="J11" s="153">
        <v>0</v>
      </c>
      <c r="K11" s="154">
        <v>0</v>
      </c>
      <c r="L11" s="155">
        <v>0</v>
      </c>
      <c r="M11" s="156">
        <v>0</v>
      </c>
      <c r="N11" s="157">
        <f>'2. Moravský Beroun'!G29</f>
        <v>0</v>
      </c>
      <c r="O11" s="158">
        <f>'2. Moravský Beroun'!G30</f>
        <v>1002242.13</v>
      </c>
      <c r="P11" s="158"/>
      <c r="Q11" s="159">
        <f>'2. Moravský Beroun'!G28</f>
        <v>1002242.13</v>
      </c>
      <c r="R11" s="160" t="s">
        <v>87</v>
      </c>
    </row>
    <row r="12" spans="1:18" s="160" customFormat="1" ht="15" x14ac:dyDescent="0.2">
      <c r="A12" s="161"/>
      <c r="B12" s="162"/>
      <c r="C12" s="177" t="s">
        <v>91</v>
      </c>
      <c r="D12" s="163"/>
      <c r="E12" s="164"/>
      <c r="F12" s="165"/>
      <c r="G12" s="166"/>
      <c r="H12" s="167"/>
      <c r="I12" s="168"/>
      <c r="J12" s="169"/>
      <c r="K12" s="170"/>
      <c r="L12" s="171"/>
      <c r="M12" s="172"/>
      <c r="N12" s="173">
        <f>N11/Q11</f>
        <v>0</v>
      </c>
      <c r="O12" s="174">
        <f>O11/Q11</f>
        <v>1</v>
      </c>
      <c r="P12" s="174">
        <f>P11/Q11</f>
        <v>0</v>
      </c>
      <c r="Q12" s="175">
        <v>1</v>
      </c>
    </row>
    <row r="13" spans="1:18" ht="18" customHeight="1" x14ac:dyDescent="0.2">
      <c r="A13" s="145" t="s">
        <v>61</v>
      </c>
      <c r="B13" s="146">
        <v>3529</v>
      </c>
      <c r="C13" s="358" t="s">
        <v>92</v>
      </c>
      <c r="D13" s="178" t="s">
        <v>93</v>
      </c>
      <c r="E13" s="179" t="s">
        <v>94</v>
      </c>
      <c r="F13" s="309">
        <f>'3. Sdružené zařízení Olomouc'!G16</f>
        <v>38286</v>
      </c>
      <c r="G13" s="310">
        <f>'3. Sdružené zařízení Olomouc'!G18</f>
        <v>38373</v>
      </c>
      <c r="H13" s="311">
        <f>'3. Sdružené zařízení Olomouc'!G22</f>
        <v>0</v>
      </c>
      <c r="I13" s="312">
        <f>'3. Sdružené zařízení Olomouc'!G24</f>
        <v>87</v>
      </c>
      <c r="J13" s="313">
        <v>0</v>
      </c>
      <c r="K13" s="314">
        <v>30.94</v>
      </c>
      <c r="L13" s="315">
        <v>32</v>
      </c>
      <c r="M13" s="316">
        <v>0</v>
      </c>
      <c r="N13" s="180">
        <f>'3. Sdružené zařízení Olomouc'!G29</f>
        <v>0</v>
      </c>
      <c r="O13" s="181">
        <f>'3. Sdružené zařízení Olomouc'!G30</f>
        <v>87308.54</v>
      </c>
      <c r="P13" s="181"/>
      <c r="Q13" s="159">
        <f>'3. Sdružené zařízení Olomouc'!G28</f>
        <v>87308.54</v>
      </c>
      <c r="R13" s="160" t="s">
        <v>87</v>
      </c>
    </row>
    <row r="14" spans="1:18" x14ac:dyDescent="0.2">
      <c r="A14" s="161"/>
      <c r="B14" s="162"/>
      <c r="C14" s="359"/>
      <c r="D14" s="182"/>
      <c r="E14" s="183"/>
      <c r="F14" s="317"/>
      <c r="G14" s="318"/>
      <c r="H14" s="319"/>
      <c r="I14" s="320"/>
      <c r="J14" s="321"/>
      <c r="K14" s="322"/>
      <c r="L14" s="323"/>
      <c r="M14" s="324"/>
      <c r="N14" s="173">
        <f>N13/Q13</f>
        <v>0</v>
      </c>
      <c r="O14" s="174">
        <f>O13/Q13</f>
        <v>1</v>
      </c>
      <c r="P14" s="174">
        <f>P13/Q13</f>
        <v>0</v>
      </c>
      <c r="Q14" s="175">
        <v>1</v>
      </c>
    </row>
    <row r="15" spans="1:18" ht="18" customHeight="1" x14ac:dyDescent="0.2">
      <c r="A15" s="145" t="s">
        <v>58</v>
      </c>
      <c r="B15" s="146">
        <v>3529</v>
      </c>
      <c r="C15" s="358" t="s">
        <v>95</v>
      </c>
      <c r="D15" s="178" t="s">
        <v>96</v>
      </c>
      <c r="E15" s="179" t="s">
        <v>97</v>
      </c>
      <c r="F15" s="309">
        <f>'4. Pavučinka'!G16</f>
        <v>25252</v>
      </c>
      <c r="G15" s="310">
        <f>'4. Pavučinka'!G18</f>
        <v>25260</v>
      </c>
      <c r="H15" s="311">
        <f>'4. Pavučinka'!G22</f>
        <v>0</v>
      </c>
      <c r="I15" s="312">
        <f>'4. Pavučinka'!G24</f>
        <v>8</v>
      </c>
      <c r="J15" s="313">
        <v>0</v>
      </c>
      <c r="K15" s="314">
        <v>127.46</v>
      </c>
      <c r="L15" s="315">
        <v>0</v>
      </c>
      <c r="M15" s="316">
        <v>14.15</v>
      </c>
      <c r="N15" s="180">
        <f>'4. Pavučinka'!G29</f>
        <v>0</v>
      </c>
      <c r="O15" s="181">
        <f>'4. Pavučinka'!G30</f>
        <v>7847.64</v>
      </c>
      <c r="P15" s="181"/>
      <c r="Q15" s="159">
        <f>'4. Pavučinka'!G28</f>
        <v>7847.64</v>
      </c>
      <c r="R15" s="184" t="s">
        <v>98</v>
      </c>
    </row>
    <row r="16" spans="1:18" x14ac:dyDescent="0.2">
      <c r="A16" s="161"/>
      <c r="B16" s="162"/>
      <c r="C16" s="359"/>
      <c r="D16" s="182"/>
      <c r="E16" s="183"/>
      <c r="F16" s="317"/>
      <c r="G16" s="318"/>
      <c r="H16" s="325"/>
      <c r="I16" s="185"/>
      <c r="J16" s="326"/>
      <c r="K16" s="322"/>
      <c r="L16" s="323"/>
      <c r="M16" s="324"/>
      <c r="N16" s="173">
        <f>N15/Q15</f>
        <v>0</v>
      </c>
      <c r="O16" s="174">
        <f>O15/Q15</f>
        <v>1</v>
      </c>
      <c r="P16" s="174">
        <f>P15/Q15</f>
        <v>0</v>
      </c>
      <c r="Q16" s="175">
        <v>1</v>
      </c>
    </row>
    <row r="17" spans="1:18" ht="18" customHeight="1" x14ac:dyDescent="0.2">
      <c r="A17" s="145" t="s">
        <v>64</v>
      </c>
      <c r="B17" s="146">
        <v>3533</v>
      </c>
      <c r="C17" s="358" t="s">
        <v>99</v>
      </c>
      <c r="D17" s="178" t="s">
        <v>100</v>
      </c>
      <c r="E17" s="179" t="s">
        <v>101</v>
      </c>
      <c r="F17" s="309">
        <f>'5. Zdravot. záchranná služba Ol'!G16</f>
        <v>240449</v>
      </c>
      <c r="G17" s="310">
        <f>'5. Zdravot. záchranná služba Ol'!G18</f>
        <v>241153</v>
      </c>
      <c r="H17" s="311">
        <f>'5. Zdravot. záchranná služba Ol'!G22</f>
        <v>110</v>
      </c>
      <c r="I17" s="312">
        <f>'5. Zdravot. záchranná služba Ol'!G24</f>
        <v>594</v>
      </c>
      <c r="J17" s="313">
        <v>0</v>
      </c>
      <c r="K17" s="314">
        <v>0</v>
      </c>
      <c r="L17" s="315">
        <v>0</v>
      </c>
      <c r="M17" s="316">
        <v>336.34</v>
      </c>
      <c r="N17" s="186">
        <f>'5. Zdravot. záchranná služba Ol'!G29</f>
        <v>0</v>
      </c>
      <c r="O17" s="187">
        <f>'5. Zdravot. záchranná služba Ol'!G30</f>
        <v>0</v>
      </c>
      <c r="P17" s="181">
        <f>'5. Zdravot. záchranná služba Ol'!G31</f>
        <v>593966.23</v>
      </c>
      <c r="Q17" s="159">
        <f>'5. Zdravot. záchranná služba Ol'!G31</f>
        <v>593966.23</v>
      </c>
      <c r="R17" s="160" t="s">
        <v>87</v>
      </c>
    </row>
    <row r="18" spans="1:18" ht="13.5" thickBot="1" x14ac:dyDescent="0.25">
      <c r="A18" s="188"/>
      <c r="B18" s="189"/>
      <c r="C18" s="360"/>
      <c r="D18" s="190"/>
      <c r="E18" s="190"/>
      <c r="F18" s="327"/>
      <c r="G18" s="328"/>
      <c r="H18" s="329"/>
      <c r="I18" s="191"/>
      <c r="J18" s="330"/>
      <c r="K18" s="331"/>
      <c r="L18" s="331"/>
      <c r="M18" s="330"/>
      <c r="N18" s="192">
        <v>0</v>
      </c>
      <c r="O18" s="193">
        <f>O17/Q17</f>
        <v>0</v>
      </c>
      <c r="P18" s="174">
        <f>P17/Q17</f>
        <v>1</v>
      </c>
      <c r="Q18" s="194">
        <v>1</v>
      </c>
    </row>
    <row r="19" spans="1:18" s="302" customFormat="1" ht="18" customHeight="1" thickTop="1" x14ac:dyDescent="0.25">
      <c r="A19" s="235" t="s">
        <v>102</v>
      </c>
      <c r="B19" s="236"/>
      <c r="C19" s="236"/>
      <c r="D19" s="237"/>
      <c r="E19" s="237"/>
      <c r="F19" s="238">
        <f>SUM(F9:F17)</f>
        <v>547976</v>
      </c>
      <c r="G19" s="238">
        <f>SUM(G9:G17)</f>
        <v>551292</v>
      </c>
      <c r="H19" s="238">
        <f>SUM(H9:H17)</f>
        <v>132</v>
      </c>
      <c r="I19" s="239">
        <f>ROUND(I9+I11+I13+I15+I17,2)</f>
        <v>3184</v>
      </c>
      <c r="J19" s="240">
        <f>SUM(J9:J17)</f>
        <v>0</v>
      </c>
      <c r="K19" s="238">
        <f>SUM(K9:K17)</f>
        <v>194.64999999999998</v>
      </c>
      <c r="L19" s="238">
        <f>SUM(L9:L17)</f>
        <v>177</v>
      </c>
      <c r="M19" s="240">
        <f>SUM(M9:M17)</f>
        <v>350.48999999999995</v>
      </c>
      <c r="N19" s="332">
        <f>+N9+N11+N13+N15+N17</f>
        <v>0</v>
      </c>
      <c r="O19" s="333">
        <f>+O9+O11+O13+O15+O17</f>
        <v>2590432.7800000003</v>
      </c>
      <c r="P19" s="333">
        <f>+P9+P11+P13+P15+P17</f>
        <v>593966.23</v>
      </c>
      <c r="Q19" s="334">
        <f>+Q9+Q11+Q13+Q15+Q17</f>
        <v>3184399.0100000002</v>
      </c>
    </row>
    <row r="20" spans="1:18" ht="18" customHeight="1" thickBot="1" x14ac:dyDescent="0.3">
      <c r="A20" s="195"/>
      <c r="B20" s="196"/>
      <c r="C20" s="196"/>
      <c r="D20" s="197"/>
      <c r="E20" s="197"/>
      <c r="F20" s="198"/>
      <c r="G20" s="199"/>
      <c r="H20" s="199"/>
      <c r="I20" s="200" t="s">
        <v>103</v>
      </c>
      <c r="J20" s="335">
        <f>(J19+I19)</f>
        <v>3184</v>
      </c>
      <c r="K20" s="336"/>
      <c r="L20" s="336"/>
      <c r="M20" s="201">
        <f>K19+L19+M19</f>
        <v>722.13999999999987</v>
      </c>
      <c r="N20" s="337"/>
      <c r="O20" s="336"/>
      <c r="P20" s="336"/>
      <c r="Q20" s="338"/>
    </row>
    <row r="21" spans="1:18" ht="12.95" customHeight="1" thickTop="1" x14ac:dyDescent="0.25">
      <c r="A21" s="339"/>
      <c r="B21" s="339"/>
      <c r="C21" s="339"/>
      <c r="D21" s="339"/>
      <c r="E21" s="339"/>
      <c r="F21" s="202"/>
      <c r="G21" s="203"/>
      <c r="H21" s="203"/>
      <c r="I21" s="203"/>
      <c r="J21" s="204"/>
    </row>
    <row r="22" spans="1:18" ht="15" customHeight="1" x14ac:dyDescent="0.25">
      <c r="A22" s="205" t="s">
        <v>104</v>
      </c>
      <c r="B22" s="205"/>
      <c r="C22" s="339"/>
      <c r="D22" s="339"/>
      <c r="E22" s="339"/>
      <c r="F22" s="202"/>
      <c r="G22" s="203"/>
      <c r="H22" s="203"/>
      <c r="I22" s="203"/>
      <c r="J22" s="204"/>
      <c r="Q22" s="295"/>
    </row>
    <row r="23" spans="1:18" ht="12.95" customHeight="1" x14ac:dyDescent="0.2">
      <c r="A23" s="339"/>
      <c r="B23" s="339"/>
      <c r="C23" s="339"/>
      <c r="D23" s="339"/>
      <c r="E23" s="339"/>
      <c r="F23" s="340"/>
      <c r="G23" s="339"/>
      <c r="H23" s="339"/>
      <c r="I23" s="339"/>
      <c r="J23" s="206"/>
    </row>
    <row r="24" spans="1:18" ht="12.95" customHeight="1" x14ac:dyDescent="0.25">
      <c r="A24" s="207"/>
      <c r="B24" s="207"/>
      <c r="C24" s="207"/>
      <c r="D24" s="190"/>
      <c r="E24" s="190"/>
      <c r="F24" s="202"/>
      <c r="G24" s="203"/>
      <c r="H24" s="203"/>
      <c r="I24" s="203"/>
      <c r="J24" s="204"/>
      <c r="K24" s="295"/>
    </row>
    <row r="25" spans="1:18" ht="15" x14ac:dyDescent="0.2">
      <c r="A25" s="351" t="s">
        <v>105</v>
      </c>
      <c r="B25" s="351"/>
      <c r="C25" s="352"/>
      <c r="D25" s="352"/>
      <c r="E25" s="190"/>
    </row>
    <row r="26" spans="1:18" ht="15" x14ac:dyDescent="0.2">
      <c r="A26" s="207"/>
      <c r="B26" s="207"/>
      <c r="C26" s="343" t="s">
        <v>106</v>
      </c>
      <c r="D26" s="344"/>
      <c r="E26" s="344"/>
      <c r="F26" s="241">
        <f>I19</f>
        <v>3184</v>
      </c>
      <c r="G26" s="143" t="s">
        <v>107</v>
      </c>
      <c r="I26" s="242">
        <f>Q19</f>
        <v>3184399.0100000002</v>
      </c>
      <c r="J26" s="243" t="s">
        <v>108</v>
      </c>
    </row>
    <row r="27" spans="1:18" ht="15" x14ac:dyDescent="0.2">
      <c r="A27" s="207"/>
      <c r="B27" s="207"/>
      <c r="C27" s="207"/>
      <c r="D27" s="190"/>
      <c r="E27" s="190"/>
      <c r="F27" s="295"/>
    </row>
    <row r="28" spans="1:18" ht="15" x14ac:dyDescent="0.2">
      <c r="A28" s="143"/>
      <c r="B28" s="143"/>
      <c r="C28" s="143"/>
    </row>
    <row r="29" spans="1:18" ht="15" x14ac:dyDescent="0.2">
      <c r="A29" s="143"/>
      <c r="B29" s="143"/>
      <c r="C29" s="143"/>
    </row>
    <row r="30" spans="1:18" ht="15" x14ac:dyDescent="0.2">
      <c r="A30" s="143"/>
      <c r="B30" s="143"/>
      <c r="C30" s="143"/>
    </row>
    <row r="31" spans="1:18" ht="15" x14ac:dyDescent="0.2">
      <c r="A31" s="143"/>
      <c r="B31" s="143"/>
      <c r="C31" s="143"/>
    </row>
    <row r="32" spans="1:18" ht="15" x14ac:dyDescent="0.2">
      <c r="A32" s="143"/>
      <c r="B32" s="143"/>
      <c r="C32" s="143"/>
    </row>
    <row r="33" spans="1:3" ht="15" x14ac:dyDescent="0.2">
      <c r="A33" s="143"/>
      <c r="B33" s="143"/>
      <c r="C33" s="143"/>
    </row>
    <row r="34" spans="1:3" ht="15" x14ac:dyDescent="0.2">
      <c r="A34" s="143"/>
      <c r="B34" s="143"/>
      <c r="C34" s="143"/>
    </row>
    <row r="35" spans="1:3" ht="15" x14ac:dyDescent="0.2">
      <c r="A35" s="143"/>
      <c r="B35" s="143"/>
      <c r="C35" s="143"/>
    </row>
    <row r="36" spans="1:3" ht="15" x14ac:dyDescent="0.2">
      <c r="A36" s="143"/>
      <c r="B36" s="143"/>
      <c r="C36" s="143"/>
    </row>
    <row r="37" spans="1:3" ht="15" x14ac:dyDescent="0.2">
      <c r="A37" s="143"/>
      <c r="B37" s="143"/>
      <c r="C37" s="143"/>
    </row>
    <row r="38" spans="1:3" ht="15" x14ac:dyDescent="0.2">
      <c r="A38" s="143"/>
      <c r="B38" s="143"/>
      <c r="C38" s="143"/>
    </row>
    <row r="39" spans="1:3" ht="15" x14ac:dyDescent="0.2">
      <c r="A39" s="143"/>
      <c r="B39" s="143"/>
      <c r="C39" s="143"/>
    </row>
    <row r="40" spans="1:3" ht="15" x14ac:dyDescent="0.2">
      <c r="A40" s="143"/>
      <c r="B40" s="143"/>
      <c r="C40" s="143"/>
    </row>
    <row r="41" spans="1:3" ht="15" x14ac:dyDescent="0.2">
      <c r="A41" s="143"/>
      <c r="B41" s="143"/>
      <c r="C41" s="143"/>
    </row>
    <row r="42" spans="1:3" ht="15" x14ac:dyDescent="0.2">
      <c r="A42" s="143"/>
      <c r="B42" s="143"/>
      <c r="C42" s="143"/>
    </row>
    <row r="43" spans="1:3" ht="15" x14ac:dyDescent="0.2">
      <c r="A43" s="143"/>
      <c r="B43" s="143"/>
      <c r="C43" s="143"/>
    </row>
    <row r="44" spans="1:3" ht="15" x14ac:dyDescent="0.2">
      <c r="A44" s="143"/>
      <c r="B44" s="143"/>
      <c r="C44" s="143"/>
    </row>
    <row r="45" spans="1:3" ht="15" x14ac:dyDescent="0.2">
      <c r="A45" s="143"/>
      <c r="B45" s="143"/>
      <c r="C45" s="143"/>
    </row>
    <row r="46" spans="1:3" ht="15" x14ac:dyDescent="0.2">
      <c r="A46" s="143"/>
      <c r="B46" s="143"/>
      <c r="C46" s="143"/>
    </row>
    <row r="47" spans="1:3" ht="15" x14ac:dyDescent="0.2">
      <c r="A47" s="143"/>
      <c r="B47" s="143"/>
      <c r="C47" s="143"/>
    </row>
    <row r="48" spans="1:3" ht="15" x14ac:dyDescent="0.2">
      <c r="A48" s="143"/>
      <c r="B48" s="143"/>
      <c r="C48" s="143"/>
    </row>
    <row r="49" spans="1:3" ht="15" x14ac:dyDescent="0.2">
      <c r="A49" s="143"/>
      <c r="B49" s="143"/>
      <c r="C49" s="143"/>
    </row>
    <row r="50" spans="1:3" ht="15" x14ac:dyDescent="0.2">
      <c r="A50" s="143"/>
      <c r="B50" s="143"/>
      <c r="C50" s="143"/>
    </row>
    <row r="51" spans="1:3" ht="15" x14ac:dyDescent="0.2">
      <c r="A51" s="143"/>
      <c r="B51" s="143"/>
      <c r="C51" s="143"/>
    </row>
    <row r="52" spans="1:3" ht="15" x14ac:dyDescent="0.2">
      <c r="A52" s="143"/>
      <c r="B52" s="143"/>
      <c r="C52" s="143"/>
    </row>
    <row r="53" spans="1:3" ht="15" x14ac:dyDescent="0.2">
      <c r="A53" s="143"/>
      <c r="B53" s="143"/>
      <c r="C53" s="143"/>
    </row>
    <row r="54" spans="1:3" ht="15" x14ac:dyDescent="0.2">
      <c r="A54" s="143"/>
      <c r="B54" s="143"/>
      <c r="C54" s="143"/>
    </row>
    <row r="55" spans="1:3" ht="15" x14ac:dyDescent="0.2">
      <c r="A55" s="143"/>
      <c r="B55" s="143"/>
      <c r="C55" s="143"/>
    </row>
    <row r="56" spans="1:3" ht="15" x14ac:dyDescent="0.2">
      <c r="A56" s="143"/>
      <c r="B56" s="143"/>
      <c r="C56" s="143"/>
    </row>
    <row r="57" spans="1:3" ht="15" x14ac:dyDescent="0.2">
      <c r="A57" s="143"/>
      <c r="B57" s="143"/>
      <c r="C57" s="143"/>
    </row>
    <row r="58" spans="1:3" ht="15" x14ac:dyDescent="0.2">
      <c r="A58" s="143"/>
      <c r="B58" s="143"/>
      <c r="C58" s="143"/>
    </row>
    <row r="59" spans="1:3" ht="15" x14ac:dyDescent="0.2">
      <c r="A59" s="143"/>
      <c r="B59" s="143"/>
      <c r="C59" s="143"/>
    </row>
    <row r="60" spans="1:3" ht="15" x14ac:dyDescent="0.2">
      <c r="A60" s="143"/>
      <c r="B60" s="143"/>
      <c r="C60" s="143"/>
    </row>
    <row r="61" spans="1:3" ht="15" x14ac:dyDescent="0.2">
      <c r="A61" s="143"/>
      <c r="B61" s="143"/>
      <c r="C61" s="143"/>
    </row>
    <row r="62" spans="1:3" ht="15" x14ac:dyDescent="0.2">
      <c r="A62" s="143"/>
      <c r="B62" s="143"/>
      <c r="C62" s="143"/>
    </row>
    <row r="63" spans="1:3" ht="15" x14ac:dyDescent="0.2">
      <c r="A63" s="143"/>
      <c r="B63" s="143"/>
      <c r="C63" s="143"/>
    </row>
    <row r="64" spans="1:3" ht="15" x14ac:dyDescent="0.2">
      <c r="A64" s="143"/>
      <c r="B64" s="143"/>
      <c r="C64" s="143"/>
    </row>
    <row r="65" spans="1:3" ht="15" x14ac:dyDescent="0.2">
      <c r="A65" s="143"/>
      <c r="B65" s="143"/>
      <c r="C65" s="143"/>
    </row>
    <row r="66" spans="1:3" ht="15" x14ac:dyDescent="0.2">
      <c r="A66" s="143"/>
      <c r="B66" s="143"/>
      <c r="C66" s="143"/>
    </row>
    <row r="67" spans="1:3" ht="15" x14ac:dyDescent="0.2">
      <c r="A67" s="143"/>
      <c r="B67" s="143"/>
      <c r="C67" s="143"/>
    </row>
    <row r="68" spans="1:3" ht="15" x14ac:dyDescent="0.2">
      <c r="A68" s="143"/>
      <c r="B68" s="143"/>
      <c r="C68" s="143"/>
    </row>
    <row r="69" spans="1:3" ht="15" x14ac:dyDescent="0.2">
      <c r="A69" s="143"/>
      <c r="B69" s="143"/>
      <c r="C69" s="143"/>
    </row>
    <row r="70" spans="1:3" ht="15" x14ac:dyDescent="0.2">
      <c r="A70" s="143"/>
      <c r="B70" s="143"/>
      <c r="C70" s="143"/>
    </row>
    <row r="71" spans="1:3" ht="15" x14ac:dyDescent="0.2">
      <c r="A71" s="143"/>
      <c r="B71" s="143"/>
      <c r="C71" s="143"/>
    </row>
    <row r="72" spans="1:3" ht="15" x14ac:dyDescent="0.2">
      <c r="A72" s="143"/>
      <c r="B72" s="143"/>
      <c r="C72" s="143"/>
    </row>
    <row r="73" spans="1:3" ht="15" x14ac:dyDescent="0.2">
      <c r="A73" s="143"/>
      <c r="B73" s="143"/>
      <c r="C73" s="143"/>
    </row>
    <row r="74" spans="1:3" ht="15" x14ac:dyDescent="0.2">
      <c r="A74" s="143"/>
      <c r="B74" s="143"/>
      <c r="C74" s="143"/>
    </row>
    <row r="75" spans="1:3" ht="15" x14ac:dyDescent="0.2">
      <c r="A75" s="143"/>
      <c r="B75" s="143"/>
      <c r="C75" s="143"/>
    </row>
    <row r="76" spans="1:3" ht="15" x14ac:dyDescent="0.2">
      <c r="A76" s="143"/>
      <c r="B76" s="143"/>
      <c r="C76" s="143"/>
    </row>
    <row r="77" spans="1:3" ht="15" x14ac:dyDescent="0.2">
      <c r="A77" s="143"/>
      <c r="B77" s="143"/>
      <c r="C77" s="143"/>
    </row>
    <row r="78" spans="1:3" ht="15" x14ac:dyDescent="0.2">
      <c r="A78" s="143"/>
      <c r="B78" s="143"/>
      <c r="C78" s="143"/>
    </row>
    <row r="79" spans="1:3" ht="15" x14ac:dyDescent="0.2">
      <c r="A79" s="143"/>
      <c r="B79" s="143"/>
      <c r="C79" s="143"/>
    </row>
    <row r="80" spans="1:3" ht="15" x14ac:dyDescent="0.2">
      <c r="A80" s="143"/>
      <c r="B80" s="143"/>
      <c r="C80" s="143"/>
    </row>
    <row r="81" spans="1:3" ht="15" x14ac:dyDescent="0.2">
      <c r="A81" s="143"/>
      <c r="B81" s="143"/>
      <c r="C81" s="143"/>
    </row>
    <row r="82" spans="1:3" ht="15" x14ac:dyDescent="0.2">
      <c r="A82" s="143"/>
      <c r="B82" s="143"/>
      <c r="C82" s="143"/>
    </row>
    <row r="83" spans="1:3" ht="15" x14ac:dyDescent="0.2">
      <c r="A83" s="143"/>
      <c r="B83" s="143"/>
      <c r="C83" s="143"/>
    </row>
    <row r="84" spans="1:3" ht="15" x14ac:dyDescent="0.2">
      <c r="A84" s="143"/>
      <c r="B84" s="143"/>
      <c r="C84" s="143"/>
    </row>
    <row r="85" spans="1:3" ht="15" x14ac:dyDescent="0.2">
      <c r="A85" s="143"/>
      <c r="B85" s="143"/>
      <c r="C85" s="143"/>
    </row>
    <row r="86" spans="1:3" ht="15" x14ac:dyDescent="0.2">
      <c r="A86" s="143"/>
      <c r="B86" s="143"/>
      <c r="C86" s="143"/>
    </row>
    <row r="87" spans="1:3" ht="15" x14ac:dyDescent="0.2">
      <c r="A87" s="143"/>
      <c r="B87" s="143"/>
      <c r="C87" s="143"/>
    </row>
    <row r="88" spans="1:3" ht="15" x14ac:dyDescent="0.2">
      <c r="A88" s="143"/>
      <c r="B88" s="143"/>
      <c r="C88" s="143"/>
    </row>
    <row r="89" spans="1:3" ht="15" x14ac:dyDescent="0.2">
      <c r="A89" s="143"/>
      <c r="B89" s="143"/>
      <c r="C89" s="143"/>
    </row>
    <row r="90" spans="1:3" ht="15" x14ac:dyDescent="0.2">
      <c r="A90" s="143"/>
      <c r="B90" s="143"/>
      <c r="C90" s="143"/>
    </row>
    <row r="91" spans="1:3" ht="15" x14ac:dyDescent="0.2">
      <c r="A91" s="143"/>
      <c r="B91" s="143"/>
      <c r="C91" s="143"/>
    </row>
    <row r="92" spans="1:3" ht="15" x14ac:dyDescent="0.2">
      <c r="A92" s="143"/>
      <c r="B92" s="143"/>
      <c r="C92" s="143"/>
    </row>
    <row r="93" spans="1:3" ht="15" x14ac:dyDescent="0.2">
      <c r="A93" s="143"/>
      <c r="B93" s="143"/>
      <c r="C93" s="143"/>
    </row>
    <row r="94" spans="1:3" ht="15" x14ac:dyDescent="0.2">
      <c r="A94" s="143"/>
      <c r="B94" s="143"/>
      <c r="C94" s="143"/>
    </row>
    <row r="95" spans="1:3" ht="15" x14ac:dyDescent="0.2">
      <c r="A95" s="143"/>
      <c r="B95" s="143"/>
      <c r="C95" s="143"/>
    </row>
    <row r="96" spans="1:3" ht="15" x14ac:dyDescent="0.2">
      <c r="A96" s="143"/>
      <c r="B96" s="143"/>
      <c r="C96" s="143"/>
    </row>
    <row r="97" spans="1:3" ht="15" x14ac:dyDescent="0.2">
      <c r="A97" s="143"/>
      <c r="B97" s="143"/>
      <c r="C97" s="143"/>
    </row>
    <row r="98" spans="1:3" ht="15" x14ac:dyDescent="0.2">
      <c r="A98" s="143"/>
      <c r="B98" s="143"/>
      <c r="C98" s="143"/>
    </row>
    <row r="99" spans="1:3" ht="15" x14ac:dyDescent="0.2">
      <c r="A99" s="143"/>
      <c r="B99" s="143"/>
      <c r="C99" s="143"/>
    </row>
    <row r="100" spans="1:3" ht="15" x14ac:dyDescent="0.2">
      <c r="A100" s="143"/>
      <c r="B100" s="143"/>
      <c r="C100" s="143"/>
    </row>
    <row r="101" spans="1:3" ht="15" x14ac:dyDescent="0.2">
      <c r="A101" s="143"/>
      <c r="B101" s="143"/>
      <c r="C101" s="143"/>
    </row>
    <row r="102" spans="1:3" ht="15" x14ac:dyDescent="0.2">
      <c r="A102" s="143"/>
      <c r="B102" s="143"/>
      <c r="C102" s="143"/>
    </row>
    <row r="103" spans="1:3" ht="15" x14ac:dyDescent="0.2">
      <c r="A103" s="143"/>
      <c r="B103" s="143"/>
      <c r="C103" s="143"/>
    </row>
    <row r="104" spans="1:3" ht="15" x14ac:dyDescent="0.2">
      <c r="A104" s="143"/>
      <c r="B104" s="143"/>
      <c r="C104" s="143"/>
    </row>
    <row r="105" spans="1:3" ht="15" x14ac:dyDescent="0.2">
      <c r="A105" s="143"/>
      <c r="B105" s="143"/>
      <c r="C105" s="143"/>
    </row>
    <row r="106" spans="1:3" ht="15" x14ac:dyDescent="0.2">
      <c r="A106" s="143"/>
      <c r="B106" s="143"/>
      <c r="C106" s="143"/>
    </row>
    <row r="107" spans="1:3" ht="15" x14ac:dyDescent="0.2">
      <c r="A107" s="143"/>
      <c r="B107" s="143"/>
      <c r="C107" s="143"/>
    </row>
    <row r="108" spans="1:3" ht="15" x14ac:dyDescent="0.2">
      <c r="A108" s="143"/>
      <c r="B108" s="143"/>
      <c r="C108" s="143"/>
    </row>
    <row r="109" spans="1:3" ht="15" x14ac:dyDescent="0.2">
      <c r="A109" s="143"/>
      <c r="B109" s="143"/>
      <c r="C109" s="143"/>
    </row>
    <row r="110" spans="1:3" ht="15" x14ac:dyDescent="0.2">
      <c r="A110" s="143"/>
      <c r="B110" s="143"/>
      <c r="C110" s="143"/>
    </row>
    <row r="111" spans="1:3" ht="15" x14ac:dyDescent="0.2">
      <c r="A111" s="143"/>
      <c r="B111" s="143"/>
      <c r="C111" s="143"/>
    </row>
    <row r="112" spans="1:3" ht="15" x14ac:dyDescent="0.2">
      <c r="A112" s="143"/>
      <c r="B112" s="143"/>
      <c r="C112" s="143"/>
    </row>
    <row r="113" spans="1:3" ht="15" x14ac:dyDescent="0.2">
      <c r="A113" s="143"/>
      <c r="B113" s="143"/>
      <c r="C113" s="143"/>
    </row>
    <row r="114" spans="1:3" ht="15" x14ac:dyDescent="0.2">
      <c r="A114" s="143"/>
      <c r="B114" s="143"/>
      <c r="C114" s="143"/>
    </row>
    <row r="115" spans="1:3" ht="15" x14ac:dyDescent="0.2">
      <c r="A115" s="143"/>
      <c r="B115" s="143"/>
      <c r="C115" s="143"/>
    </row>
    <row r="116" spans="1:3" ht="15" x14ac:dyDescent="0.2">
      <c r="A116" s="143"/>
      <c r="B116" s="143"/>
      <c r="C116" s="143"/>
    </row>
    <row r="117" spans="1:3" ht="15" x14ac:dyDescent="0.2">
      <c r="A117" s="143"/>
      <c r="B117" s="143"/>
      <c r="C117" s="143"/>
    </row>
    <row r="118" spans="1:3" ht="15" x14ac:dyDescent="0.2">
      <c r="A118" s="143"/>
      <c r="B118" s="143"/>
      <c r="C118" s="143"/>
    </row>
    <row r="119" spans="1:3" ht="15" x14ac:dyDescent="0.2">
      <c r="A119" s="143"/>
      <c r="B119" s="143"/>
      <c r="C119" s="143"/>
    </row>
    <row r="120" spans="1:3" ht="15" x14ac:dyDescent="0.2">
      <c r="A120" s="143"/>
      <c r="B120" s="143"/>
      <c r="C120" s="143"/>
    </row>
    <row r="121" spans="1:3" ht="15" x14ac:dyDescent="0.2">
      <c r="A121" s="143"/>
      <c r="B121" s="143"/>
      <c r="C121" s="143"/>
    </row>
    <row r="122" spans="1:3" ht="15" x14ac:dyDescent="0.2">
      <c r="A122" s="143"/>
      <c r="B122" s="143"/>
      <c r="C122" s="143"/>
    </row>
    <row r="123" spans="1:3" ht="15" x14ac:dyDescent="0.2">
      <c r="A123" s="143"/>
      <c r="B123" s="143"/>
      <c r="C123" s="143"/>
    </row>
    <row r="124" spans="1:3" ht="15" x14ac:dyDescent="0.2">
      <c r="A124" s="143"/>
      <c r="B124" s="143"/>
      <c r="C124" s="143"/>
    </row>
    <row r="125" spans="1:3" ht="15" x14ac:dyDescent="0.2">
      <c r="A125" s="143"/>
      <c r="B125" s="143"/>
      <c r="C125" s="143"/>
    </row>
    <row r="126" spans="1:3" ht="15" x14ac:dyDescent="0.2">
      <c r="A126" s="143"/>
      <c r="B126" s="143"/>
      <c r="C126" s="143"/>
    </row>
    <row r="127" spans="1:3" ht="15" x14ac:dyDescent="0.2">
      <c r="A127" s="143"/>
      <c r="B127" s="143"/>
      <c r="C127" s="143"/>
    </row>
    <row r="128" spans="1:3" ht="15" x14ac:dyDescent="0.2">
      <c r="A128" s="143"/>
      <c r="B128" s="143"/>
      <c r="C128" s="143"/>
    </row>
    <row r="129" spans="1:3" ht="15" x14ac:dyDescent="0.2">
      <c r="A129" s="143"/>
      <c r="B129" s="143"/>
      <c r="C129" s="143"/>
    </row>
    <row r="130" spans="1:3" ht="15" x14ac:dyDescent="0.2">
      <c r="A130" s="143"/>
      <c r="B130" s="143"/>
      <c r="C130" s="143"/>
    </row>
    <row r="131" spans="1:3" ht="15" x14ac:dyDescent="0.2">
      <c r="A131" s="143"/>
      <c r="B131" s="143"/>
      <c r="C131" s="143"/>
    </row>
    <row r="132" spans="1:3" ht="15" x14ac:dyDescent="0.2">
      <c r="A132" s="143"/>
      <c r="B132" s="143"/>
      <c r="C132" s="143"/>
    </row>
    <row r="133" spans="1:3" ht="15" x14ac:dyDescent="0.2">
      <c r="A133" s="143"/>
      <c r="B133" s="143"/>
      <c r="C133" s="143"/>
    </row>
    <row r="134" spans="1:3" ht="15" x14ac:dyDescent="0.2">
      <c r="A134" s="143"/>
      <c r="B134" s="143"/>
      <c r="C134" s="143"/>
    </row>
    <row r="135" spans="1:3" ht="15" x14ac:dyDescent="0.2">
      <c r="A135" s="143"/>
      <c r="B135" s="143"/>
      <c r="C135" s="143"/>
    </row>
    <row r="136" spans="1:3" ht="15" x14ac:dyDescent="0.2">
      <c r="A136" s="143"/>
      <c r="B136" s="143"/>
      <c r="C136" s="143"/>
    </row>
    <row r="137" spans="1:3" ht="15" x14ac:dyDescent="0.2">
      <c r="A137" s="143"/>
      <c r="B137" s="143"/>
      <c r="C137" s="143"/>
    </row>
    <row r="138" spans="1:3" ht="15" x14ac:dyDescent="0.2">
      <c r="A138" s="143"/>
      <c r="B138" s="143"/>
      <c r="C138" s="143"/>
    </row>
    <row r="139" spans="1:3" ht="15" x14ac:dyDescent="0.2">
      <c r="A139" s="143"/>
      <c r="B139" s="143"/>
      <c r="C139" s="143"/>
    </row>
    <row r="140" spans="1:3" ht="15" x14ac:dyDescent="0.2">
      <c r="A140" s="143"/>
      <c r="B140" s="143"/>
      <c r="C140" s="143"/>
    </row>
    <row r="141" spans="1:3" ht="15" x14ac:dyDescent="0.2">
      <c r="A141" s="143"/>
      <c r="B141" s="143"/>
      <c r="C141" s="143"/>
    </row>
    <row r="142" spans="1:3" ht="15" x14ac:dyDescent="0.2">
      <c r="A142" s="143"/>
      <c r="B142" s="143"/>
      <c r="C142" s="143"/>
    </row>
    <row r="143" spans="1:3" ht="15" x14ac:dyDescent="0.2">
      <c r="A143" s="143"/>
      <c r="B143" s="143"/>
      <c r="C143" s="143"/>
    </row>
    <row r="144" spans="1:3" ht="15" x14ac:dyDescent="0.2">
      <c r="A144" s="143"/>
      <c r="B144" s="143"/>
      <c r="C144" s="143"/>
    </row>
    <row r="145" spans="1:3" ht="15" x14ac:dyDescent="0.2">
      <c r="A145" s="143"/>
      <c r="B145" s="143"/>
      <c r="C145" s="143"/>
    </row>
    <row r="146" spans="1:3" ht="15" x14ac:dyDescent="0.2">
      <c r="A146" s="143"/>
      <c r="B146" s="143"/>
      <c r="C146" s="143"/>
    </row>
    <row r="147" spans="1:3" ht="15" x14ac:dyDescent="0.2">
      <c r="A147" s="143"/>
      <c r="B147" s="143"/>
      <c r="C147" s="143"/>
    </row>
    <row r="148" spans="1:3" ht="15" x14ac:dyDescent="0.2">
      <c r="A148" s="143"/>
      <c r="B148" s="143"/>
      <c r="C148" s="143"/>
    </row>
    <row r="149" spans="1:3" ht="15" x14ac:dyDescent="0.2">
      <c r="A149" s="143"/>
      <c r="B149" s="143"/>
      <c r="C149" s="143"/>
    </row>
    <row r="150" spans="1:3" ht="15" x14ac:dyDescent="0.2">
      <c r="A150" s="143"/>
      <c r="B150" s="143"/>
      <c r="C150" s="143"/>
    </row>
    <row r="151" spans="1:3" ht="15" x14ac:dyDescent="0.2">
      <c r="A151" s="143"/>
      <c r="B151" s="143"/>
      <c r="C151" s="143"/>
    </row>
    <row r="152" spans="1:3" ht="15" x14ac:dyDescent="0.2">
      <c r="A152" s="143"/>
      <c r="B152" s="143"/>
      <c r="C152" s="143"/>
    </row>
    <row r="153" spans="1:3" ht="15" x14ac:dyDescent="0.2">
      <c r="A153" s="143"/>
      <c r="B153" s="143"/>
      <c r="C153" s="143"/>
    </row>
    <row r="154" spans="1:3" ht="15" x14ac:dyDescent="0.2">
      <c r="A154" s="143"/>
      <c r="B154" s="143"/>
      <c r="C154" s="143"/>
    </row>
    <row r="155" spans="1:3" ht="15" x14ac:dyDescent="0.2">
      <c r="A155" s="143"/>
      <c r="B155" s="143"/>
      <c r="C155" s="143"/>
    </row>
    <row r="156" spans="1:3" ht="15" x14ac:dyDescent="0.2">
      <c r="A156" s="143"/>
      <c r="B156" s="143"/>
      <c r="C156" s="143"/>
    </row>
    <row r="157" spans="1:3" ht="15" x14ac:dyDescent="0.2">
      <c r="A157" s="143"/>
      <c r="B157" s="143"/>
      <c r="C157" s="143"/>
    </row>
    <row r="158" spans="1:3" ht="15" x14ac:dyDescent="0.2">
      <c r="A158" s="143"/>
      <c r="B158" s="143"/>
      <c r="C158" s="143"/>
    </row>
    <row r="159" spans="1:3" ht="15" x14ac:dyDescent="0.2">
      <c r="A159" s="143"/>
      <c r="B159" s="143"/>
      <c r="C159" s="143"/>
    </row>
    <row r="160" spans="1:3" ht="15" x14ac:dyDescent="0.2">
      <c r="A160" s="143"/>
      <c r="B160" s="143"/>
      <c r="C160" s="143"/>
    </row>
    <row r="161" spans="1:3" ht="15" x14ac:dyDescent="0.2">
      <c r="A161" s="143"/>
      <c r="B161" s="143"/>
      <c r="C161" s="143"/>
    </row>
    <row r="162" spans="1:3" ht="15" x14ac:dyDescent="0.2">
      <c r="A162" s="143"/>
      <c r="B162" s="143"/>
      <c r="C162" s="143"/>
    </row>
    <row r="163" spans="1:3" ht="15" x14ac:dyDescent="0.2">
      <c r="A163" s="143"/>
      <c r="B163" s="143"/>
      <c r="C163" s="143"/>
    </row>
    <row r="164" spans="1:3" ht="15" x14ac:dyDescent="0.2">
      <c r="A164" s="143"/>
      <c r="B164" s="143"/>
      <c r="C164" s="143"/>
    </row>
    <row r="165" spans="1:3" ht="15" x14ac:dyDescent="0.2">
      <c r="A165" s="143"/>
      <c r="B165" s="143"/>
      <c r="C165" s="143"/>
    </row>
    <row r="166" spans="1:3" ht="15" x14ac:dyDescent="0.2">
      <c r="A166" s="143"/>
      <c r="B166" s="143"/>
      <c r="C166" s="143"/>
    </row>
    <row r="167" spans="1:3" ht="15" x14ac:dyDescent="0.2">
      <c r="A167" s="143"/>
      <c r="B167" s="143"/>
      <c r="C167" s="143"/>
    </row>
    <row r="168" spans="1:3" ht="15" x14ac:dyDescent="0.2">
      <c r="A168" s="143"/>
      <c r="B168" s="143"/>
      <c r="C168" s="143"/>
    </row>
    <row r="169" spans="1:3" ht="15" x14ac:dyDescent="0.2">
      <c r="A169" s="143"/>
      <c r="B169" s="143"/>
      <c r="C169" s="143"/>
    </row>
    <row r="170" spans="1:3" ht="15" x14ac:dyDescent="0.2">
      <c r="A170" s="143"/>
      <c r="B170" s="143"/>
      <c r="C170" s="143"/>
    </row>
    <row r="171" spans="1:3" ht="15" x14ac:dyDescent="0.2">
      <c r="A171" s="143"/>
      <c r="B171" s="143"/>
      <c r="C171" s="143"/>
    </row>
    <row r="172" spans="1:3" ht="15" x14ac:dyDescent="0.2">
      <c r="A172" s="143"/>
      <c r="B172" s="143"/>
      <c r="C172" s="143"/>
    </row>
    <row r="173" spans="1:3" ht="15" x14ac:dyDescent="0.2">
      <c r="A173" s="143"/>
      <c r="B173" s="143"/>
      <c r="C173" s="143"/>
    </row>
    <row r="174" spans="1:3" ht="15" x14ac:dyDescent="0.2">
      <c r="A174" s="143"/>
      <c r="B174" s="143"/>
      <c r="C174" s="143"/>
    </row>
    <row r="175" spans="1:3" ht="15" x14ac:dyDescent="0.2">
      <c r="A175" s="143"/>
      <c r="B175" s="143"/>
      <c r="C175" s="143"/>
    </row>
    <row r="176" spans="1:3" ht="15" x14ac:dyDescent="0.2">
      <c r="A176" s="143"/>
      <c r="B176" s="143"/>
      <c r="C176" s="143"/>
    </row>
    <row r="177" spans="1:3" ht="15" x14ac:dyDescent="0.2">
      <c r="A177" s="143"/>
      <c r="B177" s="143"/>
      <c r="C177" s="143"/>
    </row>
    <row r="178" spans="1:3" ht="15" x14ac:dyDescent="0.2">
      <c r="A178" s="143"/>
      <c r="B178" s="143"/>
      <c r="C178" s="143"/>
    </row>
    <row r="179" spans="1:3" ht="15" x14ac:dyDescent="0.2">
      <c r="A179" s="143"/>
      <c r="B179" s="143"/>
      <c r="C179" s="143"/>
    </row>
    <row r="180" spans="1:3" ht="15" x14ac:dyDescent="0.2">
      <c r="A180" s="143"/>
      <c r="B180" s="143"/>
      <c r="C180" s="143"/>
    </row>
    <row r="181" spans="1:3" ht="15" x14ac:dyDescent="0.2">
      <c r="A181" s="143"/>
      <c r="B181" s="143"/>
      <c r="C181" s="143"/>
    </row>
    <row r="182" spans="1:3" ht="15" x14ac:dyDescent="0.2">
      <c r="A182" s="143"/>
      <c r="B182" s="143"/>
      <c r="C182" s="143"/>
    </row>
    <row r="183" spans="1:3" ht="15" x14ac:dyDescent="0.2">
      <c r="A183" s="143"/>
      <c r="B183" s="143"/>
      <c r="C183" s="143"/>
    </row>
    <row r="184" spans="1:3" ht="15" x14ac:dyDescent="0.2">
      <c r="A184" s="143"/>
      <c r="B184" s="143"/>
      <c r="C184" s="143"/>
    </row>
    <row r="185" spans="1:3" ht="15" x14ac:dyDescent="0.2">
      <c r="A185" s="143"/>
      <c r="B185" s="143"/>
      <c r="C185" s="143"/>
    </row>
    <row r="186" spans="1:3" ht="15" x14ac:dyDescent="0.2">
      <c r="A186" s="143"/>
      <c r="B186" s="143"/>
      <c r="C186" s="143"/>
    </row>
    <row r="187" spans="1:3" ht="15" x14ac:dyDescent="0.2">
      <c r="A187" s="143"/>
      <c r="B187" s="143"/>
      <c r="C187" s="143"/>
    </row>
    <row r="188" spans="1:3" ht="15" x14ac:dyDescent="0.2">
      <c r="A188" s="143"/>
      <c r="B188" s="143"/>
      <c r="C188" s="143"/>
    </row>
    <row r="189" spans="1:3" ht="15" x14ac:dyDescent="0.2">
      <c r="A189" s="143"/>
      <c r="B189" s="143"/>
      <c r="C189" s="143"/>
    </row>
    <row r="190" spans="1:3" ht="15" x14ac:dyDescent="0.2">
      <c r="A190" s="143"/>
      <c r="B190" s="143"/>
      <c r="C190" s="143"/>
    </row>
    <row r="191" spans="1:3" ht="15" x14ac:dyDescent="0.2">
      <c r="A191" s="143"/>
      <c r="B191" s="143"/>
      <c r="C191" s="143"/>
    </row>
    <row r="192" spans="1:3" ht="15" x14ac:dyDescent="0.2">
      <c r="A192" s="143"/>
      <c r="B192" s="143"/>
      <c r="C192" s="143"/>
    </row>
    <row r="193" spans="1:3" ht="15" x14ac:dyDescent="0.2">
      <c r="A193" s="143"/>
      <c r="B193" s="143"/>
      <c r="C193" s="143"/>
    </row>
    <row r="194" spans="1:3" ht="15" x14ac:dyDescent="0.2">
      <c r="A194" s="143"/>
      <c r="B194" s="143"/>
      <c r="C194" s="143"/>
    </row>
    <row r="195" spans="1:3" ht="15" x14ac:dyDescent="0.2">
      <c r="A195" s="143"/>
      <c r="B195" s="143"/>
      <c r="C195" s="143"/>
    </row>
    <row r="196" spans="1:3" ht="15" x14ac:dyDescent="0.2">
      <c r="A196" s="143"/>
      <c r="B196" s="143"/>
      <c r="C196" s="143"/>
    </row>
    <row r="197" spans="1:3" ht="15" x14ac:dyDescent="0.2">
      <c r="A197" s="143"/>
      <c r="B197" s="143"/>
      <c r="C197" s="143"/>
    </row>
    <row r="198" spans="1:3" ht="15" x14ac:dyDescent="0.2">
      <c r="A198" s="143"/>
      <c r="B198" s="143"/>
      <c r="C198" s="143"/>
    </row>
    <row r="199" spans="1:3" ht="15" x14ac:dyDescent="0.2">
      <c r="A199" s="143"/>
      <c r="B199" s="143"/>
      <c r="C199" s="143"/>
    </row>
    <row r="200" spans="1:3" ht="15" x14ac:dyDescent="0.2">
      <c r="A200" s="143"/>
      <c r="B200" s="143"/>
      <c r="C200" s="143"/>
    </row>
    <row r="201" spans="1:3" ht="15" x14ac:dyDescent="0.2">
      <c r="A201" s="143"/>
      <c r="B201" s="143"/>
      <c r="C201" s="143"/>
    </row>
    <row r="202" spans="1:3" ht="15" x14ac:dyDescent="0.2">
      <c r="A202" s="143"/>
      <c r="B202" s="143"/>
      <c r="C202" s="143"/>
    </row>
    <row r="203" spans="1:3" ht="15" x14ac:dyDescent="0.2">
      <c r="A203" s="143"/>
      <c r="B203" s="143"/>
      <c r="C203" s="143"/>
    </row>
    <row r="204" spans="1:3" ht="15" x14ac:dyDescent="0.2">
      <c r="A204" s="143"/>
      <c r="B204" s="143"/>
      <c r="C204" s="143"/>
    </row>
    <row r="205" spans="1:3" ht="15" x14ac:dyDescent="0.2">
      <c r="A205" s="143"/>
      <c r="B205" s="143"/>
      <c r="C205" s="143"/>
    </row>
    <row r="206" spans="1:3" ht="15" x14ac:dyDescent="0.2">
      <c r="A206" s="143"/>
      <c r="B206" s="143"/>
      <c r="C206" s="143"/>
    </row>
    <row r="207" spans="1:3" ht="15" x14ac:dyDescent="0.2">
      <c r="A207" s="143"/>
      <c r="B207" s="143"/>
      <c r="C207" s="143"/>
    </row>
    <row r="208" spans="1:3" ht="15" x14ac:dyDescent="0.2">
      <c r="A208" s="143"/>
      <c r="B208" s="143"/>
      <c r="C208" s="143"/>
    </row>
    <row r="209" spans="1:3" ht="15" x14ac:dyDescent="0.2">
      <c r="A209" s="143"/>
      <c r="B209" s="143"/>
      <c r="C209" s="143"/>
    </row>
    <row r="210" spans="1:3" ht="15" x14ac:dyDescent="0.2">
      <c r="A210" s="143"/>
      <c r="B210" s="143"/>
      <c r="C210" s="143"/>
    </row>
    <row r="211" spans="1:3" ht="15" x14ac:dyDescent="0.2">
      <c r="A211" s="143"/>
      <c r="B211" s="143"/>
      <c r="C211" s="143"/>
    </row>
    <row r="212" spans="1:3" ht="15" x14ac:dyDescent="0.2">
      <c r="A212" s="143"/>
      <c r="B212" s="143"/>
      <c r="C212" s="143"/>
    </row>
    <row r="213" spans="1:3" ht="15" x14ac:dyDescent="0.2">
      <c r="A213" s="143"/>
      <c r="B213" s="143"/>
      <c r="C213" s="143"/>
    </row>
    <row r="214" spans="1:3" ht="15" x14ac:dyDescent="0.2">
      <c r="A214" s="143"/>
      <c r="B214" s="143"/>
      <c r="C214" s="143"/>
    </row>
    <row r="215" spans="1:3" ht="15" x14ac:dyDescent="0.2">
      <c r="A215" s="143"/>
      <c r="B215" s="143"/>
      <c r="C215" s="143"/>
    </row>
    <row r="216" spans="1:3" ht="15" x14ac:dyDescent="0.2">
      <c r="A216" s="143"/>
      <c r="B216" s="143"/>
      <c r="C216" s="143"/>
    </row>
    <row r="217" spans="1:3" ht="15" x14ac:dyDescent="0.2">
      <c r="A217" s="143"/>
      <c r="B217" s="143"/>
      <c r="C217" s="143"/>
    </row>
    <row r="218" spans="1:3" ht="15" x14ac:dyDescent="0.2">
      <c r="A218" s="143"/>
      <c r="B218" s="143"/>
      <c r="C218" s="143"/>
    </row>
    <row r="219" spans="1:3" ht="15" x14ac:dyDescent="0.2">
      <c r="A219" s="143"/>
      <c r="B219" s="143"/>
      <c r="C219" s="143"/>
    </row>
    <row r="220" spans="1:3" ht="15" x14ac:dyDescent="0.2">
      <c r="A220" s="143"/>
      <c r="B220" s="143"/>
      <c r="C220" s="143"/>
    </row>
    <row r="221" spans="1:3" ht="15" x14ac:dyDescent="0.2">
      <c r="A221" s="143"/>
      <c r="B221" s="143"/>
      <c r="C221" s="143"/>
    </row>
    <row r="222" spans="1:3" ht="15" x14ac:dyDescent="0.2">
      <c r="A222" s="143"/>
      <c r="B222" s="143"/>
      <c r="C222" s="143"/>
    </row>
    <row r="223" spans="1:3" ht="15" x14ac:dyDescent="0.2">
      <c r="A223" s="143"/>
      <c r="B223" s="143"/>
      <c r="C223" s="143"/>
    </row>
    <row r="224" spans="1:3" ht="15" x14ac:dyDescent="0.2">
      <c r="A224" s="143"/>
      <c r="B224" s="143"/>
      <c r="C224" s="143"/>
    </row>
    <row r="225" spans="1:3" ht="15" x14ac:dyDescent="0.2">
      <c r="A225" s="143"/>
      <c r="B225" s="143"/>
      <c r="C225" s="143"/>
    </row>
    <row r="226" spans="1:3" ht="15" x14ac:dyDescent="0.2">
      <c r="A226" s="143"/>
      <c r="B226" s="143"/>
      <c r="C226" s="143"/>
    </row>
    <row r="227" spans="1:3" ht="15" x14ac:dyDescent="0.2">
      <c r="A227" s="143"/>
      <c r="B227" s="143"/>
      <c r="C227" s="143"/>
    </row>
    <row r="228" spans="1:3" ht="15" x14ac:dyDescent="0.2">
      <c r="A228" s="143"/>
      <c r="B228" s="143"/>
      <c r="C228" s="143"/>
    </row>
    <row r="229" spans="1:3" ht="15" x14ac:dyDescent="0.2">
      <c r="A229" s="143"/>
      <c r="B229" s="143"/>
      <c r="C229" s="143"/>
    </row>
    <row r="230" spans="1:3" ht="15" x14ac:dyDescent="0.2">
      <c r="A230" s="143"/>
      <c r="B230" s="143"/>
      <c r="C230" s="143"/>
    </row>
    <row r="231" spans="1:3" ht="15" x14ac:dyDescent="0.2">
      <c r="A231" s="143"/>
      <c r="B231" s="143"/>
      <c r="C231" s="143"/>
    </row>
    <row r="232" spans="1:3" ht="15" x14ac:dyDescent="0.2">
      <c r="A232" s="143"/>
      <c r="B232" s="143"/>
      <c r="C232" s="143"/>
    </row>
    <row r="233" spans="1:3" ht="15" x14ac:dyDescent="0.2">
      <c r="A233" s="143"/>
      <c r="B233" s="143"/>
      <c r="C233" s="143"/>
    </row>
    <row r="234" spans="1:3" ht="15" x14ac:dyDescent="0.2">
      <c r="A234" s="143"/>
      <c r="B234" s="143"/>
      <c r="C234" s="143"/>
    </row>
    <row r="235" spans="1:3" ht="15" x14ac:dyDescent="0.2">
      <c r="A235" s="143"/>
      <c r="B235" s="143"/>
      <c r="C235" s="143"/>
    </row>
    <row r="236" spans="1:3" ht="15" x14ac:dyDescent="0.2">
      <c r="A236" s="143"/>
      <c r="B236" s="143"/>
      <c r="C236" s="143"/>
    </row>
    <row r="237" spans="1:3" ht="15" x14ac:dyDescent="0.2">
      <c r="A237" s="143"/>
      <c r="B237" s="143"/>
      <c r="C237" s="143"/>
    </row>
    <row r="238" spans="1:3" ht="15" x14ac:dyDescent="0.2">
      <c r="A238" s="143"/>
      <c r="B238" s="143"/>
      <c r="C238" s="143"/>
    </row>
    <row r="239" spans="1:3" ht="15" x14ac:dyDescent="0.2">
      <c r="A239" s="143"/>
      <c r="B239" s="143"/>
      <c r="C239" s="143"/>
    </row>
    <row r="240" spans="1:3" ht="15" x14ac:dyDescent="0.2">
      <c r="A240" s="143"/>
      <c r="B240" s="143"/>
      <c r="C240" s="143"/>
    </row>
    <row r="241" spans="1:3" ht="15" x14ac:dyDescent="0.2">
      <c r="A241" s="143"/>
      <c r="B241" s="143"/>
      <c r="C241" s="143"/>
    </row>
    <row r="242" spans="1:3" ht="15" x14ac:dyDescent="0.2">
      <c r="A242" s="143"/>
      <c r="B242" s="143"/>
      <c r="C242" s="143"/>
    </row>
    <row r="243" spans="1:3" ht="15" x14ac:dyDescent="0.2">
      <c r="A243" s="143"/>
      <c r="B243" s="143"/>
      <c r="C243" s="143"/>
    </row>
    <row r="244" spans="1:3" ht="15" x14ac:dyDescent="0.2">
      <c r="A244" s="143"/>
      <c r="B244" s="143"/>
      <c r="C244" s="143"/>
    </row>
    <row r="245" spans="1:3" ht="15" x14ac:dyDescent="0.2">
      <c r="A245" s="143"/>
      <c r="B245" s="143"/>
      <c r="C245" s="143"/>
    </row>
    <row r="246" spans="1:3" ht="15" x14ac:dyDescent="0.2">
      <c r="A246" s="143"/>
      <c r="B246" s="143"/>
      <c r="C246" s="143"/>
    </row>
    <row r="247" spans="1:3" ht="15" x14ac:dyDescent="0.2">
      <c r="A247" s="143"/>
      <c r="B247" s="143"/>
      <c r="C247" s="143"/>
    </row>
    <row r="248" spans="1:3" ht="15" x14ac:dyDescent="0.2">
      <c r="A248" s="143"/>
      <c r="B248" s="143"/>
      <c r="C248" s="143"/>
    </row>
    <row r="249" spans="1:3" ht="15" x14ac:dyDescent="0.2">
      <c r="A249" s="143"/>
      <c r="B249" s="143"/>
      <c r="C249" s="143"/>
    </row>
    <row r="250" spans="1:3" ht="15" x14ac:dyDescent="0.2">
      <c r="A250" s="143"/>
      <c r="B250" s="143"/>
      <c r="C250" s="143"/>
    </row>
    <row r="251" spans="1:3" ht="15" x14ac:dyDescent="0.2">
      <c r="A251" s="143"/>
      <c r="B251" s="143"/>
      <c r="C251" s="143"/>
    </row>
    <row r="252" spans="1:3" ht="15" x14ac:dyDescent="0.2">
      <c r="A252" s="143"/>
      <c r="B252" s="143"/>
      <c r="C252" s="143"/>
    </row>
    <row r="253" spans="1:3" ht="15" x14ac:dyDescent="0.2">
      <c r="A253" s="143"/>
      <c r="B253" s="143"/>
      <c r="C253" s="143"/>
    </row>
    <row r="254" spans="1:3" ht="15" x14ac:dyDescent="0.2">
      <c r="A254" s="143"/>
      <c r="B254" s="143"/>
      <c r="C254" s="143"/>
    </row>
    <row r="255" spans="1:3" ht="15" x14ac:dyDescent="0.2">
      <c r="A255" s="143"/>
      <c r="B255" s="143"/>
      <c r="C255" s="143"/>
    </row>
    <row r="256" spans="1:3" ht="15" x14ac:dyDescent="0.2">
      <c r="A256" s="143"/>
      <c r="B256" s="143"/>
      <c r="C256" s="143"/>
    </row>
    <row r="257" spans="1:3" ht="15" x14ac:dyDescent="0.2">
      <c r="A257" s="143"/>
      <c r="B257" s="143"/>
      <c r="C257" s="143"/>
    </row>
    <row r="258" spans="1:3" ht="15" x14ac:dyDescent="0.2">
      <c r="A258" s="143"/>
      <c r="B258" s="143"/>
      <c r="C258" s="143"/>
    </row>
    <row r="259" spans="1:3" ht="15" x14ac:dyDescent="0.2">
      <c r="A259" s="143"/>
      <c r="B259" s="143"/>
      <c r="C259" s="143"/>
    </row>
    <row r="260" spans="1:3" ht="15" x14ac:dyDescent="0.2">
      <c r="A260" s="143"/>
      <c r="B260" s="143"/>
      <c r="C260" s="143"/>
    </row>
    <row r="261" spans="1:3" ht="15" x14ac:dyDescent="0.2">
      <c r="A261" s="143"/>
      <c r="B261" s="143"/>
      <c r="C261" s="143"/>
    </row>
    <row r="262" spans="1:3" ht="15" x14ac:dyDescent="0.2">
      <c r="A262" s="143"/>
      <c r="B262" s="143"/>
      <c r="C262" s="143"/>
    </row>
    <row r="263" spans="1:3" ht="15" x14ac:dyDescent="0.2">
      <c r="A263" s="143"/>
      <c r="B263" s="143"/>
      <c r="C263" s="143"/>
    </row>
    <row r="264" spans="1:3" ht="15" x14ac:dyDescent="0.2">
      <c r="A264" s="143"/>
      <c r="B264" s="143"/>
      <c r="C264" s="143"/>
    </row>
    <row r="265" spans="1:3" ht="15" x14ac:dyDescent="0.2">
      <c r="A265" s="143"/>
      <c r="B265" s="143"/>
      <c r="C265" s="143"/>
    </row>
    <row r="266" spans="1:3" ht="15" x14ac:dyDescent="0.2">
      <c r="A266" s="143"/>
      <c r="B266" s="143"/>
      <c r="C266" s="143"/>
    </row>
    <row r="267" spans="1:3" ht="15" x14ac:dyDescent="0.2">
      <c r="A267" s="143"/>
      <c r="B267" s="143"/>
      <c r="C267" s="143"/>
    </row>
    <row r="268" spans="1:3" ht="15" x14ac:dyDescent="0.2">
      <c r="A268" s="143"/>
      <c r="B268" s="143"/>
      <c r="C268" s="143"/>
    </row>
    <row r="269" spans="1:3" ht="15" x14ac:dyDescent="0.2">
      <c r="A269" s="143"/>
      <c r="B269" s="143"/>
      <c r="C269" s="143"/>
    </row>
    <row r="270" spans="1:3" ht="15" x14ac:dyDescent="0.2">
      <c r="A270" s="143"/>
      <c r="B270" s="143"/>
      <c r="C270" s="143"/>
    </row>
    <row r="271" spans="1:3" ht="15" x14ac:dyDescent="0.2">
      <c r="A271" s="143"/>
      <c r="B271" s="143"/>
      <c r="C271" s="143"/>
    </row>
    <row r="272" spans="1:3" ht="15" x14ac:dyDescent="0.2">
      <c r="A272" s="143"/>
      <c r="B272" s="143"/>
      <c r="C272" s="143"/>
    </row>
    <row r="273" spans="1:3" ht="15" x14ac:dyDescent="0.2">
      <c r="A273" s="143"/>
      <c r="B273" s="143"/>
      <c r="C273" s="143"/>
    </row>
    <row r="274" spans="1:3" ht="15" x14ac:dyDescent="0.2">
      <c r="A274" s="143"/>
      <c r="B274" s="143"/>
      <c r="C274" s="143"/>
    </row>
    <row r="275" spans="1:3" ht="15" x14ac:dyDescent="0.2">
      <c r="A275" s="143"/>
      <c r="B275" s="143"/>
      <c r="C275" s="143"/>
    </row>
    <row r="276" spans="1:3" ht="15" x14ac:dyDescent="0.2">
      <c r="A276" s="143"/>
      <c r="B276" s="143"/>
      <c r="C276" s="143"/>
    </row>
    <row r="277" spans="1:3" ht="15" x14ac:dyDescent="0.2">
      <c r="A277" s="143"/>
      <c r="B277" s="143"/>
      <c r="C277" s="143"/>
    </row>
    <row r="278" spans="1:3" ht="15" x14ac:dyDescent="0.2">
      <c r="A278" s="143"/>
      <c r="B278" s="143"/>
      <c r="C278" s="143"/>
    </row>
    <row r="279" spans="1:3" ht="15" x14ac:dyDescent="0.2">
      <c r="A279" s="143"/>
      <c r="B279" s="143"/>
      <c r="C279" s="143"/>
    </row>
    <row r="280" spans="1:3" ht="15" x14ac:dyDescent="0.2">
      <c r="A280" s="143"/>
      <c r="B280" s="143"/>
      <c r="C280" s="143"/>
    </row>
    <row r="281" spans="1:3" ht="15" x14ac:dyDescent="0.2">
      <c r="A281" s="143"/>
      <c r="B281" s="143"/>
      <c r="C281" s="143"/>
    </row>
    <row r="282" spans="1:3" ht="15" x14ac:dyDescent="0.2">
      <c r="A282" s="143"/>
      <c r="B282" s="143"/>
      <c r="C282" s="143"/>
    </row>
    <row r="283" spans="1:3" ht="15" x14ac:dyDescent="0.2">
      <c r="A283" s="143"/>
      <c r="B283" s="143"/>
      <c r="C283" s="143"/>
    </row>
    <row r="284" spans="1:3" ht="15" x14ac:dyDescent="0.2">
      <c r="A284" s="143"/>
      <c r="B284" s="143"/>
      <c r="C284" s="143"/>
    </row>
    <row r="285" spans="1:3" ht="15" x14ac:dyDescent="0.2">
      <c r="A285" s="143"/>
      <c r="B285" s="143"/>
      <c r="C285" s="143"/>
    </row>
    <row r="286" spans="1:3" ht="15" x14ac:dyDescent="0.2">
      <c r="A286" s="143"/>
      <c r="B286" s="143"/>
      <c r="C286" s="143"/>
    </row>
    <row r="287" spans="1:3" ht="15" x14ac:dyDescent="0.2">
      <c r="A287" s="143"/>
      <c r="B287" s="143"/>
      <c r="C287" s="143"/>
    </row>
    <row r="288" spans="1:3" ht="15" x14ac:dyDescent="0.2">
      <c r="A288" s="143"/>
      <c r="B288" s="143"/>
      <c r="C288" s="143"/>
    </row>
    <row r="289" spans="1:3" ht="15" x14ac:dyDescent="0.2">
      <c r="A289" s="143"/>
      <c r="B289" s="143"/>
      <c r="C289" s="143"/>
    </row>
    <row r="290" spans="1:3" ht="15" x14ac:dyDescent="0.2">
      <c r="A290" s="143"/>
      <c r="B290" s="143"/>
      <c r="C290" s="143"/>
    </row>
    <row r="291" spans="1:3" ht="15" x14ac:dyDescent="0.2">
      <c r="A291" s="143"/>
      <c r="B291" s="143"/>
      <c r="C291" s="143"/>
    </row>
    <row r="292" spans="1:3" ht="15" x14ac:dyDescent="0.2">
      <c r="A292" s="143"/>
      <c r="B292" s="143"/>
      <c r="C292" s="143"/>
    </row>
    <row r="293" spans="1:3" ht="15" x14ac:dyDescent="0.2">
      <c r="A293" s="143"/>
      <c r="B293" s="143"/>
      <c r="C293" s="143"/>
    </row>
    <row r="294" spans="1:3" ht="15" x14ac:dyDescent="0.2">
      <c r="A294" s="143"/>
      <c r="B294" s="143"/>
      <c r="C294" s="143"/>
    </row>
    <row r="295" spans="1:3" ht="15" x14ac:dyDescent="0.2">
      <c r="A295" s="143"/>
      <c r="B295" s="143"/>
      <c r="C295" s="143"/>
    </row>
    <row r="296" spans="1:3" ht="15" x14ac:dyDescent="0.2">
      <c r="A296" s="143"/>
      <c r="B296" s="143"/>
      <c r="C296" s="143"/>
    </row>
    <row r="297" spans="1:3" ht="15" x14ac:dyDescent="0.2">
      <c r="A297" s="143"/>
      <c r="B297" s="143"/>
      <c r="C297" s="143"/>
    </row>
    <row r="298" spans="1:3" ht="15" x14ac:dyDescent="0.2">
      <c r="A298" s="143"/>
      <c r="B298" s="143"/>
      <c r="C298" s="143"/>
    </row>
    <row r="299" spans="1:3" ht="15" x14ac:dyDescent="0.2">
      <c r="A299" s="143"/>
      <c r="B299" s="143"/>
      <c r="C299" s="143"/>
    </row>
    <row r="300" spans="1:3" ht="15" x14ac:dyDescent="0.2">
      <c r="A300" s="143"/>
      <c r="B300" s="143"/>
      <c r="C300" s="143"/>
    </row>
    <row r="301" spans="1:3" ht="15" x14ac:dyDescent="0.2">
      <c r="A301" s="143"/>
      <c r="B301" s="143"/>
      <c r="C301" s="143"/>
    </row>
    <row r="302" spans="1:3" ht="15" x14ac:dyDescent="0.2">
      <c r="A302" s="143"/>
      <c r="B302" s="143"/>
      <c r="C302" s="143"/>
    </row>
    <row r="303" spans="1:3" ht="15" x14ac:dyDescent="0.2">
      <c r="A303" s="143"/>
      <c r="B303" s="143"/>
      <c r="C303" s="143"/>
    </row>
    <row r="304" spans="1:3" ht="15" x14ac:dyDescent="0.2">
      <c r="A304" s="143"/>
      <c r="B304" s="143"/>
      <c r="C304" s="143"/>
    </row>
    <row r="305" spans="1:3" ht="15" x14ac:dyDescent="0.2">
      <c r="A305" s="143"/>
      <c r="B305" s="143"/>
      <c r="C305" s="143"/>
    </row>
    <row r="306" spans="1:3" ht="15" x14ac:dyDescent="0.2">
      <c r="A306" s="143"/>
      <c r="B306" s="143"/>
      <c r="C306" s="143"/>
    </row>
    <row r="307" spans="1:3" ht="15" x14ac:dyDescent="0.2">
      <c r="A307" s="143"/>
      <c r="B307" s="143"/>
      <c r="C307" s="143"/>
    </row>
    <row r="308" spans="1:3" ht="15" x14ac:dyDescent="0.2">
      <c r="A308" s="143"/>
      <c r="B308" s="143"/>
      <c r="C308" s="143"/>
    </row>
    <row r="309" spans="1:3" ht="15" x14ac:dyDescent="0.2">
      <c r="A309" s="143"/>
      <c r="B309" s="143"/>
      <c r="C309" s="143"/>
    </row>
    <row r="310" spans="1:3" ht="15" x14ac:dyDescent="0.2">
      <c r="A310" s="143"/>
      <c r="B310" s="143"/>
      <c r="C310" s="143"/>
    </row>
    <row r="311" spans="1:3" ht="15" x14ac:dyDescent="0.2">
      <c r="A311" s="143"/>
      <c r="B311" s="143"/>
      <c r="C311" s="143"/>
    </row>
    <row r="312" spans="1:3" ht="15" x14ac:dyDescent="0.2">
      <c r="A312" s="143"/>
      <c r="B312" s="143"/>
      <c r="C312" s="143"/>
    </row>
    <row r="313" spans="1:3" ht="15" x14ac:dyDescent="0.2">
      <c r="A313" s="143"/>
      <c r="B313" s="143"/>
      <c r="C313" s="143"/>
    </row>
    <row r="314" spans="1:3" ht="15" x14ac:dyDescent="0.2">
      <c r="A314" s="143"/>
      <c r="B314" s="143"/>
      <c r="C314" s="143"/>
    </row>
    <row r="315" spans="1:3" ht="15" x14ac:dyDescent="0.2">
      <c r="A315" s="143"/>
      <c r="B315" s="143"/>
      <c r="C315" s="143"/>
    </row>
    <row r="316" spans="1:3" ht="15" x14ac:dyDescent="0.2">
      <c r="A316" s="143"/>
      <c r="B316" s="143"/>
      <c r="C316" s="143"/>
    </row>
    <row r="317" spans="1:3" ht="15" x14ac:dyDescent="0.2">
      <c r="A317" s="143"/>
      <c r="B317" s="143"/>
      <c r="C317" s="143"/>
    </row>
    <row r="318" spans="1:3" ht="15" x14ac:dyDescent="0.2">
      <c r="A318" s="143"/>
      <c r="B318" s="143"/>
      <c r="C318" s="143"/>
    </row>
    <row r="319" spans="1:3" ht="15" x14ac:dyDescent="0.2">
      <c r="A319" s="143"/>
      <c r="B319" s="143"/>
      <c r="C319" s="143"/>
    </row>
    <row r="320" spans="1:3" ht="15" x14ac:dyDescent="0.2">
      <c r="A320" s="143"/>
      <c r="B320" s="143"/>
      <c r="C320" s="143"/>
    </row>
    <row r="321" spans="1:3" ht="15" x14ac:dyDescent="0.2">
      <c r="A321" s="143"/>
      <c r="B321" s="143"/>
      <c r="C321" s="143"/>
    </row>
    <row r="322" spans="1:3" ht="15" x14ac:dyDescent="0.2">
      <c r="A322" s="143"/>
      <c r="B322" s="143"/>
      <c r="C322" s="143"/>
    </row>
    <row r="323" spans="1:3" ht="15" x14ac:dyDescent="0.2">
      <c r="A323" s="143"/>
      <c r="B323" s="143"/>
      <c r="C323" s="143"/>
    </row>
    <row r="324" spans="1:3" ht="15" x14ac:dyDescent="0.2">
      <c r="A324" s="143"/>
      <c r="B324" s="143"/>
      <c r="C324" s="143"/>
    </row>
    <row r="325" spans="1:3" ht="15" x14ac:dyDescent="0.2">
      <c r="A325" s="143"/>
      <c r="B325" s="143"/>
      <c r="C325" s="143"/>
    </row>
    <row r="326" spans="1:3" ht="15" x14ac:dyDescent="0.2">
      <c r="A326" s="143"/>
      <c r="B326" s="143"/>
      <c r="C326" s="143"/>
    </row>
    <row r="327" spans="1:3" ht="15" x14ac:dyDescent="0.2">
      <c r="A327" s="143"/>
      <c r="B327" s="143"/>
      <c r="C327" s="143"/>
    </row>
    <row r="328" spans="1:3" ht="15" x14ac:dyDescent="0.2">
      <c r="A328" s="143"/>
      <c r="B328" s="143"/>
      <c r="C328" s="143"/>
    </row>
    <row r="329" spans="1:3" ht="15" x14ac:dyDescent="0.2">
      <c r="A329" s="143"/>
      <c r="B329" s="143"/>
      <c r="C329" s="143"/>
    </row>
    <row r="330" spans="1:3" ht="15" x14ac:dyDescent="0.2">
      <c r="A330" s="143"/>
      <c r="B330" s="143"/>
      <c r="C330" s="143"/>
    </row>
    <row r="331" spans="1:3" ht="15" x14ac:dyDescent="0.2">
      <c r="A331" s="143"/>
      <c r="B331" s="143"/>
      <c r="C331" s="143"/>
    </row>
    <row r="332" spans="1:3" ht="15" x14ac:dyDescent="0.2">
      <c r="A332" s="143"/>
      <c r="B332" s="143"/>
      <c r="C332" s="143"/>
    </row>
    <row r="333" spans="1:3" ht="15" x14ac:dyDescent="0.2">
      <c r="A333" s="143"/>
      <c r="B333" s="143"/>
      <c r="C333" s="143"/>
    </row>
    <row r="334" spans="1:3" ht="15" x14ac:dyDescent="0.2">
      <c r="A334" s="143"/>
      <c r="B334" s="143"/>
      <c r="C334" s="143"/>
    </row>
    <row r="335" spans="1:3" ht="15" x14ac:dyDescent="0.2">
      <c r="A335" s="143"/>
      <c r="B335" s="143"/>
      <c r="C335" s="143"/>
    </row>
    <row r="336" spans="1:3" ht="15" x14ac:dyDescent="0.2">
      <c r="A336" s="143"/>
      <c r="B336" s="143"/>
      <c r="C336" s="143"/>
    </row>
    <row r="337" spans="1:3" ht="15" x14ac:dyDescent="0.2">
      <c r="A337" s="143"/>
      <c r="B337" s="143"/>
      <c r="C337" s="143"/>
    </row>
    <row r="338" spans="1:3" ht="15" x14ac:dyDescent="0.2">
      <c r="A338" s="143"/>
      <c r="B338" s="143"/>
      <c r="C338" s="143"/>
    </row>
    <row r="339" spans="1:3" ht="15" x14ac:dyDescent="0.2">
      <c r="A339" s="143"/>
      <c r="B339" s="143"/>
      <c r="C339" s="143"/>
    </row>
    <row r="340" spans="1:3" ht="15" x14ac:dyDescent="0.2">
      <c r="A340" s="143"/>
      <c r="B340" s="143"/>
      <c r="C340" s="143"/>
    </row>
    <row r="341" spans="1:3" ht="15" x14ac:dyDescent="0.2">
      <c r="A341" s="143"/>
      <c r="B341" s="143"/>
      <c r="C341" s="143"/>
    </row>
    <row r="342" spans="1:3" ht="15" x14ac:dyDescent="0.2">
      <c r="A342" s="143"/>
      <c r="B342" s="143"/>
      <c r="C342" s="143"/>
    </row>
    <row r="343" spans="1:3" ht="15" x14ac:dyDescent="0.2">
      <c r="A343" s="143"/>
      <c r="B343" s="143"/>
      <c r="C343" s="143"/>
    </row>
    <row r="344" spans="1:3" ht="15" x14ac:dyDescent="0.2">
      <c r="A344" s="143"/>
      <c r="B344" s="143"/>
      <c r="C344" s="143"/>
    </row>
    <row r="345" spans="1:3" ht="15" x14ac:dyDescent="0.2">
      <c r="A345" s="143"/>
      <c r="B345" s="143"/>
      <c r="C345" s="143"/>
    </row>
    <row r="346" spans="1:3" ht="15" x14ac:dyDescent="0.2">
      <c r="A346" s="143"/>
      <c r="B346" s="143"/>
      <c r="C346" s="143"/>
    </row>
    <row r="347" spans="1:3" ht="15" x14ac:dyDescent="0.2">
      <c r="A347" s="143"/>
      <c r="B347" s="143"/>
      <c r="C347" s="143"/>
    </row>
    <row r="348" spans="1:3" ht="15" x14ac:dyDescent="0.2">
      <c r="A348" s="143"/>
      <c r="B348" s="143"/>
      <c r="C348" s="143"/>
    </row>
    <row r="349" spans="1:3" ht="15" x14ac:dyDescent="0.2">
      <c r="A349" s="143"/>
      <c r="B349" s="143"/>
      <c r="C349" s="143"/>
    </row>
    <row r="350" spans="1:3" ht="15" x14ac:dyDescent="0.2">
      <c r="A350" s="143"/>
      <c r="B350" s="143"/>
      <c r="C350" s="143"/>
    </row>
    <row r="351" spans="1:3" ht="15" x14ac:dyDescent="0.2">
      <c r="A351" s="143"/>
      <c r="B351" s="143"/>
      <c r="C351" s="143"/>
    </row>
    <row r="352" spans="1:3" ht="15" x14ac:dyDescent="0.2">
      <c r="A352" s="143"/>
      <c r="B352" s="143"/>
      <c r="C352" s="143"/>
    </row>
    <row r="353" spans="1:3" ht="15" x14ac:dyDescent="0.2">
      <c r="A353" s="143"/>
      <c r="B353" s="143"/>
      <c r="C353" s="143"/>
    </row>
    <row r="354" spans="1:3" ht="15" x14ac:dyDescent="0.2">
      <c r="A354" s="143"/>
      <c r="B354" s="143"/>
      <c r="C354" s="143"/>
    </row>
    <row r="355" spans="1:3" ht="15" x14ac:dyDescent="0.2">
      <c r="A355" s="143"/>
      <c r="B355" s="143"/>
      <c r="C355" s="143"/>
    </row>
    <row r="356" spans="1:3" ht="15" x14ac:dyDescent="0.2">
      <c r="A356" s="143"/>
      <c r="B356" s="143"/>
      <c r="C356" s="143"/>
    </row>
    <row r="357" spans="1:3" ht="15" x14ac:dyDescent="0.2">
      <c r="A357" s="143"/>
      <c r="B357" s="143"/>
      <c r="C357" s="143"/>
    </row>
    <row r="358" spans="1:3" ht="15" x14ac:dyDescent="0.2">
      <c r="A358" s="143"/>
      <c r="B358" s="143"/>
      <c r="C358" s="143"/>
    </row>
    <row r="359" spans="1:3" ht="15" x14ac:dyDescent="0.2">
      <c r="A359" s="143"/>
      <c r="B359" s="143"/>
      <c r="C359" s="143"/>
    </row>
    <row r="360" spans="1:3" ht="15" x14ac:dyDescent="0.2">
      <c r="A360" s="143"/>
      <c r="B360" s="143"/>
      <c r="C360" s="143"/>
    </row>
    <row r="361" spans="1:3" ht="15" x14ac:dyDescent="0.2">
      <c r="A361" s="143"/>
      <c r="B361" s="143"/>
      <c r="C361" s="143"/>
    </row>
    <row r="362" spans="1:3" ht="15" x14ac:dyDescent="0.2">
      <c r="A362" s="143"/>
      <c r="B362" s="143"/>
      <c r="C362" s="143"/>
    </row>
    <row r="363" spans="1:3" ht="15" x14ac:dyDescent="0.2">
      <c r="A363" s="143"/>
      <c r="B363" s="143"/>
      <c r="C363" s="143"/>
    </row>
    <row r="364" spans="1:3" ht="15" x14ac:dyDescent="0.2">
      <c r="A364" s="143"/>
      <c r="B364" s="143"/>
      <c r="C364" s="143"/>
    </row>
    <row r="365" spans="1:3" ht="15" x14ac:dyDescent="0.2">
      <c r="A365" s="143"/>
      <c r="B365" s="143"/>
      <c r="C365" s="143"/>
    </row>
    <row r="366" spans="1:3" ht="15" x14ac:dyDescent="0.2">
      <c r="A366" s="143"/>
      <c r="B366" s="143"/>
      <c r="C366" s="143"/>
    </row>
    <row r="367" spans="1:3" ht="15" x14ac:dyDescent="0.2">
      <c r="A367" s="143"/>
      <c r="B367" s="143"/>
      <c r="C367" s="143"/>
    </row>
    <row r="368" spans="1:3" ht="15" x14ac:dyDescent="0.2">
      <c r="A368" s="143"/>
      <c r="B368" s="143"/>
      <c r="C368" s="143"/>
    </row>
    <row r="369" spans="1:3" ht="15" x14ac:dyDescent="0.2">
      <c r="A369" s="143"/>
      <c r="B369" s="143"/>
      <c r="C369" s="143"/>
    </row>
    <row r="370" spans="1:3" ht="15" x14ac:dyDescent="0.2">
      <c r="A370" s="143"/>
      <c r="B370" s="143"/>
      <c r="C370" s="143"/>
    </row>
    <row r="371" spans="1:3" ht="15" x14ac:dyDescent="0.2">
      <c r="A371" s="143"/>
      <c r="B371" s="143"/>
      <c r="C371" s="143"/>
    </row>
    <row r="372" spans="1:3" ht="15" x14ac:dyDescent="0.2">
      <c r="A372" s="143"/>
      <c r="B372" s="143"/>
      <c r="C372" s="143"/>
    </row>
    <row r="373" spans="1:3" ht="15" x14ac:dyDescent="0.2">
      <c r="A373" s="143"/>
      <c r="B373" s="143"/>
      <c r="C373" s="143"/>
    </row>
    <row r="374" spans="1:3" ht="15" x14ac:dyDescent="0.2">
      <c r="A374" s="143"/>
      <c r="B374" s="143"/>
      <c r="C374" s="143"/>
    </row>
    <row r="375" spans="1:3" ht="15" x14ac:dyDescent="0.2">
      <c r="A375" s="143"/>
      <c r="B375" s="143"/>
      <c r="C375" s="143"/>
    </row>
    <row r="376" spans="1:3" ht="15" x14ac:dyDescent="0.2">
      <c r="A376" s="143"/>
      <c r="B376" s="143"/>
      <c r="C376" s="143"/>
    </row>
    <row r="377" spans="1:3" ht="15" x14ac:dyDescent="0.2">
      <c r="A377" s="143"/>
      <c r="B377" s="143"/>
      <c r="C377" s="143"/>
    </row>
    <row r="378" spans="1:3" ht="15" x14ac:dyDescent="0.2">
      <c r="A378" s="143"/>
      <c r="B378" s="143"/>
      <c r="C378" s="143"/>
    </row>
    <row r="379" spans="1:3" ht="15" x14ac:dyDescent="0.2">
      <c r="A379" s="143"/>
      <c r="B379" s="143"/>
      <c r="C379" s="143"/>
    </row>
    <row r="380" spans="1:3" ht="15" x14ac:dyDescent="0.2">
      <c r="A380" s="143"/>
      <c r="B380" s="143"/>
      <c r="C380" s="143"/>
    </row>
    <row r="381" spans="1:3" ht="15" x14ac:dyDescent="0.2">
      <c r="A381" s="143"/>
      <c r="B381" s="143"/>
      <c r="C381" s="143"/>
    </row>
    <row r="382" spans="1:3" ht="15" x14ac:dyDescent="0.2">
      <c r="A382" s="143"/>
      <c r="B382" s="143"/>
      <c r="C382" s="143"/>
    </row>
    <row r="383" spans="1:3" ht="15" x14ac:dyDescent="0.2">
      <c r="A383" s="143"/>
      <c r="B383" s="143"/>
      <c r="C383" s="143"/>
    </row>
    <row r="384" spans="1:3" ht="15" x14ac:dyDescent="0.2">
      <c r="A384" s="143"/>
      <c r="B384" s="143"/>
      <c r="C384" s="143"/>
    </row>
    <row r="385" spans="1:3" ht="15" x14ac:dyDescent="0.2">
      <c r="A385" s="143"/>
      <c r="B385" s="143"/>
      <c r="C385" s="143"/>
    </row>
    <row r="386" spans="1:3" ht="15" x14ac:dyDescent="0.2">
      <c r="A386" s="143"/>
      <c r="B386" s="143"/>
      <c r="C386" s="143"/>
    </row>
    <row r="387" spans="1:3" ht="15" x14ac:dyDescent="0.2">
      <c r="A387" s="143"/>
      <c r="B387" s="143"/>
      <c r="C387" s="143"/>
    </row>
    <row r="388" spans="1:3" ht="15" x14ac:dyDescent="0.2">
      <c r="A388" s="143"/>
      <c r="B388" s="143"/>
      <c r="C388" s="143"/>
    </row>
    <row r="389" spans="1:3" ht="15" x14ac:dyDescent="0.2">
      <c r="A389" s="143"/>
      <c r="B389" s="143"/>
      <c r="C389" s="143"/>
    </row>
    <row r="390" spans="1:3" ht="15" x14ac:dyDescent="0.2">
      <c r="A390" s="143"/>
      <c r="B390" s="143"/>
      <c r="C390" s="143"/>
    </row>
    <row r="391" spans="1:3" ht="15" x14ac:dyDescent="0.2">
      <c r="A391" s="143"/>
      <c r="B391" s="143"/>
      <c r="C391" s="143"/>
    </row>
    <row r="392" spans="1:3" ht="15" x14ac:dyDescent="0.2">
      <c r="A392" s="143"/>
      <c r="B392" s="143"/>
      <c r="C392" s="143"/>
    </row>
    <row r="393" spans="1:3" ht="15" x14ac:dyDescent="0.2">
      <c r="A393" s="143"/>
      <c r="B393" s="143"/>
      <c r="C393" s="143"/>
    </row>
    <row r="394" spans="1:3" ht="15" x14ac:dyDescent="0.2">
      <c r="A394" s="143"/>
      <c r="B394" s="143"/>
      <c r="C394" s="143"/>
    </row>
    <row r="395" spans="1:3" ht="15" x14ac:dyDescent="0.2">
      <c r="A395" s="143"/>
      <c r="B395" s="143"/>
      <c r="C395" s="143"/>
    </row>
    <row r="396" spans="1:3" ht="15" x14ac:dyDescent="0.2">
      <c r="A396" s="143"/>
      <c r="B396" s="143"/>
      <c r="C396" s="143"/>
    </row>
    <row r="397" spans="1:3" ht="15" x14ac:dyDescent="0.2">
      <c r="A397" s="143"/>
      <c r="B397" s="143"/>
      <c r="C397" s="143"/>
    </row>
    <row r="398" spans="1:3" ht="15" x14ac:dyDescent="0.2">
      <c r="A398" s="143"/>
      <c r="B398" s="143"/>
      <c r="C398" s="143"/>
    </row>
    <row r="399" spans="1:3" ht="15" x14ac:dyDescent="0.2">
      <c r="A399" s="143"/>
      <c r="B399" s="143"/>
      <c r="C399" s="143"/>
    </row>
    <row r="400" spans="1:3" ht="15" x14ac:dyDescent="0.2">
      <c r="A400" s="143"/>
      <c r="B400" s="143"/>
      <c r="C400" s="143"/>
    </row>
    <row r="401" spans="1:3" ht="15" x14ac:dyDescent="0.2">
      <c r="A401" s="143"/>
      <c r="B401" s="143"/>
      <c r="C401" s="143"/>
    </row>
    <row r="402" spans="1:3" ht="15" x14ac:dyDescent="0.2">
      <c r="A402" s="143"/>
      <c r="B402" s="143"/>
      <c r="C402" s="143"/>
    </row>
    <row r="403" spans="1:3" ht="15" x14ac:dyDescent="0.2">
      <c r="A403" s="143"/>
      <c r="B403" s="143"/>
      <c r="C403" s="143"/>
    </row>
    <row r="404" spans="1:3" ht="15" x14ac:dyDescent="0.2">
      <c r="A404" s="143"/>
      <c r="B404" s="143"/>
      <c r="C404" s="143"/>
    </row>
    <row r="405" spans="1:3" ht="15" x14ac:dyDescent="0.2">
      <c r="A405" s="143"/>
      <c r="B405" s="143"/>
      <c r="C405" s="143"/>
    </row>
    <row r="406" spans="1:3" ht="15" x14ac:dyDescent="0.2">
      <c r="A406" s="143"/>
      <c r="B406" s="143"/>
      <c r="C406" s="143"/>
    </row>
    <row r="407" spans="1:3" ht="15" x14ac:dyDescent="0.2">
      <c r="A407" s="143"/>
      <c r="B407" s="143"/>
      <c r="C407" s="143"/>
    </row>
    <row r="408" spans="1:3" ht="15" x14ac:dyDescent="0.2">
      <c r="A408" s="143"/>
      <c r="B408" s="143"/>
      <c r="C408" s="143"/>
    </row>
    <row r="409" spans="1:3" ht="15" x14ac:dyDescent="0.2">
      <c r="A409" s="143"/>
      <c r="B409" s="143"/>
      <c r="C409" s="143"/>
    </row>
    <row r="410" spans="1:3" ht="15" x14ac:dyDescent="0.2">
      <c r="A410" s="143"/>
      <c r="B410" s="143"/>
      <c r="C410" s="143"/>
    </row>
    <row r="411" spans="1:3" ht="15" x14ac:dyDescent="0.2">
      <c r="A411" s="143"/>
      <c r="B411" s="143"/>
      <c r="C411" s="143"/>
    </row>
    <row r="412" spans="1:3" ht="15" x14ac:dyDescent="0.2">
      <c r="A412" s="143"/>
      <c r="B412" s="143"/>
      <c r="C412" s="143"/>
    </row>
    <row r="413" spans="1:3" ht="15" x14ac:dyDescent="0.2">
      <c r="A413" s="143"/>
      <c r="B413" s="143"/>
      <c r="C413" s="143"/>
    </row>
    <row r="414" spans="1:3" ht="15" x14ac:dyDescent="0.2">
      <c r="A414" s="143"/>
      <c r="B414" s="143"/>
      <c r="C414" s="143"/>
    </row>
    <row r="415" spans="1:3" ht="15" x14ac:dyDescent="0.2">
      <c r="A415" s="143"/>
      <c r="B415" s="143"/>
      <c r="C415" s="143"/>
    </row>
    <row r="416" spans="1:3" ht="15" x14ac:dyDescent="0.2">
      <c r="A416" s="143"/>
      <c r="B416" s="143"/>
      <c r="C416" s="143"/>
    </row>
    <row r="417" spans="1:3" ht="15" x14ac:dyDescent="0.2">
      <c r="A417" s="143"/>
      <c r="B417" s="143"/>
      <c r="C417" s="143"/>
    </row>
    <row r="418" spans="1:3" ht="15" x14ac:dyDescent="0.2">
      <c r="A418" s="143"/>
      <c r="B418" s="143"/>
      <c r="C418" s="143"/>
    </row>
    <row r="419" spans="1:3" ht="15" x14ac:dyDescent="0.2">
      <c r="A419" s="143"/>
      <c r="B419" s="143"/>
      <c r="C419" s="143"/>
    </row>
    <row r="420" spans="1:3" ht="15" x14ac:dyDescent="0.2">
      <c r="A420" s="143"/>
      <c r="B420" s="143"/>
      <c r="C420" s="143"/>
    </row>
    <row r="421" spans="1:3" ht="15" x14ac:dyDescent="0.2">
      <c r="A421" s="143"/>
      <c r="B421" s="143"/>
      <c r="C421" s="143"/>
    </row>
    <row r="422" spans="1:3" ht="15" x14ac:dyDescent="0.2">
      <c r="A422" s="143"/>
      <c r="B422" s="143"/>
      <c r="C422" s="143"/>
    </row>
    <row r="423" spans="1:3" ht="15" x14ac:dyDescent="0.2">
      <c r="A423" s="143"/>
      <c r="B423" s="143"/>
      <c r="C423" s="143"/>
    </row>
    <row r="424" spans="1:3" ht="15" x14ac:dyDescent="0.2">
      <c r="A424" s="143"/>
      <c r="B424" s="143"/>
      <c r="C424" s="143"/>
    </row>
    <row r="425" spans="1:3" ht="15" x14ac:dyDescent="0.2">
      <c r="A425" s="143"/>
      <c r="B425" s="143"/>
      <c r="C425" s="143"/>
    </row>
    <row r="426" spans="1:3" ht="15" x14ac:dyDescent="0.2">
      <c r="A426" s="143"/>
      <c r="B426" s="143"/>
      <c r="C426" s="143"/>
    </row>
    <row r="427" spans="1:3" ht="15" x14ac:dyDescent="0.2">
      <c r="A427" s="143"/>
      <c r="B427" s="143"/>
      <c r="C427" s="143"/>
    </row>
    <row r="428" spans="1:3" ht="15" x14ac:dyDescent="0.2">
      <c r="A428" s="143"/>
      <c r="B428" s="143"/>
      <c r="C428" s="143"/>
    </row>
    <row r="429" spans="1:3" ht="15" x14ac:dyDescent="0.2">
      <c r="A429" s="143"/>
      <c r="B429" s="143"/>
      <c r="C429" s="143"/>
    </row>
    <row r="430" spans="1:3" ht="15" x14ac:dyDescent="0.2">
      <c r="A430" s="143"/>
      <c r="B430" s="143"/>
      <c r="C430" s="143"/>
    </row>
    <row r="431" spans="1:3" ht="15" x14ac:dyDescent="0.2">
      <c r="A431" s="143"/>
      <c r="B431" s="143"/>
      <c r="C431" s="143"/>
    </row>
    <row r="432" spans="1:3" ht="15" x14ac:dyDescent="0.2">
      <c r="A432" s="143"/>
      <c r="B432" s="143"/>
      <c r="C432" s="143"/>
    </row>
    <row r="433" spans="1:3" ht="15" x14ac:dyDescent="0.2">
      <c r="A433" s="143"/>
      <c r="B433" s="143"/>
      <c r="C433" s="143"/>
    </row>
    <row r="434" spans="1:3" ht="15" x14ac:dyDescent="0.2">
      <c r="A434" s="143"/>
      <c r="B434" s="143"/>
      <c r="C434" s="143"/>
    </row>
    <row r="435" spans="1:3" ht="15" x14ac:dyDescent="0.2">
      <c r="A435" s="143"/>
      <c r="B435" s="143"/>
      <c r="C435" s="143"/>
    </row>
    <row r="436" spans="1:3" ht="15" x14ac:dyDescent="0.2">
      <c r="A436" s="143"/>
      <c r="B436" s="143"/>
      <c r="C436" s="143"/>
    </row>
    <row r="437" spans="1:3" ht="15" x14ac:dyDescent="0.2">
      <c r="A437" s="143"/>
      <c r="B437" s="143"/>
      <c r="C437" s="143"/>
    </row>
    <row r="438" spans="1:3" ht="15" x14ac:dyDescent="0.2">
      <c r="A438" s="143"/>
      <c r="B438" s="143"/>
      <c r="C438" s="143"/>
    </row>
    <row r="439" spans="1:3" ht="15" x14ac:dyDescent="0.2">
      <c r="A439" s="143"/>
      <c r="B439" s="143"/>
      <c r="C439" s="143"/>
    </row>
    <row r="440" spans="1:3" ht="15" x14ac:dyDescent="0.2">
      <c r="A440" s="143"/>
      <c r="B440" s="143"/>
      <c r="C440" s="143"/>
    </row>
    <row r="441" spans="1:3" ht="15" x14ac:dyDescent="0.2">
      <c r="A441" s="143"/>
      <c r="B441" s="143"/>
      <c r="C441" s="143"/>
    </row>
    <row r="442" spans="1:3" ht="15" x14ac:dyDescent="0.2">
      <c r="A442" s="143"/>
      <c r="B442" s="143"/>
      <c r="C442" s="143"/>
    </row>
    <row r="443" spans="1:3" ht="15" x14ac:dyDescent="0.2">
      <c r="A443" s="143"/>
      <c r="B443" s="143"/>
      <c r="C443" s="143"/>
    </row>
    <row r="444" spans="1:3" ht="15" x14ac:dyDescent="0.2">
      <c r="A444" s="143"/>
      <c r="B444" s="143"/>
      <c r="C444" s="143"/>
    </row>
    <row r="445" spans="1:3" ht="15" x14ac:dyDescent="0.2">
      <c r="A445" s="143"/>
      <c r="B445" s="143"/>
      <c r="C445" s="143"/>
    </row>
    <row r="446" spans="1:3" ht="15" x14ac:dyDescent="0.2">
      <c r="A446" s="143"/>
      <c r="B446" s="143"/>
      <c r="C446" s="143"/>
    </row>
    <row r="447" spans="1:3" ht="15" x14ac:dyDescent="0.2">
      <c r="A447" s="143"/>
      <c r="B447" s="143"/>
      <c r="C447" s="143"/>
    </row>
    <row r="448" spans="1:3" ht="15" x14ac:dyDescent="0.2">
      <c r="A448" s="143"/>
      <c r="B448" s="143"/>
      <c r="C448" s="143"/>
    </row>
    <row r="449" spans="1:3" ht="15" x14ac:dyDescent="0.2">
      <c r="A449" s="143"/>
      <c r="B449" s="143"/>
      <c r="C449" s="143"/>
    </row>
    <row r="450" spans="1:3" ht="15" x14ac:dyDescent="0.2">
      <c r="A450" s="143"/>
      <c r="B450" s="143"/>
      <c r="C450" s="143"/>
    </row>
    <row r="451" spans="1:3" ht="15" x14ac:dyDescent="0.2">
      <c r="A451" s="143"/>
      <c r="B451" s="143"/>
      <c r="C451" s="143"/>
    </row>
    <row r="452" spans="1:3" ht="15" x14ac:dyDescent="0.2">
      <c r="A452" s="143"/>
      <c r="B452" s="143"/>
      <c r="C452" s="143"/>
    </row>
    <row r="453" spans="1:3" ht="15" x14ac:dyDescent="0.2">
      <c r="A453" s="143"/>
      <c r="B453" s="143"/>
      <c r="C453" s="143"/>
    </row>
    <row r="454" spans="1:3" ht="15" x14ac:dyDescent="0.2">
      <c r="A454" s="143"/>
      <c r="B454" s="143"/>
      <c r="C454" s="143"/>
    </row>
    <row r="455" spans="1:3" ht="15" x14ac:dyDescent="0.2">
      <c r="A455" s="143"/>
      <c r="B455" s="143"/>
      <c r="C455" s="143"/>
    </row>
    <row r="456" spans="1:3" ht="15" x14ac:dyDescent="0.2">
      <c r="A456" s="143"/>
      <c r="B456" s="143"/>
      <c r="C456" s="143"/>
    </row>
    <row r="457" spans="1:3" ht="15" x14ac:dyDescent="0.2">
      <c r="A457" s="143"/>
      <c r="B457" s="143"/>
      <c r="C457" s="143"/>
    </row>
    <row r="458" spans="1:3" ht="15" x14ac:dyDescent="0.2">
      <c r="A458" s="143"/>
      <c r="B458" s="143"/>
      <c r="C458" s="143"/>
    </row>
    <row r="459" spans="1:3" ht="15" x14ac:dyDescent="0.2">
      <c r="A459" s="143"/>
      <c r="B459" s="143"/>
      <c r="C459" s="143"/>
    </row>
    <row r="460" spans="1:3" ht="15" x14ac:dyDescent="0.2">
      <c r="A460" s="143"/>
      <c r="B460" s="143"/>
      <c r="C460" s="143"/>
    </row>
    <row r="461" spans="1:3" ht="15" x14ac:dyDescent="0.2">
      <c r="A461" s="143"/>
      <c r="B461" s="143"/>
      <c r="C461" s="143"/>
    </row>
    <row r="462" spans="1:3" ht="15" x14ac:dyDescent="0.2">
      <c r="A462" s="143"/>
      <c r="B462" s="143"/>
      <c r="C462" s="143"/>
    </row>
    <row r="463" spans="1:3" ht="15" x14ac:dyDescent="0.2">
      <c r="A463" s="143"/>
      <c r="B463" s="143"/>
      <c r="C463" s="143"/>
    </row>
    <row r="464" spans="1:3" ht="15" x14ac:dyDescent="0.2">
      <c r="A464" s="143"/>
      <c r="B464" s="143"/>
      <c r="C464" s="143"/>
    </row>
    <row r="465" spans="1:3" ht="15" x14ac:dyDescent="0.2">
      <c r="A465" s="143"/>
      <c r="B465" s="143"/>
      <c r="C465" s="143"/>
    </row>
    <row r="466" spans="1:3" ht="15" x14ac:dyDescent="0.2">
      <c r="A466" s="143"/>
      <c r="B466" s="143"/>
      <c r="C466" s="143"/>
    </row>
    <row r="467" spans="1:3" ht="15" x14ac:dyDescent="0.2">
      <c r="A467" s="143"/>
      <c r="B467" s="143"/>
      <c r="C467" s="143"/>
    </row>
    <row r="468" spans="1:3" ht="15" x14ac:dyDescent="0.2">
      <c r="A468" s="143"/>
      <c r="B468" s="143"/>
      <c r="C468" s="143"/>
    </row>
    <row r="469" spans="1:3" ht="15" x14ac:dyDescent="0.2">
      <c r="A469" s="143"/>
      <c r="B469" s="143"/>
      <c r="C469" s="143"/>
    </row>
    <row r="470" spans="1:3" ht="15" x14ac:dyDescent="0.2">
      <c r="A470" s="143"/>
      <c r="B470" s="143"/>
      <c r="C470" s="143"/>
    </row>
    <row r="471" spans="1:3" ht="15" x14ac:dyDescent="0.2">
      <c r="A471" s="143"/>
      <c r="B471" s="143"/>
      <c r="C471" s="143"/>
    </row>
    <row r="472" spans="1:3" ht="15" x14ac:dyDescent="0.2">
      <c r="A472" s="143"/>
      <c r="B472" s="143"/>
      <c r="C472" s="143"/>
    </row>
    <row r="473" spans="1:3" ht="15" x14ac:dyDescent="0.2">
      <c r="A473" s="143"/>
      <c r="B473" s="143"/>
      <c r="C473" s="143"/>
    </row>
    <row r="474" spans="1:3" ht="15" x14ac:dyDescent="0.2">
      <c r="A474" s="143"/>
      <c r="B474" s="143"/>
      <c r="C474" s="143"/>
    </row>
    <row r="475" spans="1:3" ht="15" x14ac:dyDescent="0.2">
      <c r="A475" s="143"/>
      <c r="B475" s="143"/>
      <c r="C475" s="143"/>
    </row>
    <row r="476" spans="1:3" ht="15" x14ac:dyDescent="0.2">
      <c r="A476" s="143"/>
      <c r="B476" s="143"/>
      <c r="C476" s="143"/>
    </row>
    <row r="477" spans="1:3" ht="15" x14ac:dyDescent="0.2">
      <c r="A477" s="143"/>
      <c r="B477" s="143"/>
      <c r="C477" s="143"/>
    </row>
    <row r="478" spans="1:3" ht="15" x14ac:dyDescent="0.2">
      <c r="A478" s="143"/>
      <c r="B478" s="143"/>
      <c r="C478" s="143"/>
    </row>
    <row r="479" spans="1:3" ht="15" x14ac:dyDescent="0.2">
      <c r="A479" s="143"/>
      <c r="B479" s="143"/>
      <c r="C479" s="143"/>
    </row>
    <row r="480" spans="1:3" ht="15" x14ac:dyDescent="0.2">
      <c r="A480" s="143"/>
      <c r="B480" s="143"/>
      <c r="C480" s="143"/>
    </row>
    <row r="481" spans="1:3" ht="15" x14ac:dyDescent="0.2">
      <c r="A481" s="143"/>
      <c r="B481" s="143"/>
      <c r="C481" s="143"/>
    </row>
    <row r="482" spans="1:3" ht="15" x14ac:dyDescent="0.2">
      <c r="A482" s="143"/>
      <c r="B482" s="143"/>
      <c r="C482" s="143"/>
    </row>
    <row r="483" spans="1:3" ht="15" x14ac:dyDescent="0.2">
      <c r="A483" s="143"/>
      <c r="B483" s="143"/>
      <c r="C483" s="143"/>
    </row>
    <row r="484" spans="1:3" ht="15" x14ac:dyDescent="0.2">
      <c r="A484" s="143"/>
      <c r="B484" s="143"/>
      <c r="C484" s="143"/>
    </row>
    <row r="485" spans="1:3" ht="15" x14ac:dyDescent="0.2">
      <c r="A485" s="143"/>
      <c r="B485" s="143"/>
      <c r="C485" s="143"/>
    </row>
    <row r="486" spans="1:3" ht="15" x14ac:dyDescent="0.2">
      <c r="A486" s="143"/>
      <c r="B486" s="143"/>
      <c r="C486" s="143"/>
    </row>
    <row r="487" spans="1:3" ht="15" x14ac:dyDescent="0.2">
      <c r="A487" s="143"/>
      <c r="B487" s="143"/>
      <c r="C487" s="143"/>
    </row>
    <row r="488" spans="1:3" ht="15" x14ac:dyDescent="0.2">
      <c r="A488" s="143"/>
      <c r="B488" s="143"/>
      <c r="C488" s="143"/>
    </row>
    <row r="489" spans="1:3" ht="15" x14ac:dyDescent="0.2">
      <c r="A489" s="143"/>
      <c r="B489" s="143"/>
      <c r="C489" s="143"/>
    </row>
    <row r="490" spans="1:3" ht="15" x14ac:dyDescent="0.2">
      <c r="A490" s="143"/>
      <c r="B490" s="143"/>
      <c r="C490" s="143"/>
    </row>
    <row r="491" spans="1:3" ht="15" x14ac:dyDescent="0.2">
      <c r="A491" s="143"/>
      <c r="B491" s="143"/>
      <c r="C491" s="143"/>
    </row>
    <row r="492" spans="1:3" ht="15" x14ac:dyDescent="0.2">
      <c r="A492" s="143"/>
      <c r="B492" s="143"/>
      <c r="C492" s="143"/>
    </row>
    <row r="493" spans="1:3" ht="15" x14ac:dyDescent="0.2">
      <c r="A493" s="143"/>
      <c r="B493" s="143"/>
      <c r="C493" s="143"/>
    </row>
    <row r="494" spans="1:3" ht="15" x14ac:dyDescent="0.2">
      <c r="A494" s="143"/>
      <c r="B494" s="143"/>
      <c r="C494" s="143"/>
    </row>
    <row r="495" spans="1:3" ht="15" x14ac:dyDescent="0.2">
      <c r="A495" s="143"/>
      <c r="B495" s="143"/>
      <c r="C495" s="143"/>
    </row>
    <row r="496" spans="1:3" ht="15" x14ac:dyDescent="0.2">
      <c r="A496" s="143"/>
      <c r="B496" s="143"/>
      <c r="C496" s="143"/>
    </row>
    <row r="497" spans="1:3" ht="15" x14ac:dyDescent="0.2">
      <c r="A497" s="143"/>
      <c r="B497" s="143"/>
      <c r="C497" s="143"/>
    </row>
    <row r="498" spans="1:3" ht="15" x14ac:dyDescent="0.2">
      <c r="A498" s="143"/>
      <c r="B498" s="143"/>
      <c r="C498" s="143"/>
    </row>
    <row r="499" spans="1:3" ht="15" x14ac:dyDescent="0.2">
      <c r="A499" s="143"/>
      <c r="B499" s="143"/>
      <c r="C499" s="143"/>
    </row>
    <row r="500" spans="1:3" ht="15" x14ac:dyDescent="0.2">
      <c r="A500" s="143"/>
      <c r="B500" s="143"/>
      <c r="C500" s="143"/>
    </row>
    <row r="501" spans="1:3" ht="15" x14ac:dyDescent="0.2">
      <c r="A501" s="143"/>
      <c r="B501" s="143"/>
      <c r="C501" s="143"/>
    </row>
    <row r="502" spans="1:3" ht="15" x14ac:dyDescent="0.2">
      <c r="A502" s="143"/>
      <c r="B502" s="143"/>
      <c r="C502" s="143"/>
    </row>
    <row r="503" spans="1:3" ht="15" x14ac:dyDescent="0.2">
      <c r="A503" s="143"/>
      <c r="B503" s="143"/>
      <c r="C503" s="143"/>
    </row>
    <row r="504" spans="1:3" ht="15" x14ac:dyDescent="0.2">
      <c r="A504" s="143"/>
      <c r="B504" s="143"/>
      <c r="C504" s="143"/>
    </row>
    <row r="505" spans="1:3" ht="15" x14ac:dyDescent="0.2">
      <c r="A505" s="143"/>
      <c r="B505" s="143"/>
      <c r="C505" s="143"/>
    </row>
    <row r="506" spans="1:3" ht="15" x14ac:dyDescent="0.2">
      <c r="A506" s="143"/>
      <c r="B506" s="143"/>
      <c r="C506" s="143"/>
    </row>
    <row r="507" spans="1:3" ht="15" x14ac:dyDescent="0.2">
      <c r="A507" s="143"/>
      <c r="B507" s="143"/>
      <c r="C507" s="143"/>
    </row>
    <row r="508" spans="1:3" ht="15" x14ac:dyDescent="0.2">
      <c r="A508" s="143"/>
      <c r="B508" s="143"/>
      <c r="C508" s="143"/>
    </row>
    <row r="509" spans="1:3" ht="15" x14ac:dyDescent="0.2">
      <c r="A509" s="143"/>
      <c r="B509" s="143"/>
      <c r="C509" s="143"/>
    </row>
    <row r="510" spans="1:3" ht="15" x14ac:dyDescent="0.2">
      <c r="A510" s="143"/>
      <c r="B510" s="143"/>
      <c r="C510" s="143"/>
    </row>
    <row r="511" spans="1:3" ht="15" x14ac:dyDescent="0.2">
      <c r="A511" s="143"/>
      <c r="B511" s="143"/>
      <c r="C511" s="143"/>
    </row>
    <row r="512" spans="1:3" ht="15" x14ac:dyDescent="0.2">
      <c r="A512" s="143"/>
      <c r="B512" s="143"/>
      <c r="C512" s="143"/>
    </row>
    <row r="513" spans="1:3" ht="15" x14ac:dyDescent="0.2">
      <c r="A513" s="143"/>
      <c r="B513" s="143"/>
      <c r="C513" s="143"/>
    </row>
    <row r="514" spans="1:3" ht="15" x14ac:dyDescent="0.2">
      <c r="A514" s="143"/>
      <c r="B514" s="143"/>
      <c r="C514" s="143"/>
    </row>
    <row r="515" spans="1:3" ht="15" x14ac:dyDescent="0.2">
      <c r="A515" s="143"/>
      <c r="B515" s="143"/>
      <c r="C515" s="143"/>
    </row>
    <row r="516" spans="1:3" ht="15" x14ac:dyDescent="0.2">
      <c r="A516" s="143"/>
      <c r="B516" s="143"/>
      <c r="C516" s="143"/>
    </row>
    <row r="517" spans="1:3" ht="15" x14ac:dyDescent="0.2">
      <c r="A517" s="143"/>
      <c r="B517" s="143"/>
      <c r="C517" s="143"/>
    </row>
    <row r="518" spans="1:3" ht="15" x14ac:dyDescent="0.2">
      <c r="A518" s="143"/>
      <c r="B518" s="143"/>
      <c r="C518" s="143"/>
    </row>
    <row r="519" spans="1:3" ht="15" x14ac:dyDescent="0.2">
      <c r="A519" s="143"/>
      <c r="B519" s="143"/>
      <c r="C519" s="143"/>
    </row>
    <row r="520" spans="1:3" ht="15" x14ac:dyDescent="0.2">
      <c r="A520" s="143"/>
      <c r="B520" s="143"/>
      <c r="C520" s="143"/>
    </row>
    <row r="521" spans="1:3" ht="15" x14ac:dyDescent="0.2">
      <c r="A521" s="143"/>
      <c r="B521" s="143"/>
      <c r="C521" s="143"/>
    </row>
    <row r="522" spans="1:3" ht="15" x14ac:dyDescent="0.2">
      <c r="A522" s="143"/>
      <c r="B522" s="143"/>
      <c r="C522" s="143"/>
    </row>
    <row r="523" spans="1:3" ht="15" x14ac:dyDescent="0.2">
      <c r="A523" s="143"/>
      <c r="B523" s="143"/>
      <c r="C523" s="143"/>
    </row>
    <row r="524" spans="1:3" ht="15" x14ac:dyDescent="0.2">
      <c r="A524" s="143"/>
      <c r="B524" s="143"/>
      <c r="C524" s="143"/>
    </row>
    <row r="525" spans="1:3" ht="15" x14ac:dyDescent="0.2">
      <c r="A525" s="143"/>
      <c r="B525" s="143"/>
      <c r="C525" s="143"/>
    </row>
    <row r="526" spans="1:3" ht="15" x14ac:dyDescent="0.2">
      <c r="A526" s="143"/>
      <c r="B526" s="143"/>
      <c r="C526" s="143"/>
    </row>
    <row r="527" spans="1:3" ht="15" x14ac:dyDescent="0.2">
      <c r="A527" s="143"/>
      <c r="B527" s="143"/>
      <c r="C527" s="143"/>
    </row>
    <row r="528" spans="1:3" ht="15" x14ac:dyDescent="0.2">
      <c r="A528" s="143"/>
      <c r="B528" s="143"/>
      <c r="C528" s="143"/>
    </row>
    <row r="529" spans="1:3" ht="15" x14ac:dyDescent="0.2">
      <c r="A529" s="143"/>
      <c r="B529" s="143"/>
      <c r="C529" s="143"/>
    </row>
    <row r="530" spans="1:3" ht="15" x14ac:dyDescent="0.2">
      <c r="A530" s="143"/>
      <c r="B530" s="143"/>
      <c r="C530" s="143"/>
    </row>
    <row r="531" spans="1:3" ht="15" x14ac:dyDescent="0.2">
      <c r="A531" s="143"/>
      <c r="B531" s="143"/>
      <c r="C531" s="143"/>
    </row>
    <row r="532" spans="1:3" ht="15" x14ac:dyDescent="0.2">
      <c r="A532" s="143"/>
      <c r="B532" s="143"/>
      <c r="C532" s="143"/>
    </row>
    <row r="533" spans="1:3" ht="15" x14ac:dyDescent="0.2">
      <c r="A533" s="143"/>
      <c r="B533" s="143"/>
      <c r="C533" s="143"/>
    </row>
    <row r="534" spans="1:3" ht="15" x14ac:dyDescent="0.2">
      <c r="A534" s="143"/>
      <c r="B534" s="143"/>
      <c r="C534" s="143"/>
    </row>
    <row r="535" spans="1:3" ht="15" x14ac:dyDescent="0.2">
      <c r="A535" s="143"/>
      <c r="B535" s="143"/>
      <c r="C535" s="143"/>
    </row>
    <row r="536" spans="1:3" ht="15" x14ac:dyDescent="0.2">
      <c r="A536" s="143"/>
      <c r="B536" s="143"/>
      <c r="C536" s="143"/>
    </row>
    <row r="537" spans="1:3" ht="15" x14ac:dyDescent="0.2">
      <c r="A537" s="143"/>
      <c r="B537" s="143"/>
      <c r="C537" s="143"/>
    </row>
    <row r="538" spans="1:3" ht="15" x14ac:dyDescent="0.2">
      <c r="A538" s="143"/>
      <c r="B538" s="143"/>
      <c r="C538" s="143"/>
    </row>
    <row r="539" spans="1:3" ht="15" x14ac:dyDescent="0.2">
      <c r="A539" s="143"/>
      <c r="B539" s="143"/>
      <c r="C539" s="143"/>
    </row>
    <row r="540" spans="1:3" ht="15" x14ac:dyDescent="0.2">
      <c r="A540" s="143"/>
      <c r="B540" s="143"/>
      <c r="C540" s="143"/>
    </row>
    <row r="541" spans="1:3" ht="15" x14ac:dyDescent="0.2">
      <c r="A541" s="143"/>
      <c r="B541" s="143"/>
      <c r="C541" s="143"/>
    </row>
    <row r="542" spans="1:3" ht="15" x14ac:dyDescent="0.2">
      <c r="A542" s="143"/>
      <c r="B542" s="143"/>
      <c r="C542" s="143"/>
    </row>
    <row r="543" spans="1:3" ht="15" x14ac:dyDescent="0.2">
      <c r="A543" s="143"/>
      <c r="B543" s="143"/>
      <c r="C543" s="143"/>
    </row>
    <row r="544" spans="1:3" ht="15" x14ac:dyDescent="0.2">
      <c r="A544" s="143"/>
      <c r="B544" s="143"/>
      <c r="C544" s="143"/>
    </row>
    <row r="545" spans="1:3" ht="15" x14ac:dyDescent="0.2">
      <c r="A545" s="143"/>
      <c r="B545" s="143"/>
      <c r="C545" s="143"/>
    </row>
    <row r="546" spans="1:3" ht="15" x14ac:dyDescent="0.2">
      <c r="A546" s="143"/>
      <c r="B546" s="143"/>
      <c r="C546" s="143"/>
    </row>
    <row r="547" spans="1:3" ht="15" x14ac:dyDescent="0.2">
      <c r="A547" s="143"/>
      <c r="B547" s="143"/>
      <c r="C547" s="143"/>
    </row>
    <row r="548" spans="1:3" ht="15" x14ac:dyDescent="0.2">
      <c r="A548" s="143"/>
      <c r="B548" s="143"/>
      <c r="C548" s="143"/>
    </row>
    <row r="549" spans="1:3" ht="15" x14ac:dyDescent="0.2">
      <c r="A549" s="143"/>
      <c r="B549" s="143"/>
      <c r="C549" s="143"/>
    </row>
    <row r="550" spans="1:3" ht="15" x14ac:dyDescent="0.2">
      <c r="A550" s="143"/>
      <c r="B550" s="143"/>
      <c r="C550" s="143"/>
    </row>
    <row r="551" spans="1:3" ht="15" x14ac:dyDescent="0.2">
      <c r="A551" s="143"/>
      <c r="B551" s="143"/>
      <c r="C551" s="143"/>
    </row>
    <row r="552" spans="1:3" ht="15" x14ac:dyDescent="0.2">
      <c r="A552" s="143"/>
      <c r="B552" s="143"/>
      <c r="C552" s="143"/>
    </row>
    <row r="553" spans="1:3" ht="15" x14ac:dyDescent="0.2">
      <c r="A553" s="143"/>
      <c r="B553" s="143"/>
      <c r="C553" s="143"/>
    </row>
    <row r="554" spans="1:3" ht="15" x14ac:dyDescent="0.2">
      <c r="A554" s="143"/>
      <c r="B554" s="143"/>
      <c r="C554" s="143"/>
    </row>
    <row r="555" spans="1:3" ht="15" x14ac:dyDescent="0.2">
      <c r="A555" s="143"/>
      <c r="B555" s="143"/>
      <c r="C555" s="143"/>
    </row>
    <row r="556" spans="1:3" ht="15" x14ac:dyDescent="0.2">
      <c r="A556" s="143"/>
      <c r="B556" s="143"/>
      <c r="C556" s="143"/>
    </row>
    <row r="557" spans="1:3" ht="15" x14ac:dyDescent="0.2">
      <c r="A557" s="143"/>
      <c r="B557" s="143"/>
      <c r="C557" s="143"/>
    </row>
    <row r="558" spans="1:3" ht="15" x14ac:dyDescent="0.2">
      <c r="A558" s="143"/>
      <c r="B558" s="143"/>
      <c r="C558" s="143"/>
    </row>
    <row r="559" spans="1:3" ht="15" x14ac:dyDescent="0.2">
      <c r="A559" s="143"/>
      <c r="B559" s="143"/>
      <c r="C559" s="143"/>
    </row>
    <row r="560" spans="1:3" ht="15" x14ac:dyDescent="0.2">
      <c r="A560" s="143"/>
      <c r="B560" s="143"/>
      <c r="C560" s="143"/>
    </row>
    <row r="561" spans="1:3" ht="15" x14ac:dyDescent="0.2">
      <c r="A561" s="143"/>
      <c r="B561" s="143"/>
      <c r="C561" s="143"/>
    </row>
    <row r="562" spans="1:3" ht="15" x14ac:dyDescent="0.2">
      <c r="A562" s="143"/>
      <c r="B562" s="143"/>
      <c r="C562" s="143"/>
    </row>
    <row r="563" spans="1:3" ht="15" x14ac:dyDescent="0.2">
      <c r="A563" s="143"/>
      <c r="B563" s="143"/>
      <c r="C563" s="143"/>
    </row>
    <row r="564" spans="1:3" ht="15" x14ac:dyDescent="0.2">
      <c r="A564" s="143"/>
      <c r="B564" s="143"/>
      <c r="C564" s="143"/>
    </row>
    <row r="565" spans="1:3" ht="15" x14ac:dyDescent="0.2">
      <c r="A565" s="143"/>
      <c r="B565" s="143"/>
      <c r="C565" s="143"/>
    </row>
    <row r="566" spans="1:3" ht="15" x14ac:dyDescent="0.2">
      <c r="A566" s="143"/>
      <c r="B566" s="143"/>
      <c r="C566" s="143"/>
    </row>
    <row r="567" spans="1:3" ht="15" x14ac:dyDescent="0.2">
      <c r="A567" s="143"/>
      <c r="B567" s="143"/>
      <c r="C567" s="143"/>
    </row>
    <row r="568" spans="1:3" ht="15" x14ac:dyDescent="0.2">
      <c r="A568" s="143"/>
      <c r="B568" s="143"/>
      <c r="C568" s="143"/>
    </row>
    <row r="569" spans="1:3" ht="15" x14ac:dyDescent="0.2">
      <c r="A569" s="143"/>
      <c r="B569" s="143"/>
      <c r="C569" s="143"/>
    </row>
    <row r="570" spans="1:3" ht="15" x14ac:dyDescent="0.2">
      <c r="A570" s="143"/>
      <c r="B570" s="143"/>
      <c r="C570" s="143"/>
    </row>
    <row r="571" spans="1:3" ht="15" x14ac:dyDescent="0.2">
      <c r="A571" s="143"/>
      <c r="B571" s="143"/>
      <c r="C571" s="143"/>
    </row>
    <row r="572" spans="1:3" ht="15" x14ac:dyDescent="0.2">
      <c r="A572" s="143"/>
      <c r="B572" s="143"/>
      <c r="C572" s="143"/>
    </row>
    <row r="573" spans="1:3" ht="15" x14ac:dyDescent="0.2">
      <c r="A573" s="143"/>
      <c r="B573" s="143"/>
      <c r="C573" s="143"/>
    </row>
    <row r="574" spans="1:3" ht="15" x14ac:dyDescent="0.2">
      <c r="A574" s="143"/>
      <c r="B574" s="143"/>
      <c r="C574" s="143"/>
    </row>
    <row r="575" spans="1:3" ht="15" x14ac:dyDescent="0.2">
      <c r="A575" s="143"/>
      <c r="B575" s="143"/>
      <c r="C575" s="143"/>
    </row>
    <row r="576" spans="1:3" ht="15" x14ac:dyDescent="0.2">
      <c r="A576" s="143"/>
      <c r="B576" s="143"/>
      <c r="C576" s="143"/>
    </row>
    <row r="577" spans="1:3" ht="15" x14ac:dyDescent="0.2">
      <c r="A577" s="143"/>
      <c r="B577" s="143"/>
      <c r="C577" s="143"/>
    </row>
    <row r="578" spans="1:3" ht="15" x14ac:dyDescent="0.2">
      <c r="A578" s="143"/>
      <c r="B578" s="143"/>
      <c r="C578" s="143"/>
    </row>
    <row r="579" spans="1:3" ht="15" x14ac:dyDescent="0.2">
      <c r="A579" s="143"/>
      <c r="B579" s="143"/>
      <c r="C579" s="143"/>
    </row>
    <row r="580" spans="1:3" ht="15" x14ac:dyDescent="0.2">
      <c r="A580" s="143"/>
      <c r="B580" s="143"/>
      <c r="C580" s="143"/>
    </row>
    <row r="581" spans="1:3" ht="15" x14ac:dyDescent="0.2">
      <c r="A581" s="143"/>
      <c r="B581" s="143"/>
      <c r="C581" s="143"/>
    </row>
    <row r="582" spans="1:3" ht="15" x14ac:dyDescent="0.2">
      <c r="A582" s="143"/>
      <c r="B582" s="143"/>
      <c r="C582" s="143"/>
    </row>
    <row r="583" spans="1:3" ht="15" x14ac:dyDescent="0.2">
      <c r="A583" s="143"/>
      <c r="B583" s="143"/>
      <c r="C583" s="143"/>
    </row>
    <row r="584" spans="1:3" ht="15" x14ac:dyDescent="0.2">
      <c r="A584" s="143"/>
      <c r="B584" s="143"/>
      <c r="C584" s="143"/>
    </row>
    <row r="585" spans="1:3" ht="15" x14ac:dyDescent="0.2">
      <c r="A585" s="143"/>
      <c r="B585" s="143"/>
      <c r="C585" s="143"/>
    </row>
    <row r="586" spans="1:3" ht="15" x14ac:dyDescent="0.2">
      <c r="A586" s="143"/>
      <c r="B586" s="143"/>
      <c r="C586" s="143"/>
    </row>
    <row r="587" spans="1:3" ht="15" x14ac:dyDescent="0.2">
      <c r="A587" s="143"/>
      <c r="B587" s="143"/>
      <c r="C587" s="143"/>
    </row>
    <row r="588" spans="1:3" ht="15" x14ac:dyDescent="0.2">
      <c r="A588" s="143"/>
      <c r="B588" s="143"/>
      <c r="C588" s="143"/>
    </row>
    <row r="589" spans="1:3" ht="15" x14ac:dyDescent="0.2">
      <c r="A589" s="143"/>
      <c r="B589" s="143"/>
      <c r="C589" s="143"/>
    </row>
    <row r="590" spans="1:3" ht="15" x14ac:dyDescent="0.2">
      <c r="A590" s="143"/>
      <c r="B590" s="143"/>
      <c r="C590" s="143"/>
    </row>
    <row r="591" spans="1:3" ht="15" x14ac:dyDescent="0.2">
      <c r="A591" s="143"/>
      <c r="B591" s="143"/>
      <c r="C591" s="143"/>
    </row>
    <row r="592" spans="1:3" ht="15" x14ac:dyDescent="0.2">
      <c r="A592" s="143"/>
      <c r="B592" s="143"/>
      <c r="C592" s="143"/>
    </row>
    <row r="593" spans="1:3" ht="15" x14ac:dyDescent="0.2">
      <c r="A593" s="143"/>
      <c r="B593" s="143"/>
      <c r="C593" s="143"/>
    </row>
    <row r="594" spans="1:3" ht="15" x14ac:dyDescent="0.2">
      <c r="A594" s="143"/>
      <c r="B594" s="143"/>
      <c r="C594" s="143"/>
    </row>
    <row r="595" spans="1:3" ht="15" x14ac:dyDescent="0.2">
      <c r="A595" s="143"/>
      <c r="B595" s="143"/>
      <c r="C595" s="143"/>
    </row>
    <row r="596" spans="1:3" ht="15" x14ac:dyDescent="0.2">
      <c r="A596" s="143"/>
      <c r="B596" s="143"/>
      <c r="C596" s="143"/>
    </row>
    <row r="597" spans="1:3" ht="15" x14ac:dyDescent="0.2">
      <c r="A597" s="143"/>
      <c r="B597" s="143"/>
      <c r="C597" s="143"/>
    </row>
    <row r="598" spans="1:3" ht="15" x14ac:dyDescent="0.2">
      <c r="A598" s="143"/>
      <c r="B598" s="143"/>
      <c r="C598" s="143"/>
    </row>
    <row r="599" spans="1:3" ht="15" x14ac:dyDescent="0.2">
      <c r="A599" s="143"/>
      <c r="B599" s="143"/>
      <c r="C599" s="143"/>
    </row>
    <row r="600" spans="1:3" ht="15" x14ac:dyDescent="0.2">
      <c r="A600" s="143"/>
      <c r="B600" s="143"/>
      <c r="C600" s="143"/>
    </row>
    <row r="601" spans="1:3" ht="15" x14ac:dyDescent="0.2">
      <c r="A601" s="143"/>
      <c r="B601" s="143"/>
      <c r="C601" s="143"/>
    </row>
    <row r="602" spans="1:3" ht="15" x14ac:dyDescent="0.2">
      <c r="A602" s="143"/>
      <c r="B602" s="143"/>
      <c r="C602" s="143"/>
    </row>
    <row r="603" spans="1:3" ht="15" x14ac:dyDescent="0.2">
      <c r="A603" s="143"/>
      <c r="B603" s="143"/>
      <c r="C603" s="143"/>
    </row>
    <row r="604" spans="1:3" ht="15" x14ac:dyDescent="0.2">
      <c r="A604" s="143"/>
      <c r="B604" s="143"/>
      <c r="C604" s="143"/>
    </row>
    <row r="605" spans="1:3" ht="15" x14ac:dyDescent="0.2">
      <c r="A605" s="143"/>
      <c r="B605" s="143"/>
      <c r="C605" s="143"/>
    </row>
    <row r="606" spans="1:3" ht="15" x14ac:dyDescent="0.2">
      <c r="A606" s="143"/>
      <c r="B606" s="143"/>
      <c r="C606" s="143"/>
    </row>
    <row r="607" spans="1:3" ht="15" x14ac:dyDescent="0.2">
      <c r="A607" s="143"/>
      <c r="B607" s="143"/>
      <c r="C607" s="143"/>
    </row>
    <row r="608" spans="1:3" ht="15" x14ac:dyDescent="0.2">
      <c r="A608" s="143"/>
      <c r="B608" s="143"/>
      <c r="C608" s="143"/>
    </row>
    <row r="609" spans="1:3" ht="15" x14ac:dyDescent="0.2">
      <c r="A609" s="143"/>
      <c r="B609" s="143"/>
      <c r="C609" s="143"/>
    </row>
    <row r="610" spans="1:3" ht="15" x14ac:dyDescent="0.2">
      <c r="A610" s="143"/>
      <c r="B610" s="143"/>
      <c r="C610" s="143"/>
    </row>
    <row r="611" spans="1:3" ht="15" x14ac:dyDescent="0.2">
      <c r="A611" s="143"/>
      <c r="B611" s="143"/>
      <c r="C611" s="143"/>
    </row>
    <row r="612" spans="1:3" ht="15" x14ac:dyDescent="0.2">
      <c r="A612" s="143"/>
      <c r="B612" s="143"/>
      <c r="C612" s="143"/>
    </row>
    <row r="613" spans="1:3" ht="15" x14ac:dyDescent="0.2">
      <c r="A613" s="143"/>
      <c r="B613" s="143"/>
      <c r="C613" s="143"/>
    </row>
    <row r="614" spans="1:3" ht="15" x14ac:dyDescent="0.2">
      <c r="A614" s="143"/>
      <c r="B614" s="143"/>
      <c r="C614" s="143"/>
    </row>
    <row r="615" spans="1:3" ht="15" x14ac:dyDescent="0.2">
      <c r="A615" s="143"/>
      <c r="B615" s="143"/>
      <c r="C615" s="143"/>
    </row>
    <row r="616" spans="1:3" ht="15" x14ac:dyDescent="0.2">
      <c r="A616" s="143"/>
      <c r="B616" s="143"/>
      <c r="C616" s="143"/>
    </row>
    <row r="617" spans="1:3" ht="15" x14ac:dyDescent="0.2">
      <c r="A617" s="143"/>
      <c r="B617" s="143"/>
      <c r="C617" s="143"/>
    </row>
    <row r="618" spans="1:3" ht="15" x14ac:dyDescent="0.2">
      <c r="A618" s="143"/>
      <c r="B618" s="143"/>
      <c r="C618" s="143"/>
    </row>
    <row r="619" spans="1:3" ht="15" x14ac:dyDescent="0.2">
      <c r="A619" s="143"/>
      <c r="B619" s="143"/>
      <c r="C619" s="143"/>
    </row>
    <row r="620" spans="1:3" ht="15" x14ac:dyDescent="0.2">
      <c r="A620" s="143"/>
      <c r="B620" s="143"/>
      <c r="C620" s="143"/>
    </row>
    <row r="621" spans="1:3" ht="15" x14ac:dyDescent="0.2">
      <c r="A621" s="143"/>
      <c r="B621" s="143"/>
      <c r="C621" s="143"/>
    </row>
    <row r="622" spans="1:3" ht="15" x14ac:dyDescent="0.2">
      <c r="A622" s="143"/>
      <c r="B622" s="143"/>
      <c r="C622" s="143"/>
    </row>
    <row r="623" spans="1:3" ht="15" x14ac:dyDescent="0.2">
      <c r="A623" s="143"/>
      <c r="B623" s="143"/>
      <c r="C623" s="143"/>
    </row>
    <row r="624" spans="1:3" ht="15" x14ac:dyDescent="0.2">
      <c r="A624" s="143"/>
      <c r="B624" s="143"/>
      <c r="C624" s="143"/>
    </row>
    <row r="625" spans="1:3" ht="15" x14ac:dyDescent="0.2">
      <c r="A625" s="143"/>
      <c r="B625" s="143"/>
      <c r="C625" s="143"/>
    </row>
    <row r="626" spans="1:3" ht="15" x14ac:dyDescent="0.2">
      <c r="A626" s="143"/>
      <c r="B626" s="143"/>
      <c r="C626" s="143"/>
    </row>
    <row r="627" spans="1:3" ht="15" x14ac:dyDescent="0.2">
      <c r="A627" s="143"/>
      <c r="B627" s="143"/>
      <c r="C627" s="143"/>
    </row>
    <row r="628" spans="1:3" ht="15" x14ac:dyDescent="0.2">
      <c r="A628" s="143"/>
      <c r="B628" s="143"/>
      <c r="C628" s="143"/>
    </row>
    <row r="629" spans="1:3" ht="15" x14ac:dyDescent="0.2">
      <c r="A629" s="143"/>
      <c r="B629" s="143"/>
      <c r="C629" s="143"/>
    </row>
    <row r="630" spans="1:3" ht="15" x14ac:dyDescent="0.2">
      <c r="A630" s="143"/>
      <c r="B630" s="143"/>
      <c r="C630" s="143"/>
    </row>
    <row r="631" spans="1:3" ht="15" x14ac:dyDescent="0.2">
      <c r="A631" s="143"/>
      <c r="B631" s="143"/>
      <c r="C631" s="143"/>
    </row>
    <row r="632" spans="1:3" ht="15" x14ac:dyDescent="0.2">
      <c r="A632" s="143"/>
      <c r="B632" s="143"/>
      <c r="C632" s="143"/>
    </row>
    <row r="633" spans="1:3" ht="15" x14ac:dyDescent="0.2">
      <c r="A633" s="143"/>
      <c r="B633" s="143"/>
      <c r="C633" s="143"/>
    </row>
    <row r="634" spans="1:3" ht="15" x14ac:dyDescent="0.2">
      <c r="A634" s="143"/>
      <c r="B634" s="143"/>
      <c r="C634" s="143"/>
    </row>
    <row r="635" spans="1:3" ht="15" x14ac:dyDescent="0.2">
      <c r="A635" s="143"/>
      <c r="B635" s="143"/>
      <c r="C635" s="143"/>
    </row>
    <row r="636" spans="1:3" ht="15" x14ac:dyDescent="0.2">
      <c r="A636" s="143"/>
      <c r="B636" s="143"/>
      <c r="C636" s="143"/>
    </row>
    <row r="637" spans="1:3" ht="15" x14ac:dyDescent="0.2">
      <c r="A637" s="143"/>
      <c r="B637" s="143"/>
      <c r="C637" s="143"/>
    </row>
    <row r="638" spans="1:3" ht="15" x14ac:dyDescent="0.2">
      <c r="A638" s="143"/>
      <c r="B638" s="143"/>
      <c r="C638" s="143"/>
    </row>
    <row r="639" spans="1:3" ht="15" x14ac:dyDescent="0.2">
      <c r="A639" s="143"/>
      <c r="B639" s="143"/>
      <c r="C639" s="143"/>
    </row>
    <row r="640" spans="1:3" ht="15" x14ac:dyDescent="0.2">
      <c r="A640" s="143"/>
      <c r="B640" s="143"/>
      <c r="C640" s="143"/>
    </row>
    <row r="641" spans="1:3" ht="15" x14ac:dyDescent="0.2">
      <c r="A641" s="143"/>
      <c r="B641" s="143"/>
      <c r="C641" s="143"/>
    </row>
    <row r="642" spans="1:3" ht="15" x14ac:dyDescent="0.2">
      <c r="A642" s="143"/>
      <c r="B642" s="143"/>
      <c r="C642" s="143"/>
    </row>
    <row r="643" spans="1:3" ht="15" x14ac:dyDescent="0.2">
      <c r="A643" s="143"/>
      <c r="B643" s="143"/>
      <c r="C643" s="143"/>
    </row>
    <row r="644" spans="1:3" ht="15" x14ac:dyDescent="0.2">
      <c r="A644" s="143"/>
      <c r="B644" s="143"/>
      <c r="C644" s="143"/>
    </row>
    <row r="645" spans="1:3" ht="15" x14ac:dyDescent="0.2">
      <c r="A645" s="143"/>
      <c r="B645" s="143"/>
      <c r="C645" s="143"/>
    </row>
    <row r="646" spans="1:3" ht="15" x14ac:dyDescent="0.2">
      <c r="A646" s="143"/>
      <c r="B646" s="143"/>
      <c r="C646" s="143"/>
    </row>
    <row r="647" spans="1:3" ht="15" x14ac:dyDescent="0.2">
      <c r="A647" s="143"/>
      <c r="B647" s="143"/>
      <c r="C647" s="143"/>
    </row>
    <row r="648" spans="1:3" ht="15" x14ac:dyDescent="0.2">
      <c r="A648" s="143"/>
      <c r="B648" s="143"/>
      <c r="C648" s="143"/>
    </row>
    <row r="649" spans="1:3" ht="15" x14ac:dyDescent="0.2">
      <c r="A649" s="143"/>
      <c r="B649" s="143"/>
      <c r="C649" s="143"/>
    </row>
    <row r="650" spans="1:3" ht="15" x14ac:dyDescent="0.2">
      <c r="A650" s="143"/>
      <c r="B650" s="143"/>
      <c r="C650" s="143"/>
    </row>
    <row r="651" spans="1:3" ht="15" x14ac:dyDescent="0.2">
      <c r="A651" s="143"/>
      <c r="B651" s="143"/>
      <c r="C651" s="143"/>
    </row>
    <row r="652" spans="1:3" ht="15" x14ac:dyDescent="0.2">
      <c r="A652" s="143"/>
      <c r="B652" s="143"/>
      <c r="C652" s="143"/>
    </row>
    <row r="653" spans="1:3" ht="15" x14ac:dyDescent="0.2">
      <c r="A653" s="143"/>
      <c r="B653" s="143"/>
      <c r="C653" s="143"/>
    </row>
    <row r="654" spans="1:3" ht="15" x14ac:dyDescent="0.2">
      <c r="A654" s="143"/>
      <c r="B654" s="143"/>
      <c r="C654" s="143"/>
    </row>
    <row r="655" spans="1:3" ht="15" x14ac:dyDescent="0.2">
      <c r="A655" s="143"/>
      <c r="B655" s="143"/>
      <c r="C655" s="143"/>
    </row>
    <row r="656" spans="1:3" ht="15" x14ac:dyDescent="0.2">
      <c r="A656" s="143"/>
      <c r="B656" s="143"/>
      <c r="C656" s="143"/>
    </row>
    <row r="657" spans="1:3" ht="15" x14ac:dyDescent="0.2">
      <c r="A657" s="143"/>
      <c r="B657" s="143"/>
      <c r="C657" s="143"/>
    </row>
    <row r="658" spans="1:3" ht="15" x14ac:dyDescent="0.2">
      <c r="A658" s="143"/>
      <c r="B658" s="143"/>
      <c r="C658" s="143"/>
    </row>
    <row r="659" spans="1:3" ht="15" x14ac:dyDescent="0.2">
      <c r="A659" s="143"/>
      <c r="B659" s="143"/>
      <c r="C659" s="143"/>
    </row>
    <row r="660" spans="1:3" ht="15" x14ac:dyDescent="0.2">
      <c r="A660" s="143"/>
      <c r="B660" s="143"/>
      <c r="C660" s="143"/>
    </row>
    <row r="661" spans="1:3" ht="15" x14ac:dyDescent="0.2">
      <c r="A661" s="143"/>
      <c r="B661" s="143"/>
      <c r="C661" s="143"/>
    </row>
    <row r="662" spans="1:3" ht="15" x14ac:dyDescent="0.2">
      <c r="A662" s="143"/>
      <c r="B662" s="143"/>
      <c r="C662" s="143"/>
    </row>
    <row r="663" spans="1:3" ht="15" x14ac:dyDescent="0.2">
      <c r="A663" s="143"/>
      <c r="B663" s="143"/>
      <c r="C663" s="143"/>
    </row>
    <row r="664" spans="1:3" ht="15" x14ac:dyDescent="0.2">
      <c r="A664" s="143"/>
      <c r="B664" s="143"/>
      <c r="C664" s="143"/>
    </row>
    <row r="665" spans="1:3" ht="15" x14ac:dyDescent="0.2">
      <c r="A665" s="143"/>
      <c r="B665" s="143"/>
      <c r="C665" s="143"/>
    </row>
    <row r="666" spans="1:3" ht="15" x14ac:dyDescent="0.2">
      <c r="A666" s="143"/>
      <c r="B666" s="143"/>
      <c r="C666" s="143"/>
    </row>
    <row r="667" spans="1:3" ht="15" x14ac:dyDescent="0.2">
      <c r="A667" s="143"/>
      <c r="B667" s="143"/>
      <c r="C667" s="143"/>
    </row>
    <row r="668" spans="1:3" ht="15" x14ac:dyDescent="0.2">
      <c r="A668" s="143"/>
      <c r="B668" s="143"/>
      <c r="C668" s="143"/>
    </row>
    <row r="669" spans="1:3" ht="15" x14ac:dyDescent="0.2">
      <c r="A669" s="143"/>
      <c r="B669" s="143"/>
      <c r="C669" s="143"/>
    </row>
    <row r="670" spans="1:3" ht="15" x14ac:dyDescent="0.2">
      <c r="A670" s="143"/>
      <c r="B670" s="143"/>
      <c r="C670" s="143"/>
    </row>
    <row r="671" spans="1:3" ht="15" x14ac:dyDescent="0.2">
      <c r="A671" s="143"/>
      <c r="B671" s="143"/>
      <c r="C671" s="143"/>
    </row>
    <row r="672" spans="1:3" ht="15" x14ac:dyDescent="0.2">
      <c r="A672" s="143"/>
      <c r="B672" s="143"/>
      <c r="C672" s="143"/>
    </row>
    <row r="673" spans="1:3" ht="15" x14ac:dyDescent="0.2">
      <c r="A673" s="143"/>
      <c r="B673" s="143"/>
      <c r="C673" s="143"/>
    </row>
    <row r="674" spans="1:3" ht="15" x14ac:dyDescent="0.2">
      <c r="A674" s="143"/>
      <c r="B674" s="143"/>
      <c r="C674" s="143"/>
    </row>
    <row r="675" spans="1:3" ht="15" x14ac:dyDescent="0.2">
      <c r="A675" s="143"/>
      <c r="B675" s="143"/>
      <c r="C675" s="143"/>
    </row>
    <row r="676" spans="1:3" ht="15" x14ac:dyDescent="0.2">
      <c r="A676" s="143"/>
      <c r="B676" s="143"/>
      <c r="C676" s="143"/>
    </row>
    <row r="677" spans="1:3" ht="15" x14ac:dyDescent="0.2">
      <c r="A677" s="143"/>
      <c r="B677" s="143"/>
      <c r="C677" s="143"/>
    </row>
    <row r="678" spans="1:3" ht="15" x14ac:dyDescent="0.2">
      <c r="A678" s="143"/>
      <c r="B678" s="143"/>
      <c r="C678" s="143"/>
    </row>
    <row r="679" spans="1:3" ht="15" x14ac:dyDescent="0.2">
      <c r="A679" s="143"/>
      <c r="B679" s="143"/>
      <c r="C679" s="143"/>
    </row>
    <row r="680" spans="1:3" ht="15" x14ac:dyDescent="0.2">
      <c r="A680" s="143"/>
      <c r="B680" s="143"/>
      <c r="C680" s="143"/>
    </row>
    <row r="681" spans="1:3" ht="15" x14ac:dyDescent="0.2">
      <c r="A681" s="143"/>
      <c r="B681" s="143"/>
      <c r="C681" s="143"/>
    </row>
    <row r="682" spans="1:3" ht="15" x14ac:dyDescent="0.2">
      <c r="A682" s="143"/>
      <c r="B682" s="143"/>
      <c r="C682" s="143"/>
    </row>
    <row r="683" spans="1:3" ht="15" x14ac:dyDescent="0.2">
      <c r="A683" s="143"/>
      <c r="B683" s="143"/>
      <c r="C683" s="143"/>
    </row>
    <row r="684" spans="1:3" ht="15" x14ac:dyDescent="0.2">
      <c r="A684" s="143"/>
      <c r="B684" s="143"/>
      <c r="C684" s="143"/>
    </row>
    <row r="685" spans="1:3" ht="15" x14ac:dyDescent="0.2">
      <c r="A685" s="143"/>
      <c r="B685" s="143"/>
      <c r="C685" s="143"/>
    </row>
    <row r="686" spans="1:3" ht="15" x14ac:dyDescent="0.2">
      <c r="A686" s="143"/>
      <c r="B686" s="143"/>
      <c r="C686" s="143"/>
    </row>
    <row r="687" spans="1:3" ht="15" x14ac:dyDescent="0.2">
      <c r="A687" s="143"/>
      <c r="B687" s="143"/>
      <c r="C687" s="143"/>
    </row>
    <row r="688" spans="1:3" ht="15" x14ac:dyDescent="0.2">
      <c r="A688" s="143"/>
      <c r="B688" s="143"/>
      <c r="C688" s="143"/>
    </row>
    <row r="689" spans="1:3" ht="15" x14ac:dyDescent="0.2">
      <c r="A689" s="143"/>
      <c r="B689" s="143"/>
      <c r="C689" s="143"/>
    </row>
    <row r="690" spans="1:3" ht="15" x14ac:dyDescent="0.2">
      <c r="A690" s="143"/>
      <c r="B690" s="143"/>
      <c r="C690" s="143"/>
    </row>
    <row r="691" spans="1:3" ht="15" x14ac:dyDescent="0.2">
      <c r="A691" s="143"/>
      <c r="B691" s="143"/>
      <c r="C691" s="143"/>
    </row>
    <row r="692" spans="1:3" ht="15" x14ac:dyDescent="0.2">
      <c r="A692" s="143"/>
      <c r="B692" s="143"/>
      <c r="C692" s="143"/>
    </row>
    <row r="693" spans="1:3" ht="15" x14ac:dyDescent="0.2">
      <c r="A693" s="143"/>
      <c r="B693" s="143"/>
      <c r="C693" s="143"/>
    </row>
    <row r="694" spans="1:3" ht="15" x14ac:dyDescent="0.2">
      <c r="A694" s="143"/>
      <c r="B694" s="143"/>
      <c r="C694" s="143"/>
    </row>
    <row r="695" spans="1:3" ht="15" x14ac:dyDescent="0.2">
      <c r="A695" s="143"/>
      <c r="B695" s="143"/>
      <c r="C695" s="143"/>
    </row>
    <row r="696" spans="1:3" ht="15" x14ac:dyDescent="0.2">
      <c r="A696" s="143"/>
      <c r="B696" s="143"/>
      <c r="C696" s="143"/>
    </row>
  </sheetData>
  <mergeCells count="10">
    <mergeCell ref="C26:E26"/>
    <mergeCell ref="A1:E1"/>
    <mergeCell ref="P7:P8"/>
    <mergeCell ref="I7:J7"/>
    <mergeCell ref="A25:D25"/>
    <mergeCell ref="K7:M7"/>
    <mergeCell ref="C9:C10"/>
    <mergeCell ref="C13:C14"/>
    <mergeCell ref="C15:C16"/>
    <mergeCell ref="C17:C18"/>
  </mergeCells>
  <phoneticPr fontId="2" type="noConversion"/>
  <conditionalFormatting sqref="Q9 Q11 Q13 Q15">
    <cfRule type="cellIs" dxfId="92" priority="1" stopIfTrue="1" operator="notEqual">
      <formula>N9+O9</formula>
    </cfRule>
  </conditionalFormatting>
  <conditionalFormatting sqref="Q17">
    <cfRule type="cellIs" dxfId="91" priority="2" stopIfTrue="1" operator="notEqual">
      <formula>N17+O17+P17</formula>
    </cfRule>
  </conditionalFormatting>
  <conditionalFormatting sqref="F19">
    <cfRule type="cellIs" dxfId="90" priority="3" stopIfTrue="1" operator="notEqual">
      <formula>540831+7145</formula>
    </cfRule>
  </conditionalFormatting>
  <conditionalFormatting sqref="G19">
    <cfRule type="cellIs" dxfId="89" priority="4" stopIfTrue="1" operator="notEqual">
      <formula>542487+8805</formula>
    </cfRule>
  </conditionalFormatting>
  <conditionalFormatting sqref="H19">
    <cfRule type="cellIs" dxfId="88" priority="5" stopIfTrue="1" operator="notEqual">
      <formula>110+22</formula>
    </cfRule>
  </conditionalFormatting>
  <conditionalFormatting sqref="I19">
    <cfRule type="cellIs" dxfId="87" priority="6" stopIfTrue="1" operator="notEqual">
      <formula>1524+1660</formula>
    </cfRule>
  </conditionalFormatting>
  <conditionalFormatting sqref="J20">
    <cfRule type="cellIs" dxfId="86" priority="7" stopIfTrue="1" operator="notEqual">
      <formula>1524+1660</formula>
    </cfRule>
  </conditionalFormatting>
  <conditionalFormatting sqref="O19">
    <cfRule type="cellIs" dxfId="85" priority="8" stopIfTrue="1" operator="notEqual">
      <formula>3184399.01-$P$19-$N$19</formula>
    </cfRule>
  </conditionalFormatting>
  <conditionalFormatting sqref="P19">
    <cfRule type="cellIs" dxfId="84" priority="9" stopIfTrue="1" operator="notEqual">
      <formula>593966.23</formula>
    </cfRule>
  </conditionalFormatting>
  <conditionalFormatting sqref="Q19">
    <cfRule type="cellIs" dxfId="83" priority="10" stopIfTrue="1" operator="notEqual">
      <formula>3184399.01</formula>
    </cfRule>
    <cfRule type="cellIs" dxfId="82" priority="11" stopIfTrue="1" operator="notEqual">
      <formula>$N$19+$O$19+$P$19</formula>
    </cfRule>
  </conditionalFormatting>
  <pageMargins left="0.39370078740157483" right="0" top="0.98425196850393704" bottom="0.98425196850393704" header="0.51181102362204722" footer="0.51181102362204722"/>
  <pageSetup paperSize="9" scale="72" firstPageNumber="467" orientation="landscape" useFirstPageNumber="1" r:id="rId1"/>
  <headerFooter alignWithMargins="0">
    <oddFooter>&amp;L&amp;"Arial,Kurzíva"&amp;9Zastupitelstvo Olomouckého kraje 24.6.2011
5. - Rozpočet Olomouckého kraje 2010-závěrečný účet 
Příloha č.16 : Financování hospodaření příspěvkových organizací Olomouckého kraje&amp;R&amp;"Arial,Kurzíva"Strana &amp;P (celkem 474)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K57"/>
  <sheetViews>
    <sheetView workbookViewId="0">
      <selection activeCell="L19" sqref="L19"/>
    </sheetView>
  </sheetViews>
  <sheetFormatPr defaultRowHeight="12.75" x14ac:dyDescent="0.2"/>
  <cols>
    <col min="1" max="1" width="7.5703125" style="248" customWidth="1"/>
    <col min="2" max="2" width="2.5703125" style="248" customWidth="1"/>
    <col min="3" max="3" width="8.42578125" style="248" customWidth="1"/>
    <col min="4" max="4" width="8.28515625" style="248" customWidth="1"/>
    <col min="5" max="5" width="14.7109375" style="248" customWidth="1"/>
    <col min="6" max="6" width="15.5703125" style="248" customWidth="1"/>
    <col min="7" max="9" width="14.7109375" style="248" customWidth="1"/>
    <col min="10" max="16384" width="9.140625" style="249"/>
  </cols>
  <sheetData>
    <row r="1" spans="1:11" ht="19.5" x14ac:dyDescent="0.4">
      <c r="A1" s="1" t="s">
        <v>0</v>
      </c>
      <c r="B1" s="2"/>
      <c r="C1" s="2"/>
      <c r="D1" s="2"/>
    </row>
    <row r="2" spans="1:11" ht="19.5" x14ac:dyDescent="0.4">
      <c r="A2" s="361" t="s">
        <v>1</v>
      </c>
      <c r="B2" s="361"/>
      <c r="C2" s="361"/>
      <c r="D2" s="361"/>
      <c r="E2" s="363" t="s">
        <v>65</v>
      </c>
      <c r="F2" s="364"/>
      <c r="G2" s="364"/>
      <c r="H2" s="364"/>
      <c r="I2" s="364"/>
      <c r="J2" s="251"/>
      <c r="K2" s="251"/>
    </row>
    <row r="3" spans="1:11" ht="12" customHeight="1" x14ac:dyDescent="0.4">
      <c r="A3" s="4"/>
      <c r="B3" s="4"/>
      <c r="C3" s="4"/>
      <c r="D3" s="4"/>
      <c r="E3" s="362" t="s">
        <v>2</v>
      </c>
      <c r="F3" s="362"/>
      <c r="G3" s="362"/>
      <c r="H3" s="362"/>
      <c r="I3" s="362"/>
    </row>
    <row r="4" spans="1:11" ht="15.75" x14ac:dyDescent="0.25">
      <c r="A4" s="6" t="s">
        <v>3</v>
      </c>
      <c r="E4" s="370" t="s">
        <v>66</v>
      </c>
      <c r="F4" s="370"/>
      <c r="G4" s="370"/>
      <c r="H4" s="370"/>
      <c r="I4" s="370"/>
    </row>
    <row r="5" spans="1:11" ht="9" customHeight="1" x14ac:dyDescent="0.25">
      <c r="A5" s="6"/>
      <c r="E5" s="362" t="s">
        <v>2</v>
      </c>
      <c r="F5" s="362"/>
      <c r="G5" s="362"/>
      <c r="H5" s="362"/>
      <c r="I5" s="362"/>
    </row>
    <row r="6" spans="1:11" ht="19.5" x14ac:dyDescent="0.4">
      <c r="A6" s="7" t="s">
        <v>4</v>
      </c>
      <c r="E6" s="364" t="s">
        <v>67</v>
      </c>
      <c r="F6" s="364"/>
      <c r="G6" s="364"/>
      <c r="H6" s="7" t="s">
        <v>5</v>
      </c>
      <c r="I6" s="250" t="s">
        <v>68</v>
      </c>
    </row>
    <row r="7" spans="1:11" ht="9.75" customHeight="1" x14ac:dyDescent="0.4">
      <c r="A7" s="7"/>
      <c r="E7" s="362" t="s">
        <v>6</v>
      </c>
      <c r="F7" s="362"/>
      <c r="G7" s="362"/>
      <c r="H7" s="362"/>
      <c r="I7" s="362"/>
    </row>
    <row r="8" spans="1:11" ht="19.5" x14ac:dyDescent="0.4">
      <c r="A8" s="7"/>
      <c r="E8" s="250"/>
      <c r="F8" s="250"/>
      <c r="G8" s="250"/>
      <c r="H8" s="9"/>
      <c r="I8" s="250"/>
    </row>
    <row r="9" spans="1:11" ht="19.5" x14ac:dyDescent="0.4">
      <c r="A9" s="7"/>
      <c r="E9" s="250"/>
      <c r="F9" s="250"/>
      <c r="G9" s="250"/>
      <c r="H9" s="9"/>
      <c r="I9" s="250"/>
    </row>
    <row r="11" spans="1:11" ht="18.75" x14ac:dyDescent="0.4">
      <c r="A11" s="10"/>
      <c r="B11" s="252"/>
      <c r="C11" s="252"/>
      <c r="D11" s="252"/>
      <c r="E11" s="12" t="s">
        <v>7</v>
      </c>
      <c r="F11" s="12" t="s">
        <v>8</v>
      </c>
      <c r="G11" s="13" t="s">
        <v>9</v>
      </c>
      <c r="H11" s="14" t="s">
        <v>10</v>
      </c>
      <c r="I11" s="15"/>
    </row>
    <row r="12" spans="1:11" ht="18.75" x14ac:dyDescent="0.4">
      <c r="A12" s="253"/>
      <c r="B12" s="253"/>
      <c r="C12" s="253"/>
      <c r="D12" s="253"/>
      <c r="E12" s="12" t="s">
        <v>11</v>
      </c>
      <c r="F12" s="12" t="s">
        <v>11</v>
      </c>
      <c r="G12" s="13" t="s">
        <v>12</v>
      </c>
      <c r="H12" s="17" t="s">
        <v>13</v>
      </c>
      <c r="I12" s="18" t="s">
        <v>14</v>
      </c>
    </row>
    <row r="13" spans="1:11" ht="15" x14ac:dyDescent="0.2">
      <c r="A13" s="253"/>
      <c r="B13" s="253"/>
      <c r="C13" s="253"/>
      <c r="D13" s="253"/>
      <c r="E13" s="12" t="s">
        <v>15</v>
      </c>
      <c r="F13" s="12" t="s">
        <v>15</v>
      </c>
      <c r="G13" s="105"/>
      <c r="H13" s="368" t="s">
        <v>16</v>
      </c>
      <c r="I13" s="369"/>
    </row>
    <row r="14" spans="1:11" ht="15" x14ac:dyDescent="0.2">
      <c r="A14" s="253"/>
      <c r="B14" s="253"/>
      <c r="C14" s="253"/>
      <c r="D14" s="253"/>
      <c r="E14" s="12"/>
      <c r="F14" s="12"/>
      <c r="G14" s="105"/>
      <c r="H14" s="20"/>
      <c r="I14" s="21"/>
    </row>
    <row r="15" spans="1:11" ht="18.75" x14ac:dyDescent="0.4">
      <c r="A15" s="22" t="s">
        <v>17</v>
      </c>
      <c r="B15" s="22"/>
      <c r="C15" s="23"/>
      <c r="D15" s="24"/>
      <c r="E15" s="25"/>
      <c r="F15" s="25"/>
      <c r="G15" s="106"/>
      <c r="H15" s="253"/>
      <c r="I15" s="253"/>
    </row>
    <row r="16" spans="1:11" ht="19.5" x14ac:dyDescent="0.4">
      <c r="A16" s="27" t="s">
        <v>18</v>
      </c>
      <c r="B16" s="22"/>
      <c r="C16" s="23"/>
      <c r="D16" s="24"/>
      <c r="E16" s="28">
        <v>171049</v>
      </c>
      <c r="F16" s="29">
        <v>173072</v>
      </c>
      <c r="G16" s="28">
        <f>H16+I16</f>
        <v>176668</v>
      </c>
      <c r="H16" s="30">
        <v>170756</v>
      </c>
      <c r="I16" s="30">
        <v>5912</v>
      </c>
    </row>
    <row r="17" spans="1:9" ht="16.5" x14ac:dyDescent="0.35">
      <c r="A17" s="31"/>
      <c r="B17" s="252"/>
      <c r="C17" s="252"/>
      <c r="D17" s="252"/>
      <c r="E17" s="252"/>
      <c r="F17" s="252"/>
      <c r="G17" s="254"/>
      <c r="H17" s="252"/>
      <c r="I17" s="252"/>
    </row>
    <row r="18" spans="1:9" ht="19.5" x14ac:dyDescent="0.4">
      <c r="A18" s="27" t="s">
        <v>19</v>
      </c>
      <c r="B18" s="33"/>
      <c r="C18" s="33"/>
      <c r="D18" s="33"/>
      <c r="E18" s="28">
        <v>171049</v>
      </c>
      <c r="F18" s="29">
        <v>173072</v>
      </c>
      <c r="G18" s="28">
        <f>H18+I18</f>
        <v>178161</v>
      </c>
      <c r="H18" s="30">
        <v>171312</v>
      </c>
      <c r="I18" s="30">
        <v>6849</v>
      </c>
    </row>
    <row r="19" spans="1:9" ht="18" x14ac:dyDescent="0.35">
      <c r="A19" s="31"/>
      <c r="B19" s="33"/>
      <c r="C19" s="33"/>
      <c r="D19" s="33"/>
      <c r="E19" s="28"/>
      <c r="F19" s="29"/>
      <c r="G19" s="28"/>
      <c r="H19" s="30"/>
      <c r="I19" s="30"/>
    </row>
    <row r="20" spans="1:9" ht="18" x14ac:dyDescent="0.35">
      <c r="A20" s="34"/>
      <c r="B20" s="35"/>
      <c r="C20" s="35"/>
      <c r="D20" s="35"/>
      <c r="E20" s="33"/>
      <c r="F20" s="33"/>
      <c r="G20" s="33"/>
      <c r="H20" s="36"/>
      <c r="I20" s="36"/>
    </row>
    <row r="21" spans="1:9" ht="19.5" x14ac:dyDescent="0.4">
      <c r="A21" s="27" t="s">
        <v>20</v>
      </c>
      <c r="B21" s="33"/>
      <c r="C21" s="33"/>
      <c r="D21" s="33"/>
      <c r="E21" s="33"/>
      <c r="F21" s="33"/>
      <c r="G21" s="37"/>
      <c r="H21" s="33"/>
      <c r="I21" s="33"/>
    </row>
    <row r="22" spans="1:9" ht="18" x14ac:dyDescent="0.35">
      <c r="A22" s="33"/>
      <c r="B22" s="33"/>
      <c r="C22" s="38" t="s">
        <v>21</v>
      </c>
      <c r="D22" s="33"/>
      <c r="E22" s="33"/>
      <c r="F22" s="33"/>
      <c r="G22" s="28">
        <f>H22+I22</f>
        <v>0</v>
      </c>
      <c r="H22" s="39">
        <v>0</v>
      </c>
      <c r="I22" s="39">
        <v>0</v>
      </c>
    </row>
    <row r="23" spans="1:9" ht="18" x14ac:dyDescent="0.35">
      <c r="A23" s="33"/>
      <c r="B23" s="33"/>
      <c r="C23" s="38"/>
      <c r="D23" s="33"/>
      <c r="E23" s="33"/>
      <c r="F23" s="33"/>
      <c r="G23" s="40"/>
      <c r="H23" s="39"/>
      <c r="I23" s="39"/>
    </row>
    <row r="24" spans="1:9" ht="22.5" x14ac:dyDescent="0.45">
      <c r="A24" s="41" t="s">
        <v>22</v>
      </c>
      <c r="B24" s="41"/>
      <c r="C24" s="42"/>
      <c r="D24" s="41"/>
      <c r="E24" s="41"/>
      <c r="F24" s="41"/>
      <c r="G24" s="255">
        <f>ROUND(G18-G16-G22,2)</f>
        <v>1493</v>
      </c>
      <c r="H24" s="43">
        <f>H18-H16-H22</f>
        <v>556</v>
      </c>
      <c r="I24" s="43">
        <f>I18-I16-I22</f>
        <v>937</v>
      </c>
    </row>
    <row r="26" spans="1:9" x14ac:dyDescent="0.2">
      <c r="H26" s="253"/>
    </row>
    <row r="28" spans="1:9" ht="19.5" x14ac:dyDescent="0.4">
      <c r="A28" s="44" t="s">
        <v>23</v>
      </c>
      <c r="B28" s="44" t="s">
        <v>24</v>
      </c>
      <c r="C28" s="44"/>
      <c r="D28" s="45"/>
      <c r="E28" s="45"/>
      <c r="F28" s="256"/>
      <c r="G28" s="47">
        <v>1493034.47</v>
      </c>
      <c r="H28" s="257" t="s">
        <v>25</v>
      </c>
      <c r="I28" s="256"/>
    </row>
    <row r="29" spans="1:9" ht="18.75" x14ac:dyDescent="0.4">
      <c r="A29" s="22"/>
      <c r="B29" s="22"/>
      <c r="C29" s="49" t="s">
        <v>26</v>
      </c>
      <c r="D29" s="50"/>
      <c r="E29" s="51"/>
      <c r="F29" s="253" t="s">
        <v>27</v>
      </c>
      <c r="G29" s="52">
        <v>0</v>
      </c>
      <c r="H29" s="257" t="s">
        <v>25</v>
      </c>
      <c r="I29" s="253"/>
    </row>
    <row r="30" spans="1:9" ht="18.75" x14ac:dyDescent="0.4">
      <c r="A30" s="22"/>
      <c r="B30" s="22"/>
      <c r="C30" s="49"/>
      <c r="D30" s="50"/>
      <c r="E30" s="51"/>
      <c r="F30" s="258" t="s">
        <v>28</v>
      </c>
      <c r="G30" s="39">
        <v>1493034.47</v>
      </c>
      <c r="H30" s="257" t="s">
        <v>25</v>
      </c>
      <c r="I30" s="253"/>
    </row>
    <row r="31" spans="1:9" ht="18.75" x14ac:dyDescent="0.4">
      <c r="A31" s="22"/>
      <c r="B31" s="22"/>
      <c r="C31" s="49" t="s">
        <v>29</v>
      </c>
      <c r="D31" s="50"/>
      <c r="E31" s="51"/>
      <c r="F31" s="253" t="s">
        <v>30</v>
      </c>
      <c r="G31" s="54">
        <v>0</v>
      </c>
      <c r="H31" s="257" t="s">
        <v>25</v>
      </c>
      <c r="I31" s="253"/>
    </row>
    <row r="32" spans="1:9" x14ac:dyDescent="0.2">
      <c r="A32" s="366"/>
      <c r="B32" s="367"/>
      <c r="C32" s="367"/>
      <c r="D32" s="367"/>
      <c r="E32" s="367"/>
      <c r="F32" s="367"/>
      <c r="G32" s="367"/>
      <c r="H32" s="367"/>
      <c r="I32" s="367"/>
    </row>
    <row r="33" spans="1:9" x14ac:dyDescent="0.2">
      <c r="A33" s="367"/>
      <c r="B33" s="367"/>
      <c r="C33" s="367"/>
      <c r="D33" s="367"/>
      <c r="E33" s="367"/>
      <c r="F33" s="367"/>
      <c r="G33" s="367"/>
      <c r="H33" s="367"/>
      <c r="I33" s="367"/>
    </row>
    <row r="34" spans="1:9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9" ht="19.5" x14ac:dyDescent="0.4">
      <c r="A35" s="44" t="s">
        <v>31</v>
      </c>
      <c r="B35" s="44" t="s">
        <v>32</v>
      </c>
      <c r="C35" s="44"/>
      <c r="D35" s="55"/>
      <c r="E35" s="107"/>
      <c r="F35" s="45"/>
      <c r="G35" s="57"/>
      <c r="H35" s="256"/>
      <c r="I35" s="256"/>
    </row>
    <row r="36" spans="1:9" ht="18.75" x14ac:dyDescent="0.4">
      <c r="A36" s="44"/>
      <c r="B36" s="44"/>
      <c r="C36" s="44"/>
      <c r="D36" s="55"/>
      <c r="F36" s="259" t="s">
        <v>33</v>
      </c>
      <c r="G36" s="108" t="s">
        <v>9</v>
      </c>
      <c r="H36" s="256"/>
      <c r="I36" s="260" t="s">
        <v>34</v>
      </c>
    </row>
    <row r="37" spans="1:9" ht="16.5" x14ac:dyDescent="0.35">
      <c r="A37" s="61" t="s">
        <v>35</v>
      </c>
      <c r="B37" s="62"/>
      <c r="C37" s="63"/>
      <c r="D37" s="62"/>
      <c r="E37" s="107"/>
      <c r="F37" s="64">
        <v>82000</v>
      </c>
      <c r="G37" s="64">
        <v>81721.320000000007</v>
      </c>
      <c r="H37" s="257" t="s">
        <v>36</v>
      </c>
      <c r="I37" s="261">
        <f>IF(F37=0,"nerozp.",G37/F37)</f>
        <v>0.99660146341463418</v>
      </c>
    </row>
    <row r="38" spans="1:9" ht="16.5" x14ac:dyDescent="0.35">
      <c r="A38" s="61" t="s">
        <v>37</v>
      </c>
      <c r="B38" s="62"/>
      <c r="C38" s="63"/>
      <c r="D38" s="109"/>
      <c r="E38" s="109"/>
      <c r="F38" s="64">
        <v>0</v>
      </c>
      <c r="G38" s="64">
        <v>3404.4436449999998</v>
      </c>
      <c r="H38" s="257" t="s">
        <v>36</v>
      </c>
      <c r="I38" s="261" t="str">
        <f>IF(F38=0,"nerozp.",G38/F38)</f>
        <v>nerozp.</v>
      </c>
    </row>
    <row r="39" spans="1:9" ht="16.5" x14ac:dyDescent="0.35">
      <c r="A39" s="61" t="s">
        <v>38</v>
      </c>
      <c r="B39" s="62"/>
      <c r="C39" s="63"/>
      <c r="D39" s="109"/>
      <c r="E39" s="109"/>
      <c r="F39" s="64">
        <v>0</v>
      </c>
      <c r="G39" s="64">
        <v>0</v>
      </c>
      <c r="H39" s="257" t="s">
        <v>36</v>
      </c>
      <c r="I39" s="261" t="str">
        <f>IF(F39=0,"nerozp.",G39/F39)</f>
        <v>nerozp.</v>
      </c>
    </row>
    <row r="40" spans="1:9" ht="16.5" x14ac:dyDescent="0.35">
      <c r="A40" s="61" t="s">
        <v>39</v>
      </c>
      <c r="B40" s="62"/>
      <c r="C40" s="63"/>
      <c r="D40" s="107"/>
      <c r="E40" s="107"/>
      <c r="F40" s="64">
        <v>0</v>
      </c>
      <c r="G40" s="64">
        <v>0</v>
      </c>
      <c r="H40" s="257" t="s">
        <v>36</v>
      </c>
      <c r="I40" s="261" t="str">
        <f>IF(F40=0,"nerozp.",G40/F40)</f>
        <v>nerozp.</v>
      </c>
    </row>
    <row r="41" spans="1:9" ht="16.5" x14ac:dyDescent="0.35">
      <c r="A41" s="61" t="s">
        <v>40</v>
      </c>
      <c r="B41" s="62"/>
      <c r="C41" s="63"/>
      <c r="D41" s="107"/>
      <c r="E41" s="107"/>
      <c r="F41" s="64">
        <v>0</v>
      </c>
      <c r="G41" s="64">
        <v>0</v>
      </c>
      <c r="H41" s="257" t="s">
        <v>36</v>
      </c>
      <c r="I41" s="261" t="str">
        <f>IF(F41=0,"nerozp.",G41/F41)</f>
        <v>nerozp.</v>
      </c>
    </row>
    <row r="42" spans="1:9" ht="14.25" x14ac:dyDescent="0.2">
      <c r="A42" s="67" t="s">
        <v>41</v>
      </c>
      <c r="B42" s="68" t="s">
        <v>109</v>
      </c>
      <c r="C42" s="69"/>
      <c r="D42" s="110"/>
      <c r="E42" s="110"/>
      <c r="F42" s="71"/>
      <c r="G42" s="71"/>
      <c r="H42" s="262"/>
      <c r="I42" s="263"/>
    </row>
    <row r="43" spans="1:9" ht="16.5" x14ac:dyDescent="0.35">
      <c r="A43" s="74"/>
      <c r="B43" s="75"/>
      <c r="C43" s="76"/>
      <c r="D43" s="110"/>
      <c r="E43" s="110"/>
      <c r="F43" s="71"/>
      <c r="G43" s="71"/>
      <c r="H43" s="262"/>
      <c r="I43" s="263"/>
    </row>
    <row r="44" spans="1:9" ht="19.5" thickBot="1" x14ac:dyDescent="0.45">
      <c r="A44" s="44" t="s">
        <v>42</v>
      </c>
      <c r="B44" s="44" t="s">
        <v>43</v>
      </c>
      <c r="C44" s="77"/>
      <c r="D44" s="107"/>
      <c r="E44" s="107"/>
      <c r="F44" s="256"/>
      <c r="G44" s="78"/>
      <c r="H44" s="371" t="s">
        <v>44</v>
      </c>
      <c r="I44" s="372"/>
    </row>
    <row r="45" spans="1:9" ht="18.75" thickTop="1" x14ac:dyDescent="0.35">
      <c r="A45" s="79"/>
      <c r="B45" s="264"/>
      <c r="C45" s="81"/>
      <c r="D45" s="264"/>
      <c r="E45" s="111" t="s">
        <v>45</v>
      </c>
      <c r="F45" s="265" t="s">
        <v>46</v>
      </c>
      <c r="G45" s="265" t="s">
        <v>47</v>
      </c>
      <c r="H45" s="266" t="s">
        <v>48</v>
      </c>
      <c r="I45" s="267" t="s">
        <v>49</v>
      </c>
    </row>
    <row r="46" spans="1:9" x14ac:dyDescent="0.2">
      <c r="A46" s="268"/>
      <c r="B46" s="256"/>
      <c r="C46" s="256"/>
      <c r="D46" s="256"/>
      <c r="E46" s="268"/>
      <c r="F46" s="365"/>
      <c r="G46" s="269"/>
      <c r="H46" s="270">
        <v>40543</v>
      </c>
      <c r="I46" s="271">
        <v>40543</v>
      </c>
    </row>
    <row r="47" spans="1:9" x14ac:dyDescent="0.2">
      <c r="A47" s="268"/>
      <c r="B47" s="256"/>
      <c r="C47" s="256"/>
      <c r="D47" s="256"/>
      <c r="E47" s="268"/>
      <c r="F47" s="365"/>
      <c r="G47" s="272"/>
      <c r="H47" s="272"/>
      <c r="I47" s="273"/>
    </row>
    <row r="48" spans="1:9" ht="13.5" thickBot="1" x14ac:dyDescent="0.25">
      <c r="A48" s="274"/>
      <c r="B48" s="275"/>
      <c r="C48" s="275"/>
      <c r="D48" s="275"/>
      <c r="E48" s="274"/>
      <c r="F48" s="276"/>
      <c r="G48" s="276"/>
      <c r="H48" s="276"/>
      <c r="I48" s="277"/>
    </row>
    <row r="49" spans="1:9" ht="13.5" thickTop="1" x14ac:dyDescent="0.2">
      <c r="A49" s="278"/>
      <c r="B49" s="279"/>
      <c r="C49" s="279" t="s">
        <v>27</v>
      </c>
      <c r="D49" s="279"/>
      <c r="E49" s="280">
        <v>214819</v>
      </c>
      <c r="F49" s="281">
        <v>0</v>
      </c>
      <c r="G49" s="282">
        <v>0</v>
      </c>
      <c r="H49" s="282">
        <f>E49+F49-G49</f>
        <v>214819</v>
      </c>
      <c r="I49" s="283">
        <v>214819</v>
      </c>
    </row>
    <row r="50" spans="1:9" x14ac:dyDescent="0.2">
      <c r="A50" s="284"/>
      <c r="B50" s="285"/>
      <c r="C50" s="285" t="s">
        <v>50</v>
      </c>
      <c r="D50" s="285"/>
      <c r="E50" s="286">
        <v>2406203.63</v>
      </c>
      <c r="F50" s="287">
        <v>1604940.1</v>
      </c>
      <c r="G50" s="288">
        <v>2108602.08</v>
      </c>
      <c r="H50" s="288">
        <f>E50+F50-G50</f>
        <v>1902541.65</v>
      </c>
      <c r="I50" s="289">
        <v>2508246.06</v>
      </c>
    </row>
    <row r="51" spans="1:9" x14ac:dyDescent="0.2">
      <c r="A51" s="284"/>
      <c r="B51" s="285"/>
      <c r="C51" s="285" t="s">
        <v>28</v>
      </c>
      <c r="D51" s="285"/>
      <c r="E51" s="286">
        <v>6933315.9900000002</v>
      </c>
      <c r="F51" s="287">
        <v>1338964.3</v>
      </c>
      <c r="G51" s="288">
        <v>916482</v>
      </c>
      <c r="H51" s="288">
        <f>E51+F51-G51</f>
        <v>7355798.29</v>
      </c>
      <c r="I51" s="289">
        <v>7355798.290000001</v>
      </c>
    </row>
    <row r="52" spans="1:9" x14ac:dyDescent="0.2">
      <c r="A52" s="284"/>
      <c r="B52" s="285"/>
      <c r="C52" s="285" t="s">
        <v>51</v>
      </c>
      <c r="D52" s="285"/>
      <c r="E52" s="286">
        <v>2197125.38</v>
      </c>
      <c r="F52" s="287">
        <v>16349727.280000005</v>
      </c>
      <c r="G52" s="288">
        <v>10739451.52</v>
      </c>
      <c r="H52" s="288">
        <f>E52+F52-G52</f>
        <v>7807401.1400000043</v>
      </c>
      <c r="I52" s="289">
        <v>8149413.1399999997</v>
      </c>
    </row>
    <row r="53" spans="1:9" ht="18.75" thickBot="1" x14ac:dyDescent="0.4">
      <c r="A53" s="96" t="s">
        <v>15</v>
      </c>
      <c r="B53" s="112"/>
      <c r="C53" s="112"/>
      <c r="D53" s="112"/>
      <c r="E53" s="290">
        <f>SUM(E49:E52)</f>
        <v>11751464</v>
      </c>
      <c r="F53" s="98">
        <f>SUM(F49:F52)</f>
        <v>19293631.680000007</v>
      </c>
      <c r="G53" s="98">
        <f>SUM(G49:G52)</f>
        <v>13764535.6</v>
      </c>
      <c r="H53" s="291">
        <f>SUM(H49:H52)</f>
        <v>17280560.080000006</v>
      </c>
      <c r="I53" s="99">
        <f>SUM(I49:I52)</f>
        <v>18228276.490000002</v>
      </c>
    </row>
    <row r="54" spans="1:9" ht="18.75" thickTop="1" x14ac:dyDescent="0.35">
      <c r="A54" s="100"/>
      <c r="B54" s="101"/>
      <c r="C54" s="101"/>
      <c r="D54" s="107"/>
      <c r="E54" s="107"/>
      <c r="F54" s="256"/>
      <c r="G54" s="78"/>
      <c r="H54" s="259"/>
      <c r="I54" s="259"/>
    </row>
    <row r="55" spans="1:9" ht="18" x14ac:dyDescent="0.35">
      <c r="A55" s="100"/>
      <c r="B55" s="101"/>
      <c r="C55" s="101"/>
      <c r="D55" s="107"/>
      <c r="E55" s="107"/>
      <c r="F55" s="256"/>
      <c r="G55" s="113"/>
      <c r="H55" s="256"/>
      <c r="I55" s="256"/>
    </row>
    <row r="56" spans="1:9" ht="18" x14ac:dyDescent="0.35">
      <c r="A56" s="100"/>
      <c r="B56" s="101"/>
      <c r="C56" s="101"/>
      <c r="D56" s="107"/>
      <c r="E56" s="107"/>
      <c r="F56" s="256"/>
      <c r="G56" s="256"/>
      <c r="H56" s="256"/>
      <c r="I56" s="256"/>
    </row>
    <row r="57" spans="1:9" x14ac:dyDescent="0.2">
      <c r="A57" s="292"/>
      <c r="B57" s="292"/>
      <c r="C57" s="292"/>
      <c r="D57" s="292"/>
      <c r="E57" s="292"/>
      <c r="F57" s="292"/>
      <c r="G57" s="292"/>
      <c r="H57" s="292"/>
      <c r="I57" s="292"/>
    </row>
  </sheetData>
  <sheetProtection selectLockedCells="1"/>
  <mergeCells count="11">
    <mergeCell ref="A2:D2"/>
    <mergeCell ref="E3:I3"/>
    <mergeCell ref="E2:I2"/>
    <mergeCell ref="E5:I5"/>
    <mergeCell ref="F46:F47"/>
    <mergeCell ref="E6:G6"/>
    <mergeCell ref="A32:I34"/>
    <mergeCell ref="E7:I7"/>
    <mergeCell ref="H13:I13"/>
    <mergeCell ref="E4:I4"/>
    <mergeCell ref="H44:I44"/>
  </mergeCells>
  <phoneticPr fontId="7" type="noConversion"/>
  <conditionalFormatting sqref="I37">
    <cfRule type="cellIs" dxfId="81" priority="1" stopIfTrue="1" operator="greaterThan">
      <formula>1</formula>
    </cfRule>
  </conditionalFormatting>
  <conditionalFormatting sqref="I41:I43">
    <cfRule type="cellIs" dxfId="80" priority="2" stopIfTrue="1" operator="greaterThan">
      <formula>1</formula>
    </cfRule>
  </conditionalFormatting>
  <conditionalFormatting sqref="I40 I38">
    <cfRule type="cellIs" dxfId="79" priority="3" stopIfTrue="1" operator="greaterThan">
      <formula>1</formula>
    </cfRule>
    <cfRule type="cellIs" dxfId="78" priority="4" stopIfTrue="1" operator="lessThan">
      <formula>1</formula>
    </cfRule>
  </conditionalFormatting>
  <conditionalFormatting sqref="H24">
    <cfRule type="cellIs" dxfId="77" priority="5" stopIfTrue="1" operator="notEqual">
      <formula>$H$18-$H$16-$H$22</formula>
    </cfRule>
  </conditionalFormatting>
  <conditionalFormatting sqref="G28">
    <cfRule type="cellIs" dxfId="76" priority="6" stopIfTrue="1" operator="notEqual">
      <formula>$G$29+$G$30+$G$31</formula>
    </cfRule>
  </conditionalFormatting>
  <conditionalFormatting sqref="H49:H52">
    <cfRule type="cellIs" dxfId="75" priority="7" stopIfTrue="1" operator="notEqual">
      <formula>E49+F49-G49</formula>
    </cfRule>
  </conditionalFormatting>
  <conditionalFormatting sqref="I53">
    <cfRule type="cellIs" dxfId="74" priority="8" stopIfTrue="1" operator="notEqual">
      <formula>$I$49+$I$50+$I$51+$I$52</formula>
    </cfRule>
  </conditionalFormatting>
  <conditionalFormatting sqref="H53">
    <cfRule type="cellIs" dxfId="73" priority="9" stopIfTrue="1" operator="notEqual">
      <formula>E53+F53-G53</formula>
    </cfRule>
    <cfRule type="cellIs" dxfId="72" priority="10" stopIfTrue="1" operator="notEqual">
      <formula>SUM($H$49:$H$52)</formula>
    </cfRule>
  </conditionalFormatting>
  <conditionalFormatting sqref="G18 G16">
    <cfRule type="cellIs" dxfId="71" priority="11" stopIfTrue="1" operator="notEqual">
      <formula>H16+I16</formula>
    </cfRule>
  </conditionalFormatting>
  <conditionalFormatting sqref="I24">
    <cfRule type="cellIs" dxfId="70" priority="12" stopIfTrue="1" operator="notEqual">
      <formula>I18-I16-I22</formula>
    </cfRule>
  </conditionalFormatting>
  <conditionalFormatting sqref="G24">
    <cfRule type="cellIs" dxfId="69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24.6.2011
5. - Rozpočet Olomouckého kraje 2010-závěrečný účet 
Příloha č.16 : Financování hospodaření příspěvkových organizací Olomouckého kraje&amp;R&amp;"Arial,Kurzíva"Strana &amp;P (celkem 474)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K57"/>
  <sheetViews>
    <sheetView workbookViewId="0">
      <selection activeCell="A32" sqref="A32:I34"/>
    </sheetView>
  </sheetViews>
  <sheetFormatPr defaultRowHeight="12.75" x14ac:dyDescent="0.2"/>
  <cols>
    <col min="1" max="1" width="7.5703125" style="248" customWidth="1"/>
    <col min="2" max="2" width="2.5703125" style="248" customWidth="1"/>
    <col min="3" max="3" width="8.42578125" style="248" customWidth="1"/>
    <col min="4" max="4" width="8.28515625" style="248" customWidth="1"/>
    <col min="5" max="5" width="14.7109375" style="248" customWidth="1"/>
    <col min="6" max="6" width="15.5703125" style="248" customWidth="1"/>
    <col min="7" max="9" width="14.7109375" style="248" customWidth="1"/>
    <col min="10" max="16384" width="9.140625" style="249"/>
  </cols>
  <sheetData>
    <row r="1" spans="1:11" ht="19.5" x14ac:dyDescent="0.4">
      <c r="A1" s="1" t="s">
        <v>0</v>
      </c>
      <c r="B1" s="2"/>
      <c r="C1" s="2"/>
      <c r="D1" s="2"/>
    </row>
    <row r="2" spans="1:11" ht="19.5" x14ac:dyDescent="0.4">
      <c r="A2" s="361" t="s">
        <v>1</v>
      </c>
      <c r="B2" s="361"/>
      <c r="C2" s="361"/>
      <c r="D2" s="361"/>
      <c r="E2" s="363" t="s">
        <v>117</v>
      </c>
      <c r="F2" s="364"/>
      <c r="G2" s="364"/>
      <c r="H2" s="364"/>
      <c r="I2" s="364"/>
      <c r="J2" s="251"/>
      <c r="K2" s="251"/>
    </row>
    <row r="3" spans="1:11" ht="12" customHeight="1" x14ac:dyDescent="0.4">
      <c r="A3" s="4"/>
      <c r="B3" s="4"/>
      <c r="C3" s="4"/>
      <c r="D3" s="4"/>
      <c r="E3" s="362" t="s">
        <v>2</v>
      </c>
      <c r="F3" s="362"/>
      <c r="G3" s="362"/>
      <c r="H3" s="362"/>
      <c r="I3" s="362"/>
    </row>
    <row r="4" spans="1:11" ht="15.75" x14ac:dyDescent="0.25">
      <c r="A4" s="6" t="s">
        <v>3</v>
      </c>
      <c r="E4" s="370" t="s">
        <v>53</v>
      </c>
      <c r="F4" s="370"/>
      <c r="G4" s="370"/>
      <c r="H4" s="370"/>
      <c r="I4" s="370"/>
    </row>
    <row r="5" spans="1:11" ht="9" customHeight="1" x14ac:dyDescent="0.25">
      <c r="A5" s="6"/>
      <c r="E5" s="362" t="s">
        <v>2</v>
      </c>
      <c r="F5" s="362"/>
      <c r="G5" s="362"/>
      <c r="H5" s="362"/>
      <c r="I5" s="362"/>
    </row>
    <row r="6" spans="1:11" ht="19.5" x14ac:dyDescent="0.4">
      <c r="A6" s="7" t="s">
        <v>4</v>
      </c>
      <c r="E6" s="364" t="s">
        <v>54</v>
      </c>
      <c r="F6" s="364"/>
      <c r="G6" s="364"/>
      <c r="H6" s="7" t="s">
        <v>5</v>
      </c>
      <c r="I6" s="250" t="s">
        <v>55</v>
      </c>
    </row>
    <row r="7" spans="1:11" ht="9.75" customHeight="1" x14ac:dyDescent="0.4">
      <c r="A7" s="7"/>
      <c r="E7" s="362" t="s">
        <v>6</v>
      </c>
      <c r="F7" s="362"/>
      <c r="G7" s="362"/>
      <c r="H7" s="362"/>
      <c r="I7" s="362"/>
    </row>
    <row r="8" spans="1:11" ht="19.5" x14ac:dyDescent="0.4">
      <c r="A8" s="7"/>
      <c r="E8" s="250"/>
      <c r="F8" s="250"/>
      <c r="G8" s="250"/>
      <c r="H8" s="9"/>
      <c r="I8" s="250"/>
    </row>
    <row r="9" spans="1:11" ht="19.5" x14ac:dyDescent="0.4">
      <c r="A9" s="7"/>
      <c r="E9" s="250"/>
      <c r="F9" s="250"/>
      <c r="G9" s="250"/>
      <c r="H9" s="9"/>
      <c r="I9" s="250"/>
    </row>
    <row r="11" spans="1:11" ht="18.75" x14ac:dyDescent="0.4">
      <c r="A11" s="10"/>
      <c r="B11" s="252"/>
      <c r="C11" s="252"/>
      <c r="D11" s="252"/>
      <c r="E11" s="12" t="s">
        <v>7</v>
      </c>
      <c r="F11" s="12" t="s">
        <v>8</v>
      </c>
      <c r="G11" s="13" t="s">
        <v>9</v>
      </c>
      <c r="H11" s="14" t="s">
        <v>10</v>
      </c>
      <c r="I11" s="15"/>
    </row>
    <row r="12" spans="1:11" ht="18.75" x14ac:dyDescent="0.4">
      <c r="A12" s="253"/>
      <c r="B12" s="253"/>
      <c r="C12" s="253"/>
      <c r="D12" s="253"/>
      <c r="E12" s="12" t="s">
        <v>11</v>
      </c>
      <c r="F12" s="12" t="s">
        <v>11</v>
      </c>
      <c r="G12" s="13" t="s">
        <v>12</v>
      </c>
      <c r="H12" s="17" t="s">
        <v>13</v>
      </c>
      <c r="I12" s="18" t="s">
        <v>14</v>
      </c>
    </row>
    <row r="13" spans="1:11" ht="15" x14ac:dyDescent="0.2">
      <c r="A13" s="253"/>
      <c r="B13" s="253"/>
      <c r="C13" s="253"/>
      <c r="D13" s="253"/>
      <c r="E13" s="12" t="s">
        <v>15</v>
      </c>
      <c r="F13" s="12" t="s">
        <v>15</v>
      </c>
      <c r="G13" s="19"/>
      <c r="H13" s="368" t="s">
        <v>16</v>
      </c>
      <c r="I13" s="369"/>
    </row>
    <row r="14" spans="1:11" ht="15" x14ac:dyDescent="0.2">
      <c r="A14" s="253"/>
      <c r="B14" s="253"/>
      <c r="C14" s="253"/>
      <c r="D14" s="253"/>
      <c r="E14" s="12"/>
      <c r="F14" s="12"/>
      <c r="G14" s="19"/>
      <c r="H14" s="20"/>
      <c r="I14" s="21"/>
    </row>
    <row r="15" spans="1:11" ht="18.75" x14ac:dyDescent="0.4">
      <c r="A15" s="22" t="s">
        <v>17</v>
      </c>
      <c r="B15" s="22"/>
      <c r="C15" s="23"/>
      <c r="D15" s="24"/>
      <c r="E15" s="25"/>
      <c r="F15" s="25"/>
      <c r="G15" s="26"/>
      <c r="H15" s="253"/>
      <c r="I15" s="253"/>
    </row>
    <row r="16" spans="1:11" ht="19.5" x14ac:dyDescent="0.4">
      <c r="A16" s="27" t="s">
        <v>18</v>
      </c>
      <c r="B16" s="22"/>
      <c r="C16" s="23"/>
      <c r="D16" s="24"/>
      <c r="E16" s="28">
        <v>67200</v>
      </c>
      <c r="F16" s="29">
        <v>67525</v>
      </c>
      <c r="G16" s="28">
        <f>H16+I16</f>
        <v>67321</v>
      </c>
      <c r="H16" s="30">
        <v>66894</v>
      </c>
      <c r="I16" s="30">
        <v>427</v>
      </c>
    </row>
    <row r="17" spans="1:11" ht="16.5" x14ac:dyDescent="0.35">
      <c r="A17" s="31"/>
      <c r="B17" s="252"/>
      <c r="C17" s="252"/>
      <c r="D17" s="252"/>
      <c r="E17" s="252"/>
      <c r="F17" s="252"/>
      <c r="G17" s="293"/>
      <c r="H17" s="294"/>
      <c r="I17" s="294"/>
    </row>
    <row r="18" spans="1:11" ht="19.5" x14ac:dyDescent="0.4">
      <c r="A18" s="27" t="s">
        <v>19</v>
      </c>
      <c r="B18" s="33"/>
      <c r="C18" s="33"/>
      <c r="D18" s="33"/>
      <c r="E18" s="28">
        <v>67200</v>
      </c>
      <c r="F18" s="29">
        <v>67525</v>
      </c>
      <c r="G18" s="28">
        <f>H18+I18</f>
        <v>68345</v>
      </c>
      <c r="H18" s="30">
        <v>67819</v>
      </c>
      <c r="I18" s="30">
        <v>526</v>
      </c>
    </row>
    <row r="19" spans="1:11" ht="18" x14ac:dyDescent="0.35">
      <c r="A19" s="31"/>
      <c r="B19" s="33"/>
      <c r="C19" s="33"/>
      <c r="D19" s="33"/>
      <c r="E19" s="28"/>
      <c r="F19" s="29"/>
      <c r="G19" s="28"/>
      <c r="H19" s="30"/>
      <c r="I19" s="30"/>
    </row>
    <row r="20" spans="1:11" ht="18" x14ac:dyDescent="0.35">
      <c r="A20" s="34"/>
      <c r="B20" s="35"/>
      <c r="C20" s="35"/>
      <c r="D20" s="35"/>
      <c r="E20" s="33"/>
      <c r="F20" s="33"/>
      <c r="G20" s="33"/>
      <c r="H20" s="36"/>
      <c r="I20" s="36"/>
    </row>
    <row r="21" spans="1:11" ht="19.5" x14ac:dyDescent="0.4">
      <c r="A21" s="27" t="s">
        <v>20</v>
      </c>
      <c r="B21" s="33"/>
      <c r="C21" s="33"/>
      <c r="D21" s="33"/>
      <c r="E21" s="33"/>
      <c r="F21" s="33"/>
      <c r="G21" s="37"/>
      <c r="H21" s="33"/>
      <c r="I21" s="33"/>
    </row>
    <row r="22" spans="1:11" ht="18" x14ac:dyDescent="0.35">
      <c r="A22" s="33"/>
      <c r="B22" s="33"/>
      <c r="C22" s="38" t="s">
        <v>21</v>
      </c>
      <c r="D22" s="33"/>
      <c r="E22" s="33"/>
      <c r="F22" s="33"/>
      <c r="G22" s="28">
        <f>H22+I22</f>
        <v>22</v>
      </c>
      <c r="H22" s="39">
        <v>22</v>
      </c>
      <c r="I22" s="39">
        <v>0</v>
      </c>
    </row>
    <row r="23" spans="1:11" ht="18" x14ac:dyDescent="0.35">
      <c r="A23" s="33"/>
      <c r="B23" s="33"/>
      <c r="C23" s="38"/>
      <c r="D23" s="33"/>
      <c r="E23" s="33"/>
      <c r="F23" s="33"/>
      <c r="G23" s="40"/>
      <c r="H23" s="39"/>
      <c r="I23" s="39"/>
    </row>
    <row r="24" spans="1:11" ht="22.5" x14ac:dyDescent="0.45">
      <c r="A24" s="41" t="s">
        <v>22</v>
      </c>
      <c r="B24" s="41"/>
      <c r="C24" s="42"/>
      <c r="D24" s="41"/>
      <c r="E24" s="41"/>
      <c r="F24" s="41"/>
      <c r="G24" s="255">
        <f>ROUND(G18-G16-G22,2)</f>
        <v>1002</v>
      </c>
      <c r="H24" s="43">
        <f>H18-H16-H22</f>
        <v>903</v>
      </c>
      <c r="I24" s="43">
        <f>I18-I16-I22</f>
        <v>99</v>
      </c>
      <c r="K24" s="295"/>
    </row>
    <row r="26" spans="1:11" x14ac:dyDescent="0.2">
      <c r="H26" s="253"/>
    </row>
    <row r="28" spans="1:11" ht="19.5" x14ac:dyDescent="0.4">
      <c r="A28" s="44" t="s">
        <v>23</v>
      </c>
      <c r="B28" s="44" t="s">
        <v>24</v>
      </c>
      <c r="C28" s="44"/>
      <c r="D28" s="45"/>
      <c r="E28" s="45"/>
      <c r="F28" s="256"/>
      <c r="G28" s="47">
        <v>1002242.13</v>
      </c>
      <c r="H28" s="257" t="s">
        <v>25</v>
      </c>
      <c r="I28" s="256"/>
    </row>
    <row r="29" spans="1:11" ht="18.75" x14ac:dyDescent="0.4">
      <c r="A29" s="22"/>
      <c r="B29" s="22"/>
      <c r="C29" s="49" t="s">
        <v>26</v>
      </c>
      <c r="D29" s="50"/>
      <c r="E29" s="51"/>
      <c r="F29" s="253" t="s">
        <v>27</v>
      </c>
      <c r="G29" s="39">
        <v>0</v>
      </c>
      <c r="H29" s="257" t="s">
        <v>25</v>
      </c>
      <c r="I29" s="253"/>
    </row>
    <row r="30" spans="1:11" ht="18.75" x14ac:dyDescent="0.4">
      <c r="A30" s="22"/>
      <c r="B30" s="22"/>
      <c r="C30" s="49"/>
      <c r="D30" s="50"/>
      <c r="E30" s="51"/>
      <c r="F30" s="258" t="s">
        <v>28</v>
      </c>
      <c r="G30" s="39">
        <f>1000+1001242.13</f>
        <v>1002242.13</v>
      </c>
      <c r="H30" s="257" t="s">
        <v>25</v>
      </c>
      <c r="I30" s="253"/>
    </row>
    <row r="31" spans="1:11" ht="18.75" x14ac:dyDescent="0.4">
      <c r="A31" s="22"/>
      <c r="B31" s="22"/>
      <c r="C31" s="49" t="s">
        <v>29</v>
      </c>
      <c r="D31" s="50"/>
      <c r="E31" s="51"/>
      <c r="F31" s="253" t="s">
        <v>30</v>
      </c>
      <c r="G31" s="54">
        <v>0</v>
      </c>
      <c r="H31" s="257" t="s">
        <v>25</v>
      </c>
      <c r="I31" s="253"/>
    </row>
    <row r="32" spans="1:11" x14ac:dyDescent="0.2">
      <c r="A32" s="366"/>
      <c r="B32" s="367"/>
      <c r="C32" s="367"/>
      <c r="D32" s="367"/>
      <c r="E32" s="367"/>
      <c r="F32" s="367"/>
      <c r="G32" s="367"/>
      <c r="H32" s="367"/>
      <c r="I32" s="367"/>
    </row>
    <row r="33" spans="1:9" x14ac:dyDescent="0.2">
      <c r="A33" s="367"/>
      <c r="B33" s="367"/>
      <c r="C33" s="367"/>
      <c r="D33" s="367"/>
      <c r="E33" s="367"/>
      <c r="F33" s="367"/>
      <c r="G33" s="367"/>
      <c r="H33" s="367"/>
      <c r="I33" s="367"/>
    </row>
    <row r="34" spans="1:9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9" ht="19.5" x14ac:dyDescent="0.4">
      <c r="A35" s="44" t="s">
        <v>31</v>
      </c>
      <c r="B35" s="44" t="s">
        <v>32</v>
      </c>
      <c r="C35" s="44"/>
      <c r="D35" s="55"/>
      <c r="E35" s="56"/>
      <c r="F35" s="45"/>
      <c r="G35" s="57"/>
      <c r="H35" s="256"/>
      <c r="I35" s="256"/>
    </row>
    <row r="36" spans="1:9" ht="18.75" x14ac:dyDescent="0.4">
      <c r="A36" s="44"/>
      <c r="B36" s="44"/>
      <c r="C36" s="44"/>
      <c r="D36" s="55"/>
      <c r="F36" s="259" t="s">
        <v>33</v>
      </c>
      <c r="G36" s="59" t="s">
        <v>9</v>
      </c>
      <c r="H36" s="256"/>
      <c r="I36" s="260" t="s">
        <v>34</v>
      </c>
    </row>
    <row r="37" spans="1:9" ht="16.5" x14ac:dyDescent="0.35">
      <c r="A37" s="61" t="s">
        <v>35</v>
      </c>
      <c r="B37" s="62"/>
      <c r="C37" s="63"/>
      <c r="D37" s="62"/>
      <c r="E37" s="56"/>
      <c r="F37" s="64">
        <v>32870</v>
      </c>
      <c r="G37" s="64">
        <v>32238.66</v>
      </c>
      <c r="H37" s="257" t="s">
        <v>36</v>
      </c>
      <c r="I37" s="261">
        <f>IF(F37=0,"nerozp.",G37/F37)</f>
        <v>0.98079282020079095</v>
      </c>
    </row>
    <row r="38" spans="1:9" ht="16.5" x14ac:dyDescent="0.35">
      <c r="A38" s="61" t="s">
        <v>37</v>
      </c>
      <c r="B38" s="62"/>
      <c r="C38" s="63"/>
      <c r="D38" s="66"/>
      <c r="E38" s="66"/>
      <c r="F38" s="64">
        <v>0</v>
      </c>
      <c r="G38" s="64">
        <v>1429.3566800000001</v>
      </c>
      <c r="H38" s="257" t="s">
        <v>36</v>
      </c>
      <c r="I38" s="261" t="str">
        <f>IF(F38=0,"nerozp.",G38/F38)</f>
        <v>nerozp.</v>
      </c>
    </row>
    <row r="39" spans="1:9" ht="16.5" x14ac:dyDescent="0.35">
      <c r="A39" s="61" t="s">
        <v>38</v>
      </c>
      <c r="B39" s="62"/>
      <c r="C39" s="63"/>
      <c r="D39" s="66"/>
      <c r="E39" s="66"/>
      <c r="F39" s="64">
        <v>0</v>
      </c>
      <c r="G39" s="64">
        <v>0</v>
      </c>
      <c r="H39" s="257" t="s">
        <v>36</v>
      </c>
      <c r="I39" s="261" t="str">
        <f>IF(F39=0,"nerozp.",G39/F39)</f>
        <v>nerozp.</v>
      </c>
    </row>
    <row r="40" spans="1:9" ht="16.5" x14ac:dyDescent="0.35">
      <c r="A40" s="61" t="s">
        <v>39</v>
      </c>
      <c r="B40" s="62"/>
      <c r="C40" s="63"/>
      <c r="D40" s="56"/>
      <c r="E40" s="56"/>
      <c r="F40" s="64">
        <v>0</v>
      </c>
      <c r="G40" s="64">
        <v>0</v>
      </c>
      <c r="H40" s="257" t="s">
        <v>36</v>
      </c>
      <c r="I40" s="261" t="str">
        <f>IF(F40=0,"nerozp.",G40/F40)</f>
        <v>nerozp.</v>
      </c>
    </row>
    <row r="41" spans="1:9" ht="16.5" x14ac:dyDescent="0.35">
      <c r="A41" s="61" t="s">
        <v>40</v>
      </c>
      <c r="B41" s="62"/>
      <c r="C41" s="63"/>
      <c r="D41" s="56"/>
      <c r="E41" s="56"/>
      <c r="F41" s="64">
        <v>2000</v>
      </c>
      <c r="G41" s="64">
        <v>2000</v>
      </c>
      <c r="H41" s="257" t="s">
        <v>36</v>
      </c>
      <c r="I41" s="261">
        <f>IF(F41=0,"nerozp.",G41/F41)</f>
        <v>1</v>
      </c>
    </row>
    <row r="42" spans="1:9" ht="14.25" x14ac:dyDescent="0.2">
      <c r="A42" s="67" t="s">
        <v>41</v>
      </c>
      <c r="B42" s="68" t="s">
        <v>109</v>
      </c>
      <c r="C42" s="69"/>
      <c r="D42" s="70"/>
      <c r="E42" s="70"/>
      <c r="F42" s="71"/>
      <c r="G42" s="71"/>
      <c r="H42" s="262"/>
      <c r="I42" s="263"/>
    </row>
    <row r="43" spans="1:9" ht="16.5" x14ac:dyDescent="0.35">
      <c r="A43" s="74"/>
      <c r="B43" s="75"/>
      <c r="C43" s="76"/>
      <c r="D43" s="70"/>
      <c r="E43" s="70"/>
      <c r="F43" s="71"/>
      <c r="G43" s="71"/>
      <c r="H43" s="262"/>
      <c r="I43" s="263"/>
    </row>
    <row r="44" spans="1:9" ht="19.5" thickBot="1" x14ac:dyDescent="0.45">
      <c r="A44" s="44" t="s">
        <v>42</v>
      </c>
      <c r="B44" s="44" t="s">
        <v>43</v>
      </c>
      <c r="C44" s="77"/>
      <c r="D44" s="56"/>
      <c r="E44" s="56"/>
      <c r="F44" s="256"/>
      <c r="G44" s="78"/>
      <c r="H44" s="371" t="s">
        <v>44</v>
      </c>
      <c r="I44" s="372"/>
    </row>
    <row r="45" spans="1:9" ht="18.75" thickTop="1" x14ac:dyDescent="0.35">
      <c r="A45" s="79"/>
      <c r="B45" s="264"/>
      <c r="C45" s="81"/>
      <c r="D45" s="264"/>
      <c r="E45" s="82" t="s">
        <v>45</v>
      </c>
      <c r="F45" s="265" t="s">
        <v>46</v>
      </c>
      <c r="G45" s="265" t="s">
        <v>47</v>
      </c>
      <c r="H45" s="266" t="s">
        <v>48</v>
      </c>
      <c r="I45" s="267" t="s">
        <v>49</v>
      </c>
    </row>
    <row r="46" spans="1:9" x14ac:dyDescent="0.2">
      <c r="A46" s="268"/>
      <c r="B46" s="256"/>
      <c r="C46" s="256"/>
      <c r="D46" s="256"/>
      <c r="E46" s="268"/>
      <c r="F46" s="365"/>
      <c r="G46" s="269"/>
      <c r="H46" s="270">
        <v>40543</v>
      </c>
      <c r="I46" s="271">
        <v>40543</v>
      </c>
    </row>
    <row r="47" spans="1:9" x14ac:dyDescent="0.2">
      <c r="A47" s="268"/>
      <c r="B47" s="256"/>
      <c r="C47" s="256"/>
      <c r="D47" s="256"/>
      <c r="E47" s="268"/>
      <c r="F47" s="365"/>
      <c r="G47" s="272"/>
      <c r="H47" s="272"/>
      <c r="I47" s="273"/>
    </row>
    <row r="48" spans="1:9" ht="13.5" thickBot="1" x14ac:dyDescent="0.25">
      <c r="A48" s="274"/>
      <c r="B48" s="275"/>
      <c r="C48" s="275"/>
      <c r="D48" s="275"/>
      <c r="E48" s="274"/>
      <c r="F48" s="276"/>
      <c r="G48" s="276"/>
      <c r="H48" s="276"/>
      <c r="I48" s="277"/>
    </row>
    <row r="49" spans="1:9" ht="13.5" thickTop="1" x14ac:dyDescent="0.2">
      <c r="A49" s="278"/>
      <c r="B49" s="279"/>
      <c r="C49" s="279" t="s">
        <v>27</v>
      </c>
      <c r="D49" s="279"/>
      <c r="E49" s="280">
        <v>3000</v>
      </c>
      <c r="F49" s="281">
        <v>0</v>
      </c>
      <c r="G49" s="282">
        <v>0</v>
      </c>
      <c r="H49" s="282">
        <f>E49+F49-G49</f>
        <v>3000</v>
      </c>
      <c r="I49" s="283">
        <v>3000</v>
      </c>
    </row>
    <row r="50" spans="1:9" x14ac:dyDescent="0.2">
      <c r="A50" s="284"/>
      <c r="B50" s="285"/>
      <c r="C50" s="285" t="s">
        <v>50</v>
      </c>
      <c r="D50" s="285"/>
      <c r="E50" s="286">
        <v>51691.92</v>
      </c>
      <c r="F50" s="287">
        <v>622589.62</v>
      </c>
      <c r="G50" s="288">
        <v>617866</v>
      </c>
      <c r="H50" s="288">
        <f>E50+F50-G50</f>
        <v>56415.540000000037</v>
      </c>
      <c r="I50" s="341">
        <v>19713.07</v>
      </c>
    </row>
    <row r="51" spans="1:9" x14ac:dyDescent="0.2">
      <c r="A51" s="284"/>
      <c r="B51" s="285"/>
      <c r="C51" s="285" t="s">
        <v>28</v>
      </c>
      <c r="D51" s="285"/>
      <c r="E51" s="286">
        <v>279966.46000000002</v>
      </c>
      <c r="F51" s="287">
        <v>181254.64</v>
      </c>
      <c r="G51" s="288">
        <v>66029</v>
      </c>
      <c r="H51" s="288">
        <f>E51+F51-G51</f>
        <v>395192.10000000003</v>
      </c>
      <c r="I51" s="289">
        <v>395192.1</v>
      </c>
    </row>
    <row r="52" spans="1:9" x14ac:dyDescent="0.2">
      <c r="A52" s="284"/>
      <c r="B52" s="285"/>
      <c r="C52" s="285" t="s">
        <v>51</v>
      </c>
      <c r="D52" s="285"/>
      <c r="E52" s="286">
        <v>0.67</v>
      </c>
      <c r="F52" s="287">
        <v>3979252.05</v>
      </c>
      <c r="G52" s="288">
        <v>3379458.8</v>
      </c>
      <c r="H52" s="288">
        <f>E52+F52-G52</f>
        <v>599793.91999999993</v>
      </c>
      <c r="I52" s="289">
        <v>599793.92000000004</v>
      </c>
    </row>
    <row r="53" spans="1:9" ht="18.75" thickBot="1" x14ac:dyDescent="0.4">
      <c r="A53" s="96" t="s">
        <v>15</v>
      </c>
      <c r="B53" s="97"/>
      <c r="C53" s="97"/>
      <c r="D53" s="97"/>
      <c r="E53" s="290">
        <f>SUM(E49:E52)</f>
        <v>334659.05</v>
      </c>
      <c r="F53" s="98">
        <f>SUM(F49:F52)</f>
        <v>4783096.3099999996</v>
      </c>
      <c r="G53" s="98">
        <f>SUM(G49:G52)</f>
        <v>4063353.8</v>
      </c>
      <c r="H53" s="291">
        <f>SUM(H49:H52)</f>
        <v>1054401.56</v>
      </c>
      <c r="I53" s="99">
        <f>SUM(I49:I52)</f>
        <v>1017699.0900000001</v>
      </c>
    </row>
    <row r="54" spans="1:9" ht="18.75" thickTop="1" x14ac:dyDescent="0.35">
      <c r="A54" s="100"/>
      <c r="B54" s="101"/>
      <c r="C54" s="101"/>
      <c r="D54" s="56"/>
      <c r="E54" s="56"/>
      <c r="F54" s="256"/>
      <c r="G54" s="78"/>
      <c r="H54" s="259"/>
      <c r="I54" s="259"/>
    </row>
    <row r="55" spans="1:9" ht="18" x14ac:dyDescent="0.35">
      <c r="A55" s="100"/>
      <c r="B55" s="101"/>
      <c r="C55" s="101"/>
      <c r="D55" s="56"/>
      <c r="E55" s="56"/>
      <c r="F55" s="256"/>
      <c r="G55" s="102"/>
      <c r="H55" s="256"/>
      <c r="I55" s="256"/>
    </row>
    <row r="56" spans="1:9" ht="18" x14ac:dyDescent="0.35">
      <c r="A56" s="100"/>
      <c r="B56" s="101"/>
      <c r="C56" s="101"/>
      <c r="D56" s="56"/>
      <c r="E56" s="56"/>
      <c r="F56" s="256"/>
      <c r="G56" s="256"/>
      <c r="H56" s="256"/>
      <c r="I56" s="256"/>
    </row>
    <row r="57" spans="1:9" x14ac:dyDescent="0.2">
      <c r="A57" s="292"/>
      <c r="B57" s="292"/>
      <c r="C57" s="292"/>
      <c r="D57" s="292"/>
      <c r="E57" s="292"/>
      <c r="F57" s="292"/>
      <c r="G57" s="292"/>
      <c r="H57" s="292"/>
      <c r="I57" s="292"/>
    </row>
  </sheetData>
  <sheetProtection selectLockedCells="1"/>
  <mergeCells count="11">
    <mergeCell ref="A2:D2"/>
    <mergeCell ref="E3:I3"/>
    <mergeCell ref="E2:I2"/>
    <mergeCell ref="E5:I5"/>
    <mergeCell ref="F46:F47"/>
    <mergeCell ref="E6:G6"/>
    <mergeCell ref="A32:I34"/>
    <mergeCell ref="E7:I7"/>
    <mergeCell ref="H13:I13"/>
    <mergeCell ref="E4:I4"/>
    <mergeCell ref="H44:I44"/>
  </mergeCells>
  <phoneticPr fontId="2" type="noConversion"/>
  <conditionalFormatting sqref="I37">
    <cfRule type="cellIs" dxfId="68" priority="1" stopIfTrue="1" operator="greaterThan">
      <formula>1</formula>
    </cfRule>
  </conditionalFormatting>
  <conditionalFormatting sqref="I41:I43">
    <cfRule type="cellIs" dxfId="67" priority="2" stopIfTrue="1" operator="greaterThan">
      <formula>1</formula>
    </cfRule>
  </conditionalFormatting>
  <conditionalFormatting sqref="I40 I38">
    <cfRule type="cellIs" dxfId="66" priority="3" stopIfTrue="1" operator="greaterThan">
      <formula>1</formula>
    </cfRule>
    <cfRule type="cellIs" dxfId="65" priority="4" stopIfTrue="1" operator="lessThan">
      <formula>1</formula>
    </cfRule>
  </conditionalFormatting>
  <conditionalFormatting sqref="H24">
    <cfRule type="cellIs" dxfId="64" priority="5" stopIfTrue="1" operator="notEqual">
      <formula>$H$18-$H$16-$H$22</formula>
    </cfRule>
  </conditionalFormatting>
  <conditionalFormatting sqref="G28">
    <cfRule type="cellIs" dxfId="63" priority="6" stopIfTrue="1" operator="notEqual">
      <formula>$G$29+$G$30+$G$31</formula>
    </cfRule>
  </conditionalFormatting>
  <conditionalFormatting sqref="H49:H52">
    <cfRule type="cellIs" dxfId="62" priority="7" stopIfTrue="1" operator="notEqual">
      <formula>E49+F49-G49</formula>
    </cfRule>
  </conditionalFormatting>
  <conditionalFormatting sqref="I53">
    <cfRule type="cellIs" dxfId="61" priority="8" stopIfTrue="1" operator="notEqual">
      <formula>$I$49+$I$50+$I$51+$I$52</formula>
    </cfRule>
  </conditionalFormatting>
  <conditionalFormatting sqref="H53">
    <cfRule type="cellIs" dxfId="60" priority="9" stopIfTrue="1" operator="notEqual">
      <formula>E53+F53-G53</formula>
    </cfRule>
    <cfRule type="cellIs" dxfId="59" priority="10" stopIfTrue="1" operator="notEqual">
      <formula>SUM($H$49:$H$52)</formula>
    </cfRule>
  </conditionalFormatting>
  <conditionalFormatting sqref="G18 G16">
    <cfRule type="cellIs" dxfId="58" priority="11" stopIfTrue="1" operator="notEqual">
      <formula>H16+I16</formula>
    </cfRule>
  </conditionalFormatting>
  <conditionalFormatting sqref="I24">
    <cfRule type="cellIs" dxfId="57" priority="12" stopIfTrue="1" operator="notEqual">
      <formula>I18-I16-I22</formula>
    </cfRule>
  </conditionalFormatting>
  <conditionalFormatting sqref="G24">
    <cfRule type="cellIs" dxfId="56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24.6.2011
5. - Rozpočet Olomouckého kraje 2010-závěrečný účet 
Příloha č.16 : Financování hospodaření příspěvkových organizací Olomouckého kraje&amp;R&amp;"Arial,Kurzíva"Strana &amp;P (celkem 474)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K57"/>
  <sheetViews>
    <sheetView workbookViewId="0">
      <selection activeCell="A32" sqref="A32:I34"/>
    </sheetView>
  </sheetViews>
  <sheetFormatPr defaultRowHeight="12.75" x14ac:dyDescent="0.2"/>
  <cols>
    <col min="1" max="1" width="7.5703125" style="248" customWidth="1"/>
    <col min="2" max="2" width="2.5703125" style="248" customWidth="1"/>
    <col min="3" max="3" width="8.42578125" style="248" customWidth="1"/>
    <col min="4" max="4" width="8.28515625" style="248" customWidth="1"/>
    <col min="5" max="5" width="14.7109375" style="248" customWidth="1"/>
    <col min="6" max="6" width="15.5703125" style="248" customWidth="1"/>
    <col min="7" max="9" width="14.7109375" style="248" customWidth="1"/>
    <col min="10" max="16384" width="9.140625" style="249"/>
  </cols>
  <sheetData>
    <row r="1" spans="1:11" ht="19.5" x14ac:dyDescent="0.4">
      <c r="A1" s="1" t="s">
        <v>0</v>
      </c>
      <c r="B1" s="2"/>
      <c r="C1" s="2"/>
      <c r="D1" s="2"/>
    </row>
    <row r="2" spans="1:11" ht="19.5" x14ac:dyDescent="0.4">
      <c r="A2" s="361" t="s">
        <v>1</v>
      </c>
      <c r="B2" s="361"/>
      <c r="C2" s="361"/>
      <c r="D2" s="361"/>
      <c r="E2" s="363" t="s">
        <v>114</v>
      </c>
      <c r="F2" s="364"/>
      <c r="G2" s="364"/>
      <c r="H2" s="364"/>
      <c r="I2" s="364"/>
      <c r="J2" s="251"/>
      <c r="K2" s="251"/>
    </row>
    <row r="3" spans="1:11" ht="12" customHeight="1" x14ac:dyDescent="0.4">
      <c r="A3" s="4"/>
      <c r="B3" s="4"/>
      <c r="C3" s="4"/>
      <c r="D3" s="4"/>
      <c r="E3" s="362" t="s">
        <v>2</v>
      </c>
      <c r="F3" s="362"/>
      <c r="G3" s="362"/>
      <c r="H3" s="362"/>
      <c r="I3" s="362"/>
    </row>
    <row r="4" spans="1:11" ht="15.75" x14ac:dyDescent="0.25">
      <c r="A4" s="6" t="s">
        <v>3</v>
      </c>
      <c r="E4" s="370" t="s">
        <v>59</v>
      </c>
      <c r="F4" s="370"/>
      <c r="G4" s="370"/>
      <c r="H4" s="370"/>
      <c r="I4" s="370"/>
    </row>
    <row r="5" spans="1:11" ht="9" customHeight="1" x14ac:dyDescent="0.25">
      <c r="A5" s="6"/>
      <c r="E5" s="362" t="s">
        <v>2</v>
      </c>
      <c r="F5" s="362"/>
      <c r="G5" s="362"/>
      <c r="H5" s="362"/>
      <c r="I5" s="362"/>
    </row>
    <row r="6" spans="1:11" ht="19.5" x14ac:dyDescent="0.4">
      <c r="A6" s="7" t="s">
        <v>4</v>
      </c>
      <c r="E6" s="364" t="s">
        <v>60</v>
      </c>
      <c r="F6" s="364"/>
      <c r="G6" s="364"/>
      <c r="H6" s="7" t="s">
        <v>5</v>
      </c>
      <c r="I6" s="250" t="s">
        <v>61</v>
      </c>
    </row>
    <row r="7" spans="1:11" ht="9.75" customHeight="1" x14ac:dyDescent="0.4">
      <c r="A7" s="7"/>
      <c r="E7" s="362" t="s">
        <v>6</v>
      </c>
      <c r="F7" s="362"/>
      <c r="G7" s="362"/>
      <c r="H7" s="362"/>
      <c r="I7" s="362"/>
    </row>
    <row r="8" spans="1:11" ht="19.5" x14ac:dyDescent="0.4">
      <c r="A8" s="7"/>
      <c r="E8" s="250"/>
      <c r="F8" s="250"/>
      <c r="G8" s="250"/>
      <c r="H8" s="9"/>
      <c r="I8" s="250"/>
    </row>
    <row r="9" spans="1:11" ht="19.5" x14ac:dyDescent="0.4">
      <c r="A9" s="7"/>
      <c r="E9" s="250"/>
      <c r="F9" s="250"/>
      <c r="G9" s="250"/>
      <c r="H9" s="9"/>
      <c r="I9" s="250"/>
    </row>
    <row r="11" spans="1:11" ht="18.75" x14ac:dyDescent="0.4">
      <c r="A11" s="10"/>
      <c r="B11" s="252"/>
      <c r="C11" s="252"/>
      <c r="D11" s="252"/>
      <c r="E11" s="12" t="s">
        <v>7</v>
      </c>
      <c r="F11" s="12" t="s">
        <v>8</v>
      </c>
      <c r="G11" s="13" t="s">
        <v>9</v>
      </c>
      <c r="H11" s="14" t="s">
        <v>10</v>
      </c>
      <c r="I11" s="15"/>
    </row>
    <row r="12" spans="1:11" ht="18.75" x14ac:dyDescent="0.4">
      <c r="A12" s="253"/>
      <c r="B12" s="253"/>
      <c r="C12" s="253"/>
      <c r="D12" s="253"/>
      <c r="E12" s="12" t="s">
        <v>11</v>
      </c>
      <c r="F12" s="12" t="s">
        <v>11</v>
      </c>
      <c r="G12" s="13" t="s">
        <v>12</v>
      </c>
      <c r="H12" s="17" t="s">
        <v>13</v>
      </c>
      <c r="I12" s="18" t="s">
        <v>14</v>
      </c>
    </row>
    <row r="13" spans="1:11" ht="15" x14ac:dyDescent="0.2">
      <c r="A13" s="253"/>
      <c r="B13" s="253"/>
      <c r="C13" s="253"/>
      <c r="D13" s="253"/>
      <c r="E13" s="12" t="s">
        <v>15</v>
      </c>
      <c r="F13" s="12" t="s">
        <v>15</v>
      </c>
      <c r="G13" s="19"/>
      <c r="H13" s="368" t="s">
        <v>16</v>
      </c>
      <c r="I13" s="369"/>
    </row>
    <row r="14" spans="1:11" ht="15" x14ac:dyDescent="0.2">
      <c r="A14" s="253"/>
      <c r="B14" s="253"/>
      <c r="C14" s="253"/>
      <c r="D14" s="253"/>
      <c r="E14" s="12"/>
      <c r="F14" s="12"/>
      <c r="G14" s="19"/>
      <c r="H14" s="20"/>
      <c r="I14" s="21"/>
    </row>
    <row r="15" spans="1:11" ht="18.75" x14ac:dyDescent="0.4">
      <c r="A15" s="22" t="s">
        <v>17</v>
      </c>
      <c r="B15" s="22"/>
      <c r="C15" s="23"/>
      <c r="D15" s="24"/>
      <c r="E15" s="25"/>
      <c r="F15" s="25"/>
      <c r="G15" s="26"/>
      <c r="H15" s="253"/>
      <c r="I15" s="253"/>
    </row>
    <row r="16" spans="1:11" ht="19.5" x14ac:dyDescent="0.4">
      <c r="A16" s="27" t="s">
        <v>18</v>
      </c>
      <c r="B16" s="22"/>
      <c r="C16" s="23"/>
      <c r="D16" s="24"/>
      <c r="E16" s="28">
        <v>37900</v>
      </c>
      <c r="F16" s="29">
        <v>37900</v>
      </c>
      <c r="G16" s="28">
        <f>H16+I16</f>
        <v>38286</v>
      </c>
      <c r="H16" s="30">
        <v>38238</v>
      </c>
      <c r="I16" s="30">
        <v>48</v>
      </c>
    </row>
    <row r="17" spans="1:9" ht="16.5" x14ac:dyDescent="0.35">
      <c r="A17" s="31"/>
      <c r="B17" s="252"/>
      <c r="C17" s="252"/>
      <c r="D17" s="252"/>
      <c r="E17" s="252"/>
      <c r="F17" s="252"/>
      <c r="G17" s="293"/>
      <c r="H17" s="294"/>
      <c r="I17" s="294"/>
    </row>
    <row r="18" spans="1:9" ht="19.5" x14ac:dyDescent="0.4">
      <c r="A18" s="27" t="s">
        <v>19</v>
      </c>
      <c r="B18" s="33"/>
      <c r="C18" s="33"/>
      <c r="D18" s="33"/>
      <c r="E18" s="28">
        <v>37900</v>
      </c>
      <c r="F18" s="29">
        <v>37900</v>
      </c>
      <c r="G18" s="28">
        <f>H18+I18</f>
        <v>38373</v>
      </c>
      <c r="H18" s="30">
        <v>38317</v>
      </c>
      <c r="I18" s="30">
        <v>56</v>
      </c>
    </row>
    <row r="19" spans="1:9" ht="18" x14ac:dyDescent="0.35">
      <c r="A19" s="31"/>
      <c r="B19" s="33"/>
      <c r="C19" s="33"/>
      <c r="D19" s="33"/>
      <c r="E19" s="28"/>
      <c r="F19" s="29"/>
      <c r="G19" s="28"/>
      <c r="H19" s="30"/>
      <c r="I19" s="30"/>
    </row>
    <row r="20" spans="1:9" ht="18" x14ac:dyDescent="0.35">
      <c r="A20" s="34"/>
      <c r="B20" s="35"/>
      <c r="C20" s="35"/>
      <c r="D20" s="35"/>
      <c r="E20" s="33"/>
      <c r="F20" s="33"/>
      <c r="G20" s="33"/>
      <c r="H20" s="36"/>
      <c r="I20" s="36"/>
    </row>
    <row r="21" spans="1:9" ht="19.5" x14ac:dyDescent="0.4">
      <c r="A21" s="27" t="s">
        <v>20</v>
      </c>
      <c r="B21" s="33"/>
      <c r="C21" s="33"/>
      <c r="D21" s="33"/>
      <c r="E21" s="33"/>
      <c r="F21" s="33"/>
      <c r="G21" s="37"/>
      <c r="H21" s="33"/>
      <c r="I21" s="33"/>
    </row>
    <row r="22" spans="1:9" ht="18" x14ac:dyDescent="0.35">
      <c r="A22" s="33"/>
      <c r="B22" s="33"/>
      <c r="C22" s="38" t="s">
        <v>21</v>
      </c>
      <c r="D22" s="33"/>
      <c r="E22" s="33"/>
      <c r="F22" s="33"/>
      <c r="G22" s="28">
        <f>H22+I22</f>
        <v>0</v>
      </c>
      <c r="H22" s="39">
        <v>0</v>
      </c>
      <c r="I22" s="39">
        <v>0</v>
      </c>
    </row>
    <row r="23" spans="1:9" ht="18" x14ac:dyDescent="0.35">
      <c r="A23" s="33"/>
      <c r="B23" s="33"/>
      <c r="C23" s="38"/>
      <c r="D23" s="33"/>
      <c r="E23" s="33"/>
      <c r="F23" s="33"/>
      <c r="G23" s="40"/>
      <c r="H23" s="39"/>
      <c r="I23" s="39"/>
    </row>
    <row r="24" spans="1:9" ht="22.5" x14ac:dyDescent="0.45">
      <c r="A24" s="41" t="s">
        <v>22</v>
      </c>
      <c r="B24" s="41"/>
      <c r="C24" s="42"/>
      <c r="D24" s="41"/>
      <c r="E24" s="41"/>
      <c r="F24" s="41"/>
      <c r="G24" s="255">
        <f>ROUND(G18-G16-G22,2)</f>
        <v>87</v>
      </c>
      <c r="H24" s="43">
        <f>H18-H16-H22</f>
        <v>79</v>
      </c>
      <c r="I24" s="43">
        <f>I18-I16-I22</f>
        <v>8</v>
      </c>
    </row>
    <row r="26" spans="1:9" x14ac:dyDescent="0.2">
      <c r="H26" s="253"/>
    </row>
    <row r="28" spans="1:9" ht="19.5" x14ac:dyDescent="0.4">
      <c r="A28" s="44" t="s">
        <v>23</v>
      </c>
      <c r="B28" s="44" t="s">
        <v>24</v>
      </c>
      <c r="C28" s="44"/>
      <c r="D28" s="45"/>
      <c r="E28" s="45"/>
      <c r="F28" s="256"/>
      <c r="G28" s="47">
        <v>87308.54</v>
      </c>
      <c r="H28" s="257" t="s">
        <v>25</v>
      </c>
      <c r="I28" s="256"/>
    </row>
    <row r="29" spans="1:9" ht="18.75" x14ac:dyDescent="0.4">
      <c r="A29" s="22"/>
      <c r="B29" s="22"/>
      <c r="C29" s="49" t="s">
        <v>26</v>
      </c>
      <c r="D29" s="50"/>
      <c r="E29" s="51"/>
      <c r="F29" s="253" t="s">
        <v>27</v>
      </c>
      <c r="G29" s="52">
        <v>0</v>
      </c>
      <c r="H29" s="257" t="s">
        <v>25</v>
      </c>
      <c r="I29" s="253"/>
    </row>
    <row r="30" spans="1:9" ht="18.75" x14ac:dyDescent="0.4">
      <c r="A30" s="22"/>
      <c r="B30" s="22"/>
      <c r="C30" s="49"/>
      <c r="D30" s="50"/>
      <c r="E30" s="51"/>
      <c r="F30" s="258" t="s">
        <v>28</v>
      </c>
      <c r="G30" s="39">
        <v>87308.54</v>
      </c>
      <c r="H30" s="257" t="s">
        <v>25</v>
      </c>
      <c r="I30" s="253"/>
    </row>
    <row r="31" spans="1:9" ht="18.75" x14ac:dyDescent="0.4">
      <c r="A31" s="22"/>
      <c r="B31" s="22"/>
      <c r="C31" s="49" t="s">
        <v>29</v>
      </c>
      <c r="D31" s="50"/>
      <c r="E31" s="51"/>
      <c r="F31" s="253" t="s">
        <v>30</v>
      </c>
      <c r="G31" s="54">
        <v>0</v>
      </c>
      <c r="H31" s="257" t="s">
        <v>25</v>
      </c>
      <c r="I31" s="253"/>
    </row>
    <row r="32" spans="1:9" x14ac:dyDescent="0.2">
      <c r="A32" s="366"/>
      <c r="B32" s="367"/>
      <c r="C32" s="367"/>
      <c r="D32" s="367"/>
      <c r="E32" s="367"/>
      <c r="F32" s="367"/>
      <c r="G32" s="367"/>
      <c r="H32" s="367"/>
      <c r="I32" s="367"/>
    </row>
    <row r="33" spans="1:10" x14ac:dyDescent="0.2">
      <c r="A33" s="367"/>
      <c r="B33" s="367"/>
      <c r="C33" s="367"/>
      <c r="D33" s="367"/>
      <c r="E33" s="367"/>
      <c r="F33" s="367"/>
      <c r="G33" s="367"/>
      <c r="H33" s="367"/>
      <c r="I33" s="367"/>
    </row>
    <row r="34" spans="1:10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ht="19.5" x14ac:dyDescent="0.4">
      <c r="A35" s="44" t="s">
        <v>31</v>
      </c>
      <c r="B35" s="44" t="s">
        <v>32</v>
      </c>
      <c r="C35" s="44"/>
      <c r="D35" s="55"/>
      <c r="E35" s="56"/>
      <c r="F35" s="45"/>
      <c r="G35" s="57"/>
      <c r="H35" s="256"/>
      <c r="I35" s="256"/>
    </row>
    <row r="36" spans="1:10" ht="18.75" x14ac:dyDescent="0.4">
      <c r="A36" s="44"/>
      <c r="B36" s="44"/>
      <c r="C36" s="44"/>
      <c r="D36" s="55"/>
      <c r="F36" s="259" t="s">
        <v>33</v>
      </c>
      <c r="G36" s="59" t="s">
        <v>9</v>
      </c>
      <c r="H36" s="256"/>
      <c r="I36" s="260" t="s">
        <v>34</v>
      </c>
    </row>
    <row r="37" spans="1:10" ht="16.5" x14ac:dyDescent="0.35">
      <c r="A37" s="61" t="s">
        <v>35</v>
      </c>
      <c r="B37" s="62"/>
      <c r="C37" s="63"/>
      <c r="D37" s="62"/>
      <c r="E37" s="56"/>
      <c r="F37" s="64">
        <v>21500</v>
      </c>
      <c r="G37" s="296">
        <v>21416.59</v>
      </c>
      <c r="H37" s="257" t="s">
        <v>36</v>
      </c>
      <c r="I37" s="261">
        <f>IF(F37=0,"nerozp.",G37/F37)</f>
        <v>0.99612046511627905</v>
      </c>
    </row>
    <row r="38" spans="1:10" ht="16.5" x14ac:dyDescent="0.35">
      <c r="A38" s="61" t="s">
        <v>37</v>
      </c>
      <c r="B38" s="62"/>
      <c r="C38" s="63"/>
      <c r="D38" s="66"/>
      <c r="E38" s="66"/>
      <c r="F38" s="64">
        <v>1400</v>
      </c>
      <c r="G38" s="64">
        <v>1432.675</v>
      </c>
      <c r="H38" s="257" t="s">
        <v>36</v>
      </c>
      <c r="I38" s="261">
        <f>IF(F38=0,"nerozp.",G38/F38)</f>
        <v>1.0233392857142858</v>
      </c>
      <c r="J38" s="297"/>
    </row>
    <row r="39" spans="1:10" ht="16.5" x14ac:dyDescent="0.35">
      <c r="A39" s="61" t="s">
        <v>38</v>
      </c>
      <c r="B39" s="62"/>
      <c r="C39" s="63"/>
      <c r="D39" s="66"/>
      <c r="E39" s="66"/>
      <c r="F39" s="64">
        <v>0</v>
      </c>
      <c r="G39" s="64">
        <v>0</v>
      </c>
      <c r="H39" s="257" t="s">
        <v>36</v>
      </c>
      <c r="I39" s="261" t="str">
        <f>IF(F39=0,"nerozp.",G39/F39)</f>
        <v>nerozp.</v>
      </c>
    </row>
    <row r="40" spans="1:10" ht="16.5" x14ac:dyDescent="0.35">
      <c r="A40" s="61" t="s">
        <v>39</v>
      </c>
      <c r="B40" s="62"/>
      <c r="C40" s="63"/>
      <c r="D40" s="56"/>
      <c r="E40" s="56"/>
      <c r="F40" s="64">
        <v>1050</v>
      </c>
      <c r="G40" s="64">
        <v>1050</v>
      </c>
      <c r="H40" s="257" t="s">
        <v>36</v>
      </c>
      <c r="I40" s="261">
        <f>IF(F40=0,"nerozp.",G40/F40)</f>
        <v>1</v>
      </c>
    </row>
    <row r="41" spans="1:10" ht="16.5" x14ac:dyDescent="0.35">
      <c r="A41" s="61" t="s">
        <v>40</v>
      </c>
      <c r="B41" s="62"/>
      <c r="C41" s="63"/>
      <c r="D41" s="56"/>
      <c r="E41" s="56"/>
      <c r="F41" s="64">
        <v>0</v>
      </c>
      <c r="G41" s="64">
        <v>0</v>
      </c>
      <c r="H41" s="257" t="s">
        <v>36</v>
      </c>
      <c r="I41" s="261" t="str">
        <f>IF(F41=0,"nerozp.",G41/F41)</f>
        <v>nerozp.</v>
      </c>
    </row>
    <row r="42" spans="1:10" ht="14.25" x14ac:dyDescent="0.2">
      <c r="A42" s="67" t="s">
        <v>41</v>
      </c>
      <c r="B42" s="68" t="s">
        <v>112</v>
      </c>
      <c r="C42" s="69"/>
      <c r="D42" s="70"/>
      <c r="E42" s="70"/>
      <c r="F42" s="71"/>
      <c r="G42" s="71"/>
      <c r="H42" s="262"/>
      <c r="I42" s="263"/>
    </row>
    <row r="43" spans="1:10" ht="16.5" x14ac:dyDescent="0.35">
      <c r="A43" s="74"/>
      <c r="B43" s="244"/>
      <c r="C43" s="245"/>
      <c r="D43" s="246"/>
      <c r="E43" s="246"/>
      <c r="F43" s="247"/>
      <c r="G43" s="247"/>
      <c r="H43" s="298"/>
      <c r="I43" s="299"/>
    </row>
    <row r="44" spans="1:10" ht="19.5" thickBot="1" x14ac:dyDescent="0.45">
      <c r="A44" s="44" t="s">
        <v>42</v>
      </c>
      <c r="B44" s="44" t="s">
        <v>43</v>
      </c>
      <c r="C44" s="77"/>
      <c r="D44" s="56"/>
      <c r="E44" s="56"/>
      <c r="F44" s="256"/>
      <c r="G44" s="78"/>
      <c r="H44" s="371" t="s">
        <v>44</v>
      </c>
      <c r="I44" s="372"/>
    </row>
    <row r="45" spans="1:10" ht="18.75" thickTop="1" x14ac:dyDescent="0.35">
      <c r="A45" s="79"/>
      <c r="B45" s="264"/>
      <c r="C45" s="81"/>
      <c r="D45" s="264"/>
      <c r="E45" s="82" t="s">
        <v>45</v>
      </c>
      <c r="F45" s="265" t="s">
        <v>46</v>
      </c>
      <c r="G45" s="265" t="s">
        <v>47</v>
      </c>
      <c r="H45" s="266" t="s">
        <v>48</v>
      </c>
      <c r="I45" s="267" t="s">
        <v>49</v>
      </c>
    </row>
    <row r="46" spans="1:10" x14ac:dyDescent="0.2">
      <c r="A46" s="268"/>
      <c r="B46" s="256"/>
      <c r="C46" s="256"/>
      <c r="D46" s="256"/>
      <c r="E46" s="268"/>
      <c r="F46" s="365"/>
      <c r="G46" s="269"/>
      <c r="H46" s="270">
        <v>40543</v>
      </c>
      <c r="I46" s="271">
        <v>40543</v>
      </c>
    </row>
    <row r="47" spans="1:10" x14ac:dyDescent="0.2">
      <c r="A47" s="268"/>
      <c r="B47" s="256"/>
      <c r="C47" s="256"/>
      <c r="D47" s="256"/>
      <c r="E47" s="268"/>
      <c r="F47" s="365"/>
      <c r="G47" s="272"/>
      <c r="H47" s="272"/>
      <c r="I47" s="273"/>
    </row>
    <row r="48" spans="1:10" ht="13.5" thickBot="1" x14ac:dyDescent="0.25">
      <c r="A48" s="274"/>
      <c r="B48" s="275"/>
      <c r="C48" s="275"/>
      <c r="D48" s="275"/>
      <c r="E48" s="274"/>
      <c r="F48" s="276"/>
      <c r="G48" s="276"/>
      <c r="H48" s="276"/>
      <c r="I48" s="277"/>
    </row>
    <row r="49" spans="1:9" ht="13.5" thickTop="1" x14ac:dyDescent="0.2">
      <c r="A49" s="278"/>
      <c r="B49" s="279"/>
      <c r="C49" s="279" t="s">
        <v>27</v>
      </c>
      <c r="D49" s="279"/>
      <c r="E49" s="280">
        <v>61830</v>
      </c>
      <c r="F49" s="281">
        <v>0</v>
      </c>
      <c r="G49" s="282">
        <v>0</v>
      </c>
      <c r="H49" s="282">
        <f>E49+F49-G49</f>
        <v>61830</v>
      </c>
      <c r="I49" s="283">
        <v>61830</v>
      </c>
    </row>
    <row r="50" spans="1:9" x14ac:dyDescent="0.2">
      <c r="A50" s="284"/>
      <c r="B50" s="285"/>
      <c r="C50" s="285" t="s">
        <v>50</v>
      </c>
      <c r="D50" s="285"/>
      <c r="E50" s="286">
        <v>34130.06</v>
      </c>
      <c r="F50" s="287">
        <v>422447.64</v>
      </c>
      <c r="G50" s="288">
        <v>377427.08</v>
      </c>
      <c r="H50" s="288">
        <f>E50+F50-G50</f>
        <v>79150.62</v>
      </c>
      <c r="I50" s="289">
        <v>47771.78</v>
      </c>
    </row>
    <row r="51" spans="1:9" x14ac:dyDescent="0.2">
      <c r="A51" s="284"/>
      <c r="B51" s="285"/>
      <c r="C51" s="285" t="s">
        <v>28</v>
      </c>
      <c r="D51" s="285"/>
      <c r="E51" s="286">
        <v>941269.53</v>
      </c>
      <c r="F51" s="287">
        <v>1006416.99</v>
      </c>
      <c r="G51" s="288">
        <v>0</v>
      </c>
      <c r="H51" s="288">
        <f>E51+F51-G51</f>
        <v>1947686.52</v>
      </c>
      <c r="I51" s="289">
        <v>1947686.52</v>
      </c>
    </row>
    <row r="52" spans="1:9" x14ac:dyDescent="0.2">
      <c r="A52" s="284"/>
      <c r="B52" s="285"/>
      <c r="C52" s="285" t="s">
        <v>51</v>
      </c>
      <c r="D52" s="285"/>
      <c r="E52" s="286">
        <v>772255.16</v>
      </c>
      <c r="F52" s="287">
        <v>1932675</v>
      </c>
      <c r="G52" s="288">
        <v>1627410</v>
      </c>
      <c r="H52" s="288">
        <f>E52+F52-G52</f>
        <v>1077520.1600000001</v>
      </c>
      <c r="I52" s="289">
        <v>1077520.1599999999</v>
      </c>
    </row>
    <row r="53" spans="1:9" ht="18.75" thickBot="1" x14ac:dyDescent="0.4">
      <c r="A53" s="96" t="s">
        <v>15</v>
      </c>
      <c r="B53" s="97"/>
      <c r="C53" s="97"/>
      <c r="D53" s="97"/>
      <c r="E53" s="104">
        <f>SUM(E49:E52)</f>
        <v>1809484.75</v>
      </c>
      <c r="F53" s="98">
        <f>SUM(F49:F52)</f>
        <v>3361539.63</v>
      </c>
      <c r="G53" s="98">
        <f>SUM(G49:G52)</f>
        <v>2004837.08</v>
      </c>
      <c r="H53" s="98">
        <f>SUM(H49:H52)</f>
        <v>3166187.3000000003</v>
      </c>
      <c r="I53" s="99">
        <f>SUM(I49:I52)</f>
        <v>3134808.46</v>
      </c>
    </row>
    <row r="54" spans="1:9" ht="18.75" thickTop="1" x14ac:dyDescent="0.35">
      <c r="A54" s="100"/>
      <c r="B54" s="101"/>
      <c r="C54" s="101"/>
      <c r="D54" s="56"/>
      <c r="E54" s="56"/>
      <c r="F54" s="256"/>
      <c r="G54" s="78"/>
      <c r="H54" s="259"/>
      <c r="I54" s="259"/>
    </row>
    <row r="55" spans="1:9" ht="18" x14ac:dyDescent="0.35">
      <c r="A55" s="100"/>
      <c r="B55" s="101"/>
      <c r="C55" s="101"/>
      <c r="D55" s="56"/>
      <c r="E55" s="56"/>
      <c r="F55" s="256"/>
      <c r="G55" s="102"/>
      <c r="H55" s="256"/>
      <c r="I55" s="256"/>
    </row>
    <row r="56" spans="1:9" ht="18" x14ac:dyDescent="0.35">
      <c r="A56" s="100"/>
      <c r="B56" s="101"/>
      <c r="C56" s="101"/>
      <c r="D56" s="56"/>
      <c r="E56" s="56"/>
      <c r="F56" s="256"/>
      <c r="G56" s="256"/>
      <c r="H56" s="256"/>
      <c r="I56" s="256"/>
    </row>
    <row r="57" spans="1:9" x14ac:dyDescent="0.2">
      <c r="A57" s="292"/>
      <c r="B57" s="292"/>
      <c r="C57" s="292"/>
      <c r="D57" s="292"/>
      <c r="E57" s="292"/>
      <c r="F57" s="292"/>
      <c r="G57" s="292"/>
      <c r="H57" s="292"/>
      <c r="I57" s="292"/>
    </row>
  </sheetData>
  <sheetProtection selectLockedCells="1"/>
  <mergeCells count="11">
    <mergeCell ref="F46:F47"/>
    <mergeCell ref="E6:G6"/>
    <mergeCell ref="A32:I34"/>
    <mergeCell ref="E7:I7"/>
    <mergeCell ref="H13:I13"/>
    <mergeCell ref="H44:I44"/>
    <mergeCell ref="A2:D2"/>
    <mergeCell ref="E3:I3"/>
    <mergeCell ref="E2:I2"/>
    <mergeCell ref="E5:I5"/>
    <mergeCell ref="E4:I4"/>
  </mergeCells>
  <phoneticPr fontId="2" type="noConversion"/>
  <conditionalFormatting sqref="I37">
    <cfRule type="cellIs" dxfId="55" priority="1" stopIfTrue="1" operator="greaterThan">
      <formula>1</formula>
    </cfRule>
  </conditionalFormatting>
  <conditionalFormatting sqref="I41:I43">
    <cfRule type="cellIs" dxfId="54" priority="2" stopIfTrue="1" operator="greaterThan">
      <formula>1</formula>
    </cfRule>
  </conditionalFormatting>
  <conditionalFormatting sqref="I40 I38">
    <cfRule type="cellIs" dxfId="53" priority="3" stopIfTrue="1" operator="greaterThan">
      <formula>1</formula>
    </cfRule>
    <cfRule type="cellIs" dxfId="52" priority="4" stopIfTrue="1" operator="lessThan">
      <formula>1</formula>
    </cfRule>
  </conditionalFormatting>
  <conditionalFormatting sqref="H24">
    <cfRule type="cellIs" dxfId="51" priority="5" stopIfTrue="1" operator="notEqual">
      <formula>$H$18-$H$16-$H$22</formula>
    </cfRule>
  </conditionalFormatting>
  <conditionalFormatting sqref="G28">
    <cfRule type="cellIs" dxfId="50" priority="6" stopIfTrue="1" operator="notEqual">
      <formula>$G$29+$G$30+$G$31</formula>
    </cfRule>
  </conditionalFormatting>
  <conditionalFormatting sqref="H49:H52">
    <cfRule type="cellIs" dxfId="49" priority="7" stopIfTrue="1" operator="notEqual">
      <formula>E49+F49-G49</formula>
    </cfRule>
  </conditionalFormatting>
  <conditionalFormatting sqref="I53">
    <cfRule type="cellIs" dxfId="48" priority="8" stopIfTrue="1" operator="notEqual">
      <formula>$I$49+$I$50+$I$51+$I$52</formula>
    </cfRule>
  </conditionalFormatting>
  <conditionalFormatting sqref="H53">
    <cfRule type="cellIs" dxfId="47" priority="9" stopIfTrue="1" operator="notEqual">
      <formula>E53+F53-G53</formula>
    </cfRule>
    <cfRule type="cellIs" dxfId="46" priority="10" stopIfTrue="1" operator="notEqual">
      <formula>SUM($H$49:$H$52)</formula>
    </cfRule>
  </conditionalFormatting>
  <conditionalFormatting sqref="G18 G16">
    <cfRule type="cellIs" dxfId="45" priority="11" stopIfTrue="1" operator="notEqual">
      <formula>H16+I16</formula>
    </cfRule>
  </conditionalFormatting>
  <conditionalFormatting sqref="I24">
    <cfRule type="cellIs" dxfId="44" priority="12" stopIfTrue="1" operator="notEqual">
      <formula>I18-I16-I22</formula>
    </cfRule>
  </conditionalFormatting>
  <conditionalFormatting sqref="G24">
    <cfRule type="cellIs" dxfId="43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24.6.2011
5. - Rozpočet Olomouckého kraje 2010-závěrečný účet 
Příloha č.16 : Financování hospodaření příspěvkových organizací Olomouckého kraje&amp;R&amp;"Arial,Kurzíva"Strana &amp;P (celkem 474)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K57"/>
  <sheetViews>
    <sheetView workbookViewId="0">
      <selection activeCell="A32" sqref="A32:I34"/>
    </sheetView>
  </sheetViews>
  <sheetFormatPr defaultRowHeight="12.75" x14ac:dyDescent="0.2"/>
  <cols>
    <col min="1" max="1" width="7.5703125" style="248" customWidth="1"/>
    <col min="2" max="2" width="2.5703125" style="248" customWidth="1"/>
    <col min="3" max="3" width="8.42578125" style="248" customWidth="1"/>
    <col min="4" max="4" width="8.28515625" style="248" customWidth="1"/>
    <col min="5" max="5" width="14.7109375" style="248" customWidth="1"/>
    <col min="6" max="6" width="15.5703125" style="248" customWidth="1"/>
    <col min="7" max="9" width="14.7109375" style="248" customWidth="1"/>
    <col min="10" max="10" width="9.140625" style="249"/>
    <col min="11" max="11" width="0" style="249" hidden="1" customWidth="1"/>
    <col min="12" max="16384" width="9.140625" style="249"/>
  </cols>
  <sheetData>
    <row r="1" spans="1:11" ht="19.5" x14ac:dyDescent="0.4">
      <c r="A1" s="1" t="s">
        <v>0</v>
      </c>
      <c r="B1" s="2"/>
      <c r="C1" s="2"/>
      <c r="D1" s="2"/>
    </row>
    <row r="2" spans="1:11" ht="19.5" x14ac:dyDescent="0.4">
      <c r="A2" s="361" t="s">
        <v>1</v>
      </c>
      <c r="B2" s="361"/>
      <c r="C2" s="361"/>
      <c r="D2" s="361"/>
      <c r="E2" s="363" t="s">
        <v>116</v>
      </c>
      <c r="F2" s="364"/>
      <c r="G2" s="364"/>
      <c r="H2" s="364"/>
      <c r="I2" s="364"/>
      <c r="J2" s="251"/>
      <c r="K2" s="251"/>
    </row>
    <row r="3" spans="1:11" ht="12" customHeight="1" x14ac:dyDescent="0.4">
      <c r="A3" s="4"/>
      <c r="B3" s="4"/>
      <c r="C3" s="4"/>
      <c r="D3" s="4"/>
      <c r="E3" s="362" t="s">
        <v>2</v>
      </c>
      <c r="F3" s="362"/>
      <c r="G3" s="362"/>
      <c r="H3" s="362"/>
      <c r="I3" s="362"/>
    </row>
    <row r="4" spans="1:11" ht="15.75" x14ac:dyDescent="0.25">
      <c r="A4" s="6" t="s">
        <v>3</v>
      </c>
      <c r="E4" s="370" t="s">
        <v>56</v>
      </c>
      <c r="F4" s="370"/>
      <c r="G4" s="370"/>
      <c r="H4" s="370"/>
      <c r="I4" s="370"/>
    </row>
    <row r="5" spans="1:11" ht="9" customHeight="1" x14ac:dyDescent="0.25">
      <c r="A5" s="6"/>
      <c r="E5" s="362" t="s">
        <v>2</v>
      </c>
      <c r="F5" s="362"/>
      <c r="G5" s="362"/>
      <c r="H5" s="362"/>
      <c r="I5" s="362"/>
    </row>
    <row r="6" spans="1:11" ht="19.5" x14ac:dyDescent="0.4">
      <c r="A6" s="7" t="s">
        <v>4</v>
      </c>
      <c r="E6" s="364" t="s">
        <v>57</v>
      </c>
      <c r="F6" s="364"/>
      <c r="G6" s="364"/>
      <c r="H6" s="7" t="s">
        <v>5</v>
      </c>
      <c r="I6" s="250" t="s">
        <v>58</v>
      </c>
    </row>
    <row r="7" spans="1:11" ht="9.75" customHeight="1" x14ac:dyDescent="0.4">
      <c r="A7" s="7"/>
      <c r="E7" s="362" t="s">
        <v>6</v>
      </c>
      <c r="F7" s="362"/>
      <c r="G7" s="362"/>
      <c r="H7" s="362"/>
      <c r="I7" s="362"/>
    </row>
    <row r="8" spans="1:11" ht="19.5" x14ac:dyDescent="0.4">
      <c r="A8" s="7"/>
      <c r="E8" s="250"/>
      <c r="F8" s="250"/>
      <c r="G8" s="250"/>
      <c r="H8" s="9"/>
      <c r="I8" s="250"/>
    </row>
    <row r="9" spans="1:11" ht="19.5" x14ac:dyDescent="0.4">
      <c r="A9" s="7"/>
      <c r="E9" s="250"/>
      <c r="F9" s="250"/>
      <c r="G9" s="250"/>
      <c r="H9" s="9"/>
      <c r="I9" s="250"/>
    </row>
    <row r="11" spans="1:11" ht="18.75" x14ac:dyDescent="0.4">
      <c r="A11" s="10"/>
      <c r="B11" s="252"/>
      <c r="C11" s="252"/>
      <c r="D11" s="252"/>
      <c r="E11" s="12" t="s">
        <v>7</v>
      </c>
      <c r="F11" s="12" t="s">
        <v>8</v>
      </c>
      <c r="G11" s="13" t="s">
        <v>9</v>
      </c>
      <c r="H11" s="14" t="s">
        <v>10</v>
      </c>
      <c r="I11" s="15"/>
    </row>
    <row r="12" spans="1:11" ht="18.75" x14ac:dyDescent="0.4">
      <c r="A12" s="253"/>
      <c r="B12" s="253"/>
      <c r="C12" s="253"/>
      <c r="D12" s="253"/>
      <c r="E12" s="12" t="s">
        <v>11</v>
      </c>
      <c r="F12" s="12" t="s">
        <v>11</v>
      </c>
      <c r="G12" s="13" t="s">
        <v>12</v>
      </c>
      <c r="H12" s="17" t="s">
        <v>13</v>
      </c>
      <c r="I12" s="18" t="s">
        <v>14</v>
      </c>
    </row>
    <row r="13" spans="1:11" ht="15" x14ac:dyDescent="0.2">
      <c r="A13" s="253"/>
      <c r="B13" s="253"/>
      <c r="C13" s="253"/>
      <c r="D13" s="253"/>
      <c r="E13" s="12" t="s">
        <v>15</v>
      </c>
      <c r="F13" s="12" t="s">
        <v>15</v>
      </c>
      <c r="G13" s="19"/>
      <c r="H13" s="368" t="s">
        <v>16</v>
      </c>
      <c r="I13" s="369"/>
    </row>
    <row r="14" spans="1:11" ht="15" x14ac:dyDescent="0.2">
      <c r="A14" s="253"/>
      <c r="B14" s="253"/>
      <c r="C14" s="253"/>
      <c r="D14" s="253"/>
      <c r="E14" s="12"/>
      <c r="F14" s="12"/>
      <c r="G14" s="19"/>
      <c r="H14" s="20"/>
      <c r="I14" s="21"/>
    </row>
    <row r="15" spans="1:11" ht="18.75" x14ac:dyDescent="0.4">
      <c r="A15" s="22" t="s">
        <v>17</v>
      </c>
      <c r="B15" s="22"/>
      <c r="C15" s="23"/>
      <c r="D15" s="24"/>
      <c r="E15" s="25"/>
      <c r="F15" s="25"/>
      <c r="G15" s="26"/>
      <c r="H15" s="253"/>
      <c r="I15" s="253"/>
    </row>
    <row r="16" spans="1:11" ht="19.5" x14ac:dyDescent="0.4">
      <c r="A16" s="27" t="s">
        <v>18</v>
      </c>
      <c r="B16" s="22"/>
      <c r="C16" s="23"/>
      <c r="D16" s="24"/>
      <c r="E16" s="28">
        <v>23893</v>
      </c>
      <c r="F16" s="29">
        <v>25058.720000000001</v>
      </c>
      <c r="G16" s="28">
        <f>H16+I16</f>
        <v>25252</v>
      </c>
      <c r="H16" s="30">
        <v>25252</v>
      </c>
      <c r="I16" s="30">
        <v>0</v>
      </c>
    </row>
    <row r="17" spans="1:9" ht="16.5" x14ac:dyDescent="0.35">
      <c r="A17" s="31"/>
      <c r="B17" s="252"/>
      <c r="C17" s="252"/>
      <c r="D17" s="252"/>
      <c r="E17" s="252"/>
      <c r="F17" s="252"/>
      <c r="G17" s="293"/>
      <c r="H17" s="294"/>
      <c r="I17" s="294"/>
    </row>
    <row r="18" spans="1:9" ht="19.5" x14ac:dyDescent="0.4">
      <c r="A18" s="27" t="s">
        <v>19</v>
      </c>
      <c r="B18" s="33"/>
      <c r="C18" s="33"/>
      <c r="D18" s="33"/>
      <c r="E18" s="28">
        <v>23893</v>
      </c>
      <c r="F18" s="29">
        <v>25058.720000000001</v>
      </c>
      <c r="G18" s="28">
        <f>H18+I18</f>
        <v>25260</v>
      </c>
      <c r="H18" s="30">
        <v>25260</v>
      </c>
      <c r="I18" s="30">
        <v>0</v>
      </c>
    </row>
    <row r="19" spans="1:9" ht="18" x14ac:dyDescent="0.35">
      <c r="A19" s="31"/>
      <c r="B19" s="33"/>
      <c r="C19" s="33"/>
      <c r="D19" s="33"/>
      <c r="E19" s="28"/>
      <c r="F19" s="29"/>
      <c r="G19" s="28"/>
      <c r="H19" s="30"/>
      <c r="I19" s="30"/>
    </row>
    <row r="20" spans="1:9" ht="18" x14ac:dyDescent="0.35">
      <c r="A20" s="34"/>
      <c r="B20" s="35"/>
      <c r="C20" s="35"/>
      <c r="D20" s="35"/>
      <c r="E20" s="33"/>
      <c r="F20" s="33"/>
      <c r="G20" s="33"/>
      <c r="H20" s="36"/>
      <c r="I20" s="36"/>
    </row>
    <row r="21" spans="1:9" ht="19.5" x14ac:dyDescent="0.4">
      <c r="A21" s="27" t="s">
        <v>20</v>
      </c>
      <c r="B21" s="33"/>
      <c r="C21" s="33"/>
      <c r="D21" s="33"/>
      <c r="E21" s="33"/>
      <c r="F21" s="33"/>
      <c r="G21" s="37"/>
      <c r="H21" s="33"/>
      <c r="I21" s="33"/>
    </row>
    <row r="22" spans="1:9" ht="18" x14ac:dyDescent="0.35">
      <c r="A22" s="33"/>
      <c r="B22" s="33"/>
      <c r="C22" s="38" t="s">
        <v>21</v>
      </c>
      <c r="D22" s="33"/>
      <c r="E22" s="33"/>
      <c r="F22" s="33"/>
      <c r="G22" s="28">
        <f>H22+I22</f>
        <v>0</v>
      </c>
      <c r="H22" s="39">
        <v>0</v>
      </c>
      <c r="I22" s="39">
        <v>0</v>
      </c>
    </row>
    <row r="23" spans="1:9" ht="18" x14ac:dyDescent="0.35">
      <c r="A23" s="33"/>
      <c r="B23" s="33"/>
      <c r="C23" s="38"/>
      <c r="D23" s="33"/>
      <c r="E23" s="33"/>
      <c r="F23" s="33"/>
      <c r="G23" s="40"/>
      <c r="H23" s="39"/>
      <c r="I23" s="39"/>
    </row>
    <row r="24" spans="1:9" ht="22.5" x14ac:dyDescent="0.45">
      <c r="A24" s="41" t="s">
        <v>22</v>
      </c>
      <c r="B24" s="41"/>
      <c r="C24" s="42"/>
      <c r="D24" s="41"/>
      <c r="E24" s="41"/>
      <c r="F24" s="41"/>
      <c r="G24" s="255">
        <f>ROUND(G18-G16-G22,2)</f>
        <v>8</v>
      </c>
      <c r="H24" s="43">
        <f>H18-H16-H22</f>
        <v>8</v>
      </c>
      <c r="I24" s="43">
        <f>I18-I16-I22</f>
        <v>0</v>
      </c>
    </row>
    <row r="26" spans="1:9" x14ac:dyDescent="0.2">
      <c r="H26" s="253"/>
    </row>
    <row r="28" spans="1:9" ht="19.5" x14ac:dyDescent="0.4">
      <c r="A28" s="44" t="s">
        <v>23</v>
      </c>
      <c r="B28" s="44" t="s">
        <v>24</v>
      </c>
      <c r="C28" s="44"/>
      <c r="D28" s="45"/>
      <c r="E28" s="45"/>
      <c r="F28" s="256"/>
      <c r="G28" s="47">
        <v>7847.64</v>
      </c>
      <c r="H28" s="257" t="s">
        <v>25</v>
      </c>
      <c r="I28" s="256"/>
    </row>
    <row r="29" spans="1:9" ht="18.75" x14ac:dyDescent="0.4">
      <c r="A29" s="22"/>
      <c r="B29" s="22"/>
      <c r="C29" s="49" t="s">
        <v>26</v>
      </c>
      <c r="D29" s="50"/>
      <c r="E29" s="51"/>
      <c r="F29" s="253" t="s">
        <v>27</v>
      </c>
      <c r="G29" s="52">
        <v>0</v>
      </c>
      <c r="H29" s="257" t="s">
        <v>25</v>
      </c>
      <c r="I29" s="253"/>
    </row>
    <row r="30" spans="1:9" ht="18.75" x14ac:dyDescent="0.4">
      <c r="A30" s="22"/>
      <c r="B30" s="22"/>
      <c r="C30" s="49"/>
      <c r="D30" s="50"/>
      <c r="E30" s="51"/>
      <c r="F30" s="258" t="s">
        <v>28</v>
      </c>
      <c r="G30" s="39">
        <v>7847.64</v>
      </c>
      <c r="H30" s="257" t="s">
        <v>25</v>
      </c>
      <c r="I30" s="253"/>
    </row>
    <row r="31" spans="1:9" ht="18.75" x14ac:dyDescent="0.4">
      <c r="A31" s="22"/>
      <c r="B31" s="22"/>
      <c r="C31" s="49" t="s">
        <v>29</v>
      </c>
      <c r="D31" s="50"/>
      <c r="E31" s="51"/>
      <c r="F31" s="253" t="s">
        <v>30</v>
      </c>
      <c r="G31" s="54">
        <v>0</v>
      </c>
      <c r="H31" s="257" t="s">
        <v>25</v>
      </c>
      <c r="I31" s="253"/>
    </row>
    <row r="32" spans="1:9" x14ac:dyDescent="0.2">
      <c r="A32" s="366"/>
      <c r="B32" s="367"/>
      <c r="C32" s="367"/>
      <c r="D32" s="367"/>
      <c r="E32" s="367"/>
      <c r="F32" s="367"/>
      <c r="G32" s="367"/>
      <c r="H32" s="367"/>
      <c r="I32" s="367"/>
    </row>
    <row r="33" spans="1:11" x14ac:dyDescent="0.2">
      <c r="A33" s="367"/>
      <c r="B33" s="367"/>
      <c r="C33" s="367"/>
      <c r="D33" s="367"/>
      <c r="E33" s="367"/>
      <c r="F33" s="367"/>
      <c r="G33" s="367"/>
      <c r="H33" s="367"/>
      <c r="I33" s="367"/>
    </row>
    <row r="34" spans="1:1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1" ht="19.5" x14ac:dyDescent="0.4">
      <c r="A35" s="44" t="s">
        <v>31</v>
      </c>
      <c r="B35" s="44" t="s">
        <v>32</v>
      </c>
      <c r="C35" s="44"/>
      <c r="D35" s="55"/>
      <c r="E35" s="56"/>
      <c r="F35" s="45"/>
      <c r="G35" s="57"/>
      <c r="H35" s="256"/>
      <c r="I35" s="256"/>
    </row>
    <row r="36" spans="1:11" ht="18.75" x14ac:dyDescent="0.4">
      <c r="A36" s="44"/>
      <c r="B36" s="44"/>
      <c r="C36" s="44"/>
      <c r="D36" s="55"/>
      <c r="F36" s="259" t="s">
        <v>33</v>
      </c>
      <c r="G36" s="59" t="s">
        <v>9</v>
      </c>
      <c r="H36" s="256"/>
      <c r="I36" s="260" t="s">
        <v>34</v>
      </c>
    </row>
    <row r="37" spans="1:11" ht="16.5" x14ac:dyDescent="0.35">
      <c r="A37" s="61" t="s">
        <v>35</v>
      </c>
      <c r="B37" s="62"/>
      <c r="C37" s="63"/>
      <c r="D37" s="62"/>
      <c r="E37" s="56"/>
      <c r="F37" s="64">
        <v>14450</v>
      </c>
      <c r="G37" s="64">
        <v>14450</v>
      </c>
      <c r="H37" s="257" t="s">
        <v>36</v>
      </c>
      <c r="I37" s="261">
        <f>IF(F37=0,"nerozp.",G37/F37)</f>
        <v>1</v>
      </c>
    </row>
    <row r="38" spans="1:11" ht="16.5" x14ac:dyDescent="0.35">
      <c r="A38" s="61" t="s">
        <v>37</v>
      </c>
      <c r="B38" s="62"/>
      <c r="C38" s="63"/>
      <c r="D38" s="66"/>
      <c r="E38" s="66"/>
      <c r="F38" s="64">
        <v>332</v>
      </c>
      <c r="G38" s="64">
        <v>350.62139999999999</v>
      </c>
      <c r="H38" s="257" t="s">
        <v>36</v>
      </c>
      <c r="I38" s="261">
        <f>IF(F38=0,"nerozp.",G38/F38)</f>
        <v>1.0560885542168674</v>
      </c>
      <c r="K38" s="300">
        <f>G38-F38</f>
        <v>18.621399999999994</v>
      </c>
    </row>
    <row r="39" spans="1:11" ht="16.5" x14ac:dyDescent="0.35">
      <c r="A39" s="61" t="s">
        <v>38</v>
      </c>
      <c r="B39" s="62"/>
      <c r="C39" s="63"/>
      <c r="D39" s="66"/>
      <c r="E39" s="66"/>
      <c r="F39" s="64">
        <v>0</v>
      </c>
      <c r="G39" s="64">
        <v>0</v>
      </c>
      <c r="H39" s="257" t="s">
        <v>36</v>
      </c>
      <c r="I39" s="261" t="str">
        <f>IF(F39=0,"nerozp.",G39/F39)</f>
        <v>nerozp.</v>
      </c>
    </row>
    <row r="40" spans="1:11" ht="16.5" x14ac:dyDescent="0.35">
      <c r="A40" s="61" t="s">
        <v>39</v>
      </c>
      <c r="B40" s="62"/>
      <c r="C40" s="63"/>
      <c r="D40" s="56"/>
      <c r="E40" s="56"/>
      <c r="F40" s="64">
        <v>249</v>
      </c>
      <c r="G40" s="64">
        <v>249</v>
      </c>
      <c r="H40" s="257" t="s">
        <v>36</v>
      </c>
      <c r="I40" s="261">
        <f>IF(F40=0,"nerozp.",G40/F40)</f>
        <v>1</v>
      </c>
    </row>
    <row r="41" spans="1:11" ht="16.5" x14ac:dyDescent="0.35">
      <c r="A41" s="61" t="s">
        <v>40</v>
      </c>
      <c r="B41" s="62"/>
      <c r="C41" s="63"/>
      <c r="D41" s="56"/>
      <c r="E41" s="56"/>
      <c r="F41" s="64">
        <v>0</v>
      </c>
      <c r="G41" s="64">
        <v>0</v>
      </c>
      <c r="H41" s="257" t="s">
        <v>36</v>
      </c>
      <c r="I41" s="261" t="str">
        <f>IF(F41=0,"nerozp.",G41/F41)</f>
        <v>nerozp.</v>
      </c>
    </row>
    <row r="42" spans="1:11" ht="14.25" x14ac:dyDescent="0.2">
      <c r="A42" s="67" t="s">
        <v>41</v>
      </c>
      <c r="B42" s="68" t="s">
        <v>110</v>
      </c>
      <c r="C42" s="69"/>
      <c r="D42" s="70"/>
      <c r="E42" s="70"/>
      <c r="F42" s="71"/>
      <c r="G42" s="71"/>
      <c r="H42" s="262"/>
      <c r="I42" s="263"/>
    </row>
    <row r="43" spans="1:11" ht="16.5" x14ac:dyDescent="0.35">
      <c r="A43" s="74"/>
      <c r="B43" s="75"/>
      <c r="C43" s="76"/>
      <c r="D43" s="70"/>
      <c r="E43" s="70"/>
      <c r="F43" s="71"/>
      <c r="G43" s="71"/>
      <c r="H43" s="262"/>
      <c r="I43" s="263"/>
    </row>
    <row r="44" spans="1:11" ht="19.5" thickBot="1" x14ac:dyDescent="0.45">
      <c r="A44" s="44" t="s">
        <v>42</v>
      </c>
      <c r="B44" s="44" t="s">
        <v>43</v>
      </c>
      <c r="C44" s="77"/>
      <c r="D44" s="56"/>
      <c r="E44" s="56"/>
      <c r="F44" s="256"/>
      <c r="G44" s="78"/>
      <c r="H44" s="371" t="s">
        <v>44</v>
      </c>
      <c r="I44" s="372"/>
    </row>
    <row r="45" spans="1:11" ht="18.75" thickTop="1" x14ac:dyDescent="0.35">
      <c r="A45" s="79"/>
      <c r="B45" s="264"/>
      <c r="C45" s="81"/>
      <c r="D45" s="264"/>
      <c r="E45" s="82" t="s">
        <v>45</v>
      </c>
      <c r="F45" s="265" t="s">
        <v>46</v>
      </c>
      <c r="G45" s="265" t="s">
        <v>47</v>
      </c>
      <c r="H45" s="266" t="s">
        <v>48</v>
      </c>
      <c r="I45" s="267" t="s">
        <v>49</v>
      </c>
    </row>
    <row r="46" spans="1:11" x14ac:dyDescent="0.2">
      <c r="A46" s="268"/>
      <c r="B46" s="256"/>
      <c r="C46" s="256"/>
      <c r="D46" s="256"/>
      <c r="E46" s="268"/>
      <c r="F46" s="365"/>
      <c r="G46" s="269"/>
      <c r="H46" s="270">
        <v>40543</v>
      </c>
      <c r="I46" s="271">
        <v>40543</v>
      </c>
    </row>
    <row r="47" spans="1:11" x14ac:dyDescent="0.2">
      <c r="A47" s="268"/>
      <c r="B47" s="256"/>
      <c r="C47" s="256"/>
      <c r="D47" s="256"/>
      <c r="E47" s="268"/>
      <c r="F47" s="365"/>
      <c r="G47" s="272"/>
      <c r="H47" s="272"/>
      <c r="I47" s="273"/>
    </row>
    <row r="48" spans="1:11" ht="13.5" thickBot="1" x14ac:dyDescent="0.25">
      <c r="A48" s="274"/>
      <c r="B48" s="275"/>
      <c r="C48" s="275"/>
      <c r="D48" s="275"/>
      <c r="E48" s="274"/>
      <c r="F48" s="276"/>
      <c r="G48" s="276"/>
      <c r="H48" s="276"/>
      <c r="I48" s="277"/>
    </row>
    <row r="49" spans="1:9" ht="13.5" thickTop="1" x14ac:dyDescent="0.2">
      <c r="A49" s="278"/>
      <c r="B49" s="279"/>
      <c r="C49" s="279" t="s">
        <v>27</v>
      </c>
      <c r="D49" s="279"/>
      <c r="E49" s="280">
        <v>10100</v>
      </c>
      <c r="F49" s="281">
        <v>0</v>
      </c>
      <c r="G49" s="282">
        <v>0</v>
      </c>
      <c r="H49" s="282">
        <f>E49+F49-G49</f>
        <v>10100</v>
      </c>
      <c r="I49" s="283">
        <v>10100</v>
      </c>
    </row>
    <row r="50" spans="1:9" x14ac:dyDescent="0.2">
      <c r="A50" s="284"/>
      <c r="B50" s="285"/>
      <c r="C50" s="285" t="s">
        <v>50</v>
      </c>
      <c r="D50" s="285"/>
      <c r="E50" s="286">
        <v>647569.67000000004</v>
      </c>
      <c r="F50" s="287">
        <v>285052</v>
      </c>
      <c r="G50" s="288">
        <v>312468.7</v>
      </c>
      <c r="H50" s="288">
        <f>E50+F50-G50</f>
        <v>620152.97</v>
      </c>
      <c r="I50" s="289">
        <v>298304.61</v>
      </c>
    </row>
    <row r="51" spans="1:9" x14ac:dyDescent="0.2">
      <c r="A51" s="284"/>
      <c r="B51" s="285"/>
      <c r="C51" s="285" t="s">
        <v>28</v>
      </c>
      <c r="D51" s="285"/>
      <c r="E51" s="286">
        <v>1505855.34</v>
      </c>
      <c r="F51" s="287">
        <v>314099.58</v>
      </c>
      <c r="G51" s="288">
        <v>0</v>
      </c>
      <c r="H51" s="288">
        <f>E51+F51-G51</f>
        <v>1819954.9200000002</v>
      </c>
      <c r="I51" s="289">
        <v>1819867.8</v>
      </c>
    </row>
    <row r="52" spans="1:9" x14ac:dyDescent="0.2">
      <c r="A52" s="284"/>
      <c r="B52" s="285"/>
      <c r="C52" s="285" t="s">
        <v>51</v>
      </c>
      <c r="D52" s="285"/>
      <c r="E52" s="286">
        <v>242436.37</v>
      </c>
      <c r="F52" s="287">
        <v>650621.4</v>
      </c>
      <c r="G52" s="288">
        <v>582703</v>
      </c>
      <c r="H52" s="288">
        <f>E52+F52-G52</f>
        <v>310354.77</v>
      </c>
      <c r="I52" s="289">
        <v>310354.77</v>
      </c>
    </row>
    <row r="53" spans="1:9" ht="18.75" thickBot="1" x14ac:dyDescent="0.4">
      <c r="A53" s="96" t="s">
        <v>15</v>
      </c>
      <c r="B53" s="97"/>
      <c r="C53" s="97"/>
      <c r="D53" s="97"/>
      <c r="E53" s="290">
        <f>SUM(E49:E52)</f>
        <v>2405961.3800000004</v>
      </c>
      <c r="F53" s="98">
        <f>SUM(F49:F52)</f>
        <v>1249772.98</v>
      </c>
      <c r="G53" s="98">
        <f>SUM(G49:G52)</f>
        <v>895171.7</v>
      </c>
      <c r="H53" s="291">
        <f>SUM(H49:H52)</f>
        <v>2760562.66</v>
      </c>
      <c r="I53" s="99">
        <f>SUM(I49:I52)</f>
        <v>2438627.1800000002</v>
      </c>
    </row>
    <row r="54" spans="1:9" ht="18.75" thickTop="1" x14ac:dyDescent="0.35">
      <c r="A54" s="100"/>
      <c r="B54" s="101"/>
      <c r="C54" s="101"/>
      <c r="D54" s="56"/>
      <c r="E54" s="56"/>
      <c r="F54" s="256"/>
      <c r="G54" s="78"/>
      <c r="H54" s="259"/>
      <c r="I54" s="259"/>
    </row>
    <row r="55" spans="1:9" ht="18" x14ac:dyDescent="0.35">
      <c r="A55" s="100"/>
      <c r="B55" s="101"/>
      <c r="C55" s="101"/>
      <c r="D55" s="56"/>
      <c r="E55" s="56"/>
      <c r="F55" s="256"/>
      <c r="G55" s="102"/>
      <c r="H55" s="256"/>
      <c r="I55" s="256"/>
    </row>
    <row r="56" spans="1:9" ht="18" x14ac:dyDescent="0.35">
      <c r="A56" s="100"/>
      <c r="B56" s="101"/>
      <c r="C56" s="101"/>
      <c r="D56" s="56"/>
      <c r="E56" s="56"/>
      <c r="F56" s="256"/>
      <c r="G56" s="256"/>
      <c r="H56" s="256"/>
      <c r="I56" s="256"/>
    </row>
    <row r="57" spans="1:9" x14ac:dyDescent="0.2">
      <c r="A57" s="292"/>
      <c r="B57" s="292"/>
      <c r="C57" s="292"/>
      <c r="D57" s="292"/>
      <c r="E57" s="292"/>
      <c r="F57" s="292"/>
      <c r="G57" s="292"/>
      <c r="H57" s="292"/>
      <c r="I57" s="292"/>
    </row>
  </sheetData>
  <sheetProtection selectLockedCells="1"/>
  <mergeCells count="11">
    <mergeCell ref="E4:I4"/>
    <mergeCell ref="H44:I44"/>
    <mergeCell ref="A2:D2"/>
    <mergeCell ref="E3:I3"/>
    <mergeCell ref="E2:I2"/>
    <mergeCell ref="E5:I5"/>
    <mergeCell ref="F46:F47"/>
    <mergeCell ref="E6:G6"/>
    <mergeCell ref="A32:I34"/>
    <mergeCell ref="E7:I7"/>
    <mergeCell ref="H13:I13"/>
  </mergeCells>
  <phoneticPr fontId="2" type="noConversion"/>
  <conditionalFormatting sqref="I37">
    <cfRule type="cellIs" dxfId="42" priority="1" stopIfTrue="1" operator="greaterThan">
      <formula>1</formula>
    </cfRule>
  </conditionalFormatting>
  <conditionalFormatting sqref="I41:I43">
    <cfRule type="cellIs" dxfId="41" priority="2" stopIfTrue="1" operator="greaterThan">
      <formula>1</formula>
    </cfRule>
  </conditionalFormatting>
  <conditionalFormatting sqref="I40 I38">
    <cfRule type="cellIs" dxfId="40" priority="3" stopIfTrue="1" operator="greaterThan">
      <formula>1</formula>
    </cfRule>
    <cfRule type="cellIs" dxfId="39" priority="4" stopIfTrue="1" operator="lessThan">
      <formula>1</formula>
    </cfRule>
  </conditionalFormatting>
  <conditionalFormatting sqref="H24">
    <cfRule type="cellIs" dxfId="38" priority="5" stopIfTrue="1" operator="notEqual">
      <formula>$H$18-$H$16-$H$22</formula>
    </cfRule>
  </conditionalFormatting>
  <conditionalFormatting sqref="G28">
    <cfRule type="cellIs" dxfId="37" priority="6" stopIfTrue="1" operator="notEqual">
      <formula>$G$29+$G$30+$G$31</formula>
    </cfRule>
  </conditionalFormatting>
  <conditionalFormatting sqref="H49:H52">
    <cfRule type="cellIs" dxfId="36" priority="7" stopIfTrue="1" operator="notEqual">
      <formula>E49+F49-G49</formula>
    </cfRule>
  </conditionalFormatting>
  <conditionalFormatting sqref="I53">
    <cfRule type="cellIs" dxfId="35" priority="8" stopIfTrue="1" operator="notEqual">
      <formula>$I$49+$I$50+$I$51+$I$52</formula>
    </cfRule>
  </conditionalFormatting>
  <conditionalFormatting sqref="H53">
    <cfRule type="cellIs" dxfId="34" priority="9" stopIfTrue="1" operator="notEqual">
      <formula>E53+F53-G53</formula>
    </cfRule>
    <cfRule type="cellIs" dxfId="33" priority="10" stopIfTrue="1" operator="notEqual">
      <formula>SUM($H$49:$H$52)</formula>
    </cfRule>
  </conditionalFormatting>
  <conditionalFormatting sqref="G18 G16">
    <cfRule type="cellIs" dxfId="32" priority="11" stopIfTrue="1" operator="notEqual">
      <formula>H16+I16</formula>
    </cfRule>
  </conditionalFormatting>
  <conditionalFormatting sqref="I24">
    <cfRule type="cellIs" dxfId="31" priority="12" stopIfTrue="1" operator="notEqual">
      <formula>I18-I16-I22</formula>
    </cfRule>
  </conditionalFormatting>
  <conditionalFormatting sqref="G24">
    <cfRule type="cellIs" dxfId="30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24.6.2011
5. - Rozpočet Olomouckého kraje 2010-závěrečný účet 
Příloha č.16 : Financování hospodaření příspěvkových organizací Olomouckého kraje&amp;R&amp;"Arial,Kurzíva"Strana &amp;P (celkem 474)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K57"/>
  <sheetViews>
    <sheetView workbookViewId="0">
      <selection activeCell="M35" sqref="M35"/>
    </sheetView>
  </sheetViews>
  <sheetFormatPr defaultRowHeight="12.75" x14ac:dyDescent="0.2"/>
  <cols>
    <col min="1" max="1" width="7.5703125" style="248" customWidth="1"/>
    <col min="2" max="2" width="2.5703125" style="248" customWidth="1"/>
    <col min="3" max="3" width="8.42578125" style="248" customWidth="1"/>
    <col min="4" max="4" width="8.28515625" style="248" customWidth="1"/>
    <col min="5" max="5" width="14.7109375" style="248" customWidth="1"/>
    <col min="6" max="6" width="15.5703125" style="248" customWidth="1"/>
    <col min="7" max="9" width="14.7109375" style="248" customWidth="1"/>
    <col min="10" max="16384" width="9.140625" style="249"/>
  </cols>
  <sheetData>
    <row r="1" spans="1:11" ht="19.5" x14ac:dyDescent="0.4">
      <c r="A1" s="1" t="s">
        <v>0</v>
      </c>
      <c r="B1" s="2"/>
      <c r="C1" s="2"/>
      <c r="D1" s="2"/>
    </row>
    <row r="2" spans="1:11" ht="19.5" x14ac:dyDescent="0.4">
      <c r="A2" s="361" t="s">
        <v>1</v>
      </c>
      <c r="B2" s="361"/>
      <c r="C2" s="361"/>
      <c r="D2" s="361"/>
      <c r="E2" s="363" t="s">
        <v>115</v>
      </c>
      <c r="F2" s="364"/>
      <c r="G2" s="364"/>
      <c r="H2" s="364"/>
      <c r="I2" s="364"/>
      <c r="J2" s="251"/>
      <c r="K2" s="251"/>
    </row>
    <row r="3" spans="1:11" ht="12" customHeight="1" x14ac:dyDescent="0.4">
      <c r="A3" s="4"/>
      <c r="B3" s="4"/>
      <c r="C3" s="4"/>
      <c r="D3" s="4"/>
      <c r="E3" s="362" t="s">
        <v>2</v>
      </c>
      <c r="F3" s="362"/>
      <c r="G3" s="362"/>
      <c r="H3" s="362"/>
      <c r="I3" s="362"/>
    </row>
    <row r="4" spans="1:11" ht="15.75" x14ac:dyDescent="0.25">
      <c r="A4" s="6" t="s">
        <v>3</v>
      </c>
      <c r="E4" s="370" t="s">
        <v>62</v>
      </c>
      <c r="F4" s="370"/>
      <c r="G4" s="370"/>
      <c r="H4" s="370"/>
      <c r="I4" s="370"/>
    </row>
    <row r="5" spans="1:11" ht="9" customHeight="1" x14ac:dyDescent="0.25">
      <c r="A5" s="6"/>
      <c r="E5" s="362" t="s">
        <v>2</v>
      </c>
      <c r="F5" s="362"/>
      <c r="G5" s="362"/>
      <c r="H5" s="362"/>
      <c r="I5" s="362"/>
    </row>
    <row r="6" spans="1:11" ht="19.5" x14ac:dyDescent="0.4">
      <c r="A6" s="7" t="s">
        <v>4</v>
      </c>
      <c r="E6" s="364" t="s">
        <v>63</v>
      </c>
      <c r="F6" s="364"/>
      <c r="G6" s="364"/>
      <c r="H6" s="7" t="s">
        <v>5</v>
      </c>
      <c r="I6" s="250" t="s">
        <v>64</v>
      </c>
    </row>
    <row r="7" spans="1:11" ht="9.75" customHeight="1" x14ac:dyDescent="0.4">
      <c r="A7" s="7"/>
      <c r="E7" s="362" t="s">
        <v>6</v>
      </c>
      <c r="F7" s="362"/>
      <c r="G7" s="362"/>
      <c r="H7" s="362"/>
      <c r="I7" s="362"/>
    </row>
    <row r="8" spans="1:11" ht="19.5" x14ac:dyDescent="0.4">
      <c r="A8" s="7"/>
      <c r="E8" s="250"/>
      <c r="F8" s="250"/>
      <c r="G8" s="250"/>
      <c r="H8" s="9"/>
      <c r="I8" s="250"/>
    </row>
    <row r="9" spans="1:11" ht="19.5" x14ac:dyDescent="0.4">
      <c r="A9" s="7"/>
      <c r="E9" s="250"/>
      <c r="F9" s="250"/>
      <c r="G9" s="250"/>
      <c r="H9" s="9"/>
      <c r="I9" s="250"/>
    </row>
    <row r="11" spans="1:11" ht="18.75" x14ac:dyDescent="0.4">
      <c r="A11" s="10"/>
      <c r="B11" s="252"/>
      <c r="C11" s="252"/>
      <c r="D11" s="252"/>
      <c r="E11" s="12" t="s">
        <v>7</v>
      </c>
      <c r="F11" s="12" t="s">
        <v>8</v>
      </c>
      <c r="G11" s="13" t="s">
        <v>9</v>
      </c>
      <c r="H11" s="14" t="s">
        <v>10</v>
      </c>
      <c r="I11" s="15"/>
    </row>
    <row r="12" spans="1:11" ht="18.75" x14ac:dyDescent="0.4">
      <c r="A12" s="253"/>
      <c r="B12" s="253"/>
      <c r="C12" s="253"/>
      <c r="D12" s="253"/>
      <c r="E12" s="12" t="s">
        <v>11</v>
      </c>
      <c r="F12" s="12" t="s">
        <v>11</v>
      </c>
      <c r="G12" s="13" t="s">
        <v>12</v>
      </c>
      <c r="H12" s="17" t="s">
        <v>13</v>
      </c>
      <c r="I12" s="18" t="s">
        <v>14</v>
      </c>
    </row>
    <row r="13" spans="1:11" ht="15" x14ac:dyDescent="0.2">
      <c r="A13" s="253"/>
      <c r="B13" s="253"/>
      <c r="C13" s="253"/>
      <c r="D13" s="253"/>
      <c r="E13" s="12" t="s">
        <v>15</v>
      </c>
      <c r="F13" s="12" t="s">
        <v>15</v>
      </c>
      <c r="G13" s="19"/>
      <c r="H13" s="368" t="s">
        <v>16</v>
      </c>
      <c r="I13" s="369"/>
    </row>
    <row r="14" spans="1:11" ht="15" x14ac:dyDescent="0.2">
      <c r="A14" s="253"/>
      <c r="B14" s="253"/>
      <c r="C14" s="253"/>
      <c r="D14" s="253"/>
      <c r="E14" s="12"/>
      <c r="F14" s="12"/>
      <c r="G14" s="19"/>
      <c r="H14" s="20"/>
      <c r="I14" s="21"/>
    </row>
    <row r="15" spans="1:11" ht="18.75" x14ac:dyDescent="0.4">
      <c r="A15" s="22" t="s">
        <v>17</v>
      </c>
      <c r="B15" s="22"/>
      <c r="C15" s="23"/>
      <c r="D15" s="24"/>
      <c r="E15" s="25"/>
      <c r="F15" s="25"/>
      <c r="G15" s="26"/>
      <c r="H15" s="253"/>
      <c r="I15" s="253"/>
    </row>
    <row r="16" spans="1:11" ht="19.5" x14ac:dyDescent="0.4">
      <c r="A16" s="27" t="s">
        <v>18</v>
      </c>
      <c r="B16" s="22"/>
      <c r="C16" s="23"/>
      <c r="D16" s="24"/>
      <c r="E16" s="28">
        <v>242520</v>
      </c>
      <c r="F16" s="29">
        <v>242195.41</v>
      </c>
      <c r="G16" s="28">
        <f>H16+I16</f>
        <v>240449</v>
      </c>
      <c r="H16" s="30">
        <v>239691</v>
      </c>
      <c r="I16" s="30">
        <v>758</v>
      </c>
    </row>
    <row r="17" spans="1:9" ht="16.5" x14ac:dyDescent="0.35">
      <c r="A17" s="31"/>
      <c r="B17" s="252"/>
      <c r="C17" s="252"/>
      <c r="D17" s="252"/>
      <c r="E17" s="252"/>
      <c r="F17" s="252"/>
      <c r="G17" s="293"/>
      <c r="H17" s="294"/>
      <c r="I17" s="294"/>
    </row>
    <row r="18" spans="1:9" ht="19.5" x14ac:dyDescent="0.4">
      <c r="A18" s="27" t="s">
        <v>19</v>
      </c>
      <c r="B18" s="33"/>
      <c r="C18" s="33"/>
      <c r="D18" s="33"/>
      <c r="E18" s="28">
        <v>242520</v>
      </c>
      <c r="F18" s="29">
        <v>242195.41</v>
      </c>
      <c r="G18" s="28">
        <f>H18+I18</f>
        <v>241153</v>
      </c>
      <c r="H18" s="30">
        <v>239779</v>
      </c>
      <c r="I18" s="30">
        <v>1374</v>
      </c>
    </row>
    <row r="19" spans="1:9" ht="18" x14ac:dyDescent="0.35">
      <c r="A19" s="31"/>
      <c r="B19" s="33"/>
      <c r="C19" s="33"/>
      <c r="D19" s="33"/>
      <c r="E19" s="28"/>
      <c r="F19" s="29"/>
      <c r="G19" s="28"/>
      <c r="H19" s="30"/>
      <c r="I19" s="30"/>
    </row>
    <row r="20" spans="1:9" ht="18" x14ac:dyDescent="0.35">
      <c r="A20" s="34"/>
      <c r="B20" s="35"/>
      <c r="C20" s="35"/>
      <c r="D20" s="35"/>
      <c r="E20" s="33"/>
      <c r="F20" s="33"/>
      <c r="G20" s="33"/>
      <c r="H20" s="36"/>
      <c r="I20" s="36"/>
    </row>
    <row r="21" spans="1:9" ht="19.5" x14ac:dyDescent="0.4">
      <c r="A21" s="27" t="s">
        <v>20</v>
      </c>
      <c r="B21" s="33"/>
      <c r="C21" s="33"/>
      <c r="D21" s="33"/>
      <c r="E21" s="33"/>
      <c r="F21" s="33"/>
      <c r="G21" s="37"/>
      <c r="H21" s="33"/>
      <c r="I21" s="33"/>
    </row>
    <row r="22" spans="1:9" ht="18" x14ac:dyDescent="0.35">
      <c r="A22" s="33"/>
      <c r="B22" s="33"/>
      <c r="C22" s="38" t="s">
        <v>21</v>
      </c>
      <c r="D22" s="33"/>
      <c r="E22" s="33"/>
      <c r="F22" s="33"/>
      <c r="G22" s="28">
        <f>H22+I22</f>
        <v>110</v>
      </c>
      <c r="H22" s="39">
        <v>110</v>
      </c>
      <c r="I22" s="39">
        <v>0</v>
      </c>
    </row>
    <row r="23" spans="1:9" ht="18" x14ac:dyDescent="0.35">
      <c r="A23" s="33"/>
      <c r="B23" s="33"/>
      <c r="C23" s="38"/>
      <c r="D23" s="33"/>
      <c r="E23" s="33"/>
      <c r="F23" s="33"/>
      <c r="G23" s="40"/>
      <c r="H23" s="39"/>
      <c r="I23" s="39"/>
    </row>
    <row r="24" spans="1:9" ht="22.5" x14ac:dyDescent="0.45">
      <c r="A24" s="41" t="s">
        <v>22</v>
      </c>
      <c r="B24" s="41"/>
      <c r="C24" s="42"/>
      <c r="D24" s="41"/>
      <c r="E24" s="41"/>
      <c r="F24" s="41"/>
      <c r="G24" s="255">
        <f>ROUND(G18-G16-G22,2)</f>
        <v>594</v>
      </c>
      <c r="H24" s="43">
        <f>H18-H16-H22</f>
        <v>-22</v>
      </c>
      <c r="I24" s="43">
        <f>I18-I16-I22</f>
        <v>616</v>
      </c>
    </row>
    <row r="26" spans="1:9" x14ac:dyDescent="0.2">
      <c r="H26" s="253"/>
    </row>
    <row r="28" spans="1:9" ht="19.5" x14ac:dyDescent="0.4">
      <c r="A28" s="44" t="s">
        <v>23</v>
      </c>
      <c r="B28" s="44" t="s">
        <v>24</v>
      </c>
      <c r="C28" s="44"/>
      <c r="D28" s="45"/>
      <c r="E28" s="45"/>
      <c r="F28" s="256"/>
      <c r="G28" s="47">
        <v>0</v>
      </c>
      <c r="H28" s="257" t="s">
        <v>25</v>
      </c>
      <c r="I28" s="256"/>
    </row>
    <row r="29" spans="1:9" ht="18.75" x14ac:dyDescent="0.4">
      <c r="A29" s="22"/>
      <c r="B29" s="22"/>
      <c r="C29" s="49" t="s">
        <v>26</v>
      </c>
      <c r="D29" s="50"/>
      <c r="E29" s="51"/>
      <c r="F29" s="253" t="s">
        <v>27</v>
      </c>
      <c r="G29" s="52">
        <v>0</v>
      </c>
      <c r="H29" s="257" t="s">
        <v>25</v>
      </c>
      <c r="I29" s="253"/>
    </row>
    <row r="30" spans="1:9" ht="18.75" x14ac:dyDescent="0.4">
      <c r="A30" s="22"/>
      <c r="B30" s="22"/>
      <c r="C30" s="49"/>
      <c r="D30" s="50"/>
      <c r="E30" s="51"/>
      <c r="F30" s="258" t="s">
        <v>28</v>
      </c>
      <c r="G30" s="39">
        <v>0</v>
      </c>
      <c r="H30" s="257" t="s">
        <v>25</v>
      </c>
      <c r="I30" s="253"/>
    </row>
    <row r="31" spans="1:9" ht="18.75" x14ac:dyDescent="0.4">
      <c r="A31" s="22"/>
      <c r="B31" s="22"/>
      <c r="C31" s="49" t="s">
        <v>29</v>
      </c>
      <c r="D31" s="50"/>
      <c r="E31" s="51"/>
      <c r="F31" s="253" t="s">
        <v>30</v>
      </c>
      <c r="G31" s="54">
        <v>593966.23</v>
      </c>
      <c r="H31" s="257" t="s">
        <v>25</v>
      </c>
      <c r="I31" s="253"/>
    </row>
    <row r="32" spans="1:9" x14ac:dyDescent="0.2">
      <c r="A32" s="373" t="s">
        <v>69</v>
      </c>
      <c r="B32" s="374"/>
      <c r="C32" s="374"/>
      <c r="D32" s="374"/>
      <c r="E32" s="374"/>
      <c r="F32" s="374"/>
      <c r="G32" s="374"/>
      <c r="H32" s="374"/>
      <c r="I32" s="374"/>
    </row>
    <row r="33" spans="1:9" x14ac:dyDescent="0.2">
      <c r="A33" s="374"/>
      <c r="B33" s="374"/>
      <c r="C33" s="374"/>
      <c r="D33" s="374"/>
      <c r="E33" s="374"/>
      <c r="F33" s="374"/>
      <c r="G33" s="374"/>
      <c r="H33" s="374"/>
      <c r="I33" s="374"/>
    </row>
    <row r="34" spans="1:9" x14ac:dyDescent="0.2">
      <c r="A34" s="374"/>
      <c r="B34" s="374"/>
      <c r="C34" s="374"/>
      <c r="D34" s="374"/>
      <c r="E34" s="374"/>
      <c r="F34" s="374"/>
      <c r="G34" s="374"/>
      <c r="H34" s="374"/>
      <c r="I34" s="374"/>
    </row>
    <row r="35" spans="1:9" ht="19.5" x14ac:dyDescent="0.4">
      <c r="A35" s="44" t="s">
        <v>31</v>
      </c>
      <c r="B35" s="44" t="s">
        <v>32</v>
      </c>
      <c r="C35" s="44"/>
      <c r="D35" s="55"/>
      <c r="E35" s="56"/>
      <c r="F35" s="45"/>
      <c r="G35" s="57"/>
      <c r="H35" s="256"/>
      <c r="I35" s="256"/>
    </row>
    <row r="36" spans="1:9" ht="18.75" x14ac:dyDescent="0.4">
      <c r="A36" s="44"/>
      <c r="B36" s="44"/>
      <c r="C36" s="44"/>
      <c r="D36" s="55"/>
      <c r="F36" s="259" t="s">
        <v>33</v>
      </c>
      <c r="G36" s="59" t="s">
        <v>9</v>
      </c>
      <c r="H36" s="256"/>
      <c r="I36" s="260" t="s">
        <v>34</v>
      </c>
    </row>
    <row r="37" spans="1:9" ht="16.5" x14ac:dyDescent="0.35">
      <c r="A37" s="61" t="s">
        <v>35</v>
      </c>
      <c r="B37" s="62"/>
      <c r="C37" s="63"/>
      <c r="D37" s="62"/>
      <c r="E37" s="56"/>
      <c r="F37" s="64">
        <v>134700</v>
      </c>
      <c r="G37" s="64">
        <v>133628.70000000001</v>
      </c>
      <c r="H37" s="257" t="s">
        <v>36</v>
      </c>
      <c r="I37" s="261">
        <f>IF(F37=0,"nerozp.",G37/F37)</f>
        <v>0.99204677060133639</v>
      </c>
    </row>
    <row r="38" spans="1:9" ht="16.5" x14ac:dyDescent="0.35">
      <c r="A38" s="61" t="s">
        <v>37</v>
      </c>
      <c r="B38" s="62"/>
      <c r="C38" s="63"/>
      <c r="D38" s="66"/>
      <c r="E38" s="66"/>
      <c r="F38" s="64">
        <v>14100</v>
      </c>
      <c r="G38" s="64">
        <v>14029.522419999999</v>
      </c>
      <c r="H38" s="257" t="s">
        <v>36</v>
      </c>
      <c r="I38" s="261">
        <f>IF(F38=0,"nerozp.",G38/F38)</f>
        <v>0.99500159007092193</v>
      </c>
    </row>
    <row r="39" spans="1:9" ht="16.5" x14ac:dyDescent="0.35">
      <c r="A39" s="61" t="s">
        <v>38</v>
      </c>
      <c r="B39" s="62"/>
      <c r="C39" s="63"/>
      <c r="D39" s="66"/>
      <c r="E39" s="66"/>
      <c r="F39" s="64">
        <v>0</v>
      </c>
      <c r="G39" s="64">
        <v>0</v>
      </c>
      <c r="H39" s="257" t="s">
        <v>36</v>
      </c>
      <c r="I39" s="261" t="str">
        <f>IF(F39=0,"nerozp.",G39/F39)</f>
        <v>nerozp.</v>
      </c>
    </row>
    <row r="40" spans="1:9" ht="16.5" x14ac:dyDescent="0.35">
      <c r="A40" s="61" t="s">
        <v>39</v>
      </c>
      <c r="B40" s="62"/>
      <c r="C40" s="63"/>
      <c r="D40" s="56"/>
      <c r="E40" s="56"/>
      <c r="F40" s="64">
        <v>10575</v>
      </c>
      <c r="G40" s="64">
        <v>10575</v>
      </c>
      <c r="H40" s="257" t="s">
        <v>36</v>
      </c>
      <c r="I40" s="261">
        <f>IF(F40=0,"nerozp.",G40/F40)</f>
        <v>1</v>
      </c>
    </row>
    <row r="41" spans="1:9" ht="16.5" x14ac:dyDescent="0.35">
      <c r="A41" s="61" t="s">
        <v>40</v>
      </c>
      <c r="B41" s="62"/>
      <c r="C41" s="63"/>
      <c r="D41" s="56"/>
      <c r="E41" s="56"/>
      <c r="F41" s="64">
        <v>1550</v>
      </c>
      <c r="G41" s="64">
        <v>1550</v>
      </c>
      <c r="H41" s="257" t="s">
        <v>36</v>
      </c>
      <c r="I41" s="261">
        <f>IF(F41=0,"nerozp.",G41/F41)</f>
        <v>1</v>
      </c>
    </row>
    <row r="42" spans="1:9" ht="14.25" x14ac:dyDescent="0.2">
      <c r="A42" s="67" t="s">
        <v>41</v>
      </c>
      <c r="B42" s="68" t="s">
        <v>111</v>
      </c>
      <c r="C42" s="69"/>
      <c r="D42" s="70"/>
      <c r="E42" s="70"/>
      <c r="F42" s="71"/>
      <c r="G42" s="71"/>
      <c r="H42" s="262"/>
      <c r="I42" s="263"/>
    </row>
    <row r="43" spans="1:9" ht="16.5" x14ac:dyDescent="0.35">
      <c r="A43" s="74"/>
      <c r="B43" s="75"/>
      <c r="C43" s="76"/>
      <c r="D43" s="70"/>
      <c r="E43" s="70"/>
      <c r="F43" s="71"/>
      <c r="G43" s="71"/>
      <c r="H43" s="262"/>
      <c r="I43" s="263"/>
    </row>
    <row r="44" spans="1:9" ht="19.5" thickBot="1" x14ac:dyDescent="0.45">
      <c r="A44" s="44" t="s">
        <v>42</v>
      </c>
      <c r="B44" s="44" t="s">
        <v>43</v>
      </c>
      <c r="C44" s="77"/>
      <c r="D44" s="56"/>
      <c r="E44" s="56"/>
      <c r="F44" s="256"/>
      <c r="G44" s="78"/>
      <c r="H44" s="371" t="s">
        <v>44</v>
      </c>
      <c r="I44" s="372"/>
    </row>
    <row r="45" spans="1:9" ht="18.75" thickTop="1" x14ac:dyDescent="0.35">
      <c r="A45" s="79"/>
      <c r="B45" s="264"/>
      <c r="C45" s="81"/>
      <c r="D45" s="264"/>
      <c r="E45" s="82" t="s">
        <v>45</v>
      </c>
      <c r="F45" s="265" t="s">
        <v>46</v>
      </c>
      <c r="G45" s="265" t="s">
        <v>47</v>
      </c>
      <c r="H45" s="266" t="s">
        <v>48</v>
      </c>
      <c r="I45" s="267" t="s">
        <v>49</v>
      </c>
    </row>
    <row r="46" spans="1:9" x14ac:dyDescent="0.2">
      <c r="A46" s="268"/>
      <c r="B46" s="256"/>
      <c r="C46" s="256"/>
      <c r="D46" s="256"/>
      <c r="E46" s="268"/>
      <c r="F46" s="365"/>
      <c r="G46" s="269"/>
      <c r="H46" s="270">
        <v>40543</v>
      </c>
      <c r="I46" s="271">
        <v>40543</v>
      </c>
    </row>
    <row r="47" spans="1:9" x14ac:dyDescent="0.2">
      <c r="A47" s="268"/>
      <c r="B47" s="256"/>
      <c r="C47" s="256"/>
      <c r="D47" s="256"/>
      <c r="E47" s="268"/>
      <c r="F47" s="365"/>
      <c r="G47" s="272"/>
      <c r="H47" s="272"/>
      <c r="I47" s="273"/>
    </row>
    <row r="48" spans="1:9" ht="13.5" thickBot="1" x14ac:dyDescent="0.25">
      <c r="A48" s="274"/>
      <c r="B48" s="275"/>
      <c r="C48" s="275"/>
      <c r="D48" s="275"/>
      <c r="E48" s="274"/>
      <c r="F48" s="276"/>
      <c r="G48" s="276"/>
      <c r="H48" s="276"/>
      <c r="I48" s="277"/>
    </row>
    <row r="49" spans="1:9" ht="13.5" thickTop="1" x14ac:dyDescent="0.2">
      <c r="A49" s="278"/>
      <c r="B49" s="279"/>
      <c r="C49" s="279" t="s">
        <v>27</v>
      </c>
      <c r="D49" s="279"/>
      <c r="E49" s="280">
        <v>992189.43999999994</v>
      </c>
      <c r="F49" s="281">
        <v>0</v>
      </c>
      <c r="G49" s="282">
        <v>0</v>
      </c>
      <c r="H49" s="282">
        <f>E49+F49-G49</f>
        <v>992189.43999999994</v>
      </c>
      <c r="I49" s="283">
        <v>992189.43999999994</v>
      </c>
    </row>
    <row r="50" spans="1:9" x14ac:dyDescent="0.2">
      <c r="A50" s="284"/>
      <c r="B50" s="285"/>
      <c r="C50" s="285" t="s">
        <v>50</v>
      </c>
      <c r="D50" s="285"/>
      <c r="E50" s="286">
        <v>719176.98</v>
      </c>
      <c r="F50" s="287">
        <v>2542232.2000000002</v>
      </c>
      <c r="G50" s="288">
        <v>2362950</v>
      </c>
      <c r="H50" s="288">
        <f>E50+F50-G50</f>
        <v>898459.18000000017</v>
      </c>
      <c r="I50" s="289">
        <v>679915.28</v>
      </c>
    </row>
    <row r="51" spans="1:9" x14ac:dyDescent="0.2">
      <c r="A51" s="284"/>
      <c r="B51" s="285"/>
      <c r="C51" s="285" t="s">
        <v>28</v>
      </c>
      <c r="D51" s="285"/>
      <c r="E51" s="286">
        <v>316964.28999999998</v>
      </c>
      <c r="F51" s="287">
        <v>34000</v>
      </c>
      <c r="G51" s="288">
        <v>315605</v>
      </c>
      <c r="H51" s="288">
        <f>E51+F51-G51</f>
        <v>35359.289999999979</v>
      </c>
      <c r="I51" s="289">
        <v>35359.29</v>
      </c>
    </row>
    <row r="52" spans="1:9" x14ac:dyDescent="0.2">
      <c r="A52" s="284"/>
      <c r="B52" s="285"/>
      <c r="C52" s="285" t="s">
        <v>51</v>
      </c>
      <c r="D52" s="285"/>
      <c r="E52" s="286">
        <v>11676848.210000001</v>
      </c>
      <c r="F52" s="287">
        <v>17539712.34</v>
      </c>
      <c r="G52" s="288">
        <v>20024885</v>
      </c>
      <c r="H52" s="288">
        <f>E52+F52-G52</f>
        <v>9191675.5500000007</v>
      </c>
      <c r="I52" s="289">
        <v>9191675.5500000007</v>
      </c>
    </row>
    <row r="53" spans="1:9" ht="18.75" thickBot="1" x14ac:dyDescent="0.4">
      <c r="A53" s="96" t="s">
        <v>15</v>
      </c>
      <c r="B53" s="97"/>
      <c r="C53" s="97"/>
      <c r="D53" s="97"/>
      <c r="E53" s="290">
        <f>SUM(E49:E52)</f>
        <v>13705178.920000002</v>
      </c>
      <c r="F53" s="98">
        <f>SUM(F49:F52)</f>
        <v>20115944.539999999</v>
      </c>
      <c r="G53" s="98">
        <f>SUM(G49:G52)</f>
        <v>22703440</v>
      </c>
      <c r="H53" s="291">
        <f>SUM(H49:H52)</f>
        <v>11117683.460000001</v>
      </c>
      <c r="I53" s="99">
        <f>SUM(I49:I52)</f>
        <v>10899139.560000001</v>
      </c>
    </row>
    <row r="54" spans="1:9" ht="18.75" thickTop="1" x14ac:dyDescent="0.35">
      <c r="A54" s="100"/>
      <c r="B54" s="101"/>
      <c r="C54" s="101"/>
      <c r="D54" s="56"/>
      <c r="E54" s="56"/>
      <c r="F54" s="256"/>
      <c r="G54" s="78"/>
      <c r="H54" s="259"/>
      <c r="I54" s="259"/>
    </row>
    <row r="55" spans="1:9" ht="18" x14ac:dyDescent="0.35">
      <c r="A55" s="100"/>
      <c r="B55" s="101"/>
      <c r="C55" s="101"/>
      <c r="D55" s="56"/>
      <c r="E55" s="56"/>
      <c r="F55" s="256"/>
      <c r="G55" s="102"/>
      <c r="H55" s="256"/>
      <c r="I55" s="256"/>
    </row>
    <row r="56" spans="1:9" ht="18" x14ac:dyDescent="0.35">
      <c r="A56" s="100"/>
      <c r="B56" s="101"/>
      <c r="C56" s="101"/>
      <c r="D56" s="56"/>
      <c r="E56" s="56"/>
      <c r="F56" s="256"/>
      <c r="G56" s="256"/>
      <c r="H56" s="256"/>
      <c r="I56" s="256"/>
    </row>
    <row r="57" spans="1:9" x14ac:dyDescent="0.2">
      <c r="A57" s="292"/>
      <c r="B57" s="292"/>
      <c r="C57" s="292"/>
      <c r="D57" s="292"/>
      <c r="E57" s="292"/>
      <c r="F57" s="292"/>
      <c r="G57" s="292"/>
      <c r="H57" s="292"/>
      <c r="I57" s="292"/>
    </row>
  </sheetData>
  <sheetProtection selectLockedCells="1"/>
  <mergeCells count="11">
    <mergeCell ref="A2:D2"/>
    <mergeCell ref="E3:I3"/>
    <mergeCell ref="E2:I2"/>
    <mergeCell ref="E5:I5"/>
    <mergeCell ref="F46:F47"/>
    <mergeCell ref="E6:G6"/>
    <mergeCell ref="A32:I34"/>
    <mergeCell ref="E7:I7"/>
    <mergeCell ref="H13:I13"/>
    <mergeCell ref="E4:I4"/>
    <mergeCell ref="H44:I44"/>
  </mergeCells>
  <phoneticPr fontId="2" type="noConversion"/>
  <conditionalFormatting sqref="I37">
    <cfRule type="cellIs" dxfId="29" priority="1" stopIfTrue="1" operator="greaterThan">
      <formula>1</formula>
    </cfRule>
  </conditionalFormatting>
  <conditionalFormatting sqref="I41:I43">
    <cfRule type="cellIs" dxfId="28" priority="2" stopIfTrue="1" operator="greaterThan">
      <formula>1</formula>
    </cfRule>
  </conditionalFormatting>
  <conditionalFormatting sqref="I40 I38">
    <cfRule type="cellIs" dxfId="27" priority="3" stopIfTrue="1" operator="greaterThan">
      <formula>1</formula>
    </cfRule>
    <cfRule type="cellIs" dxfId="26" priority="4" stopIfTrue="1" operator="lessThan">
      <formula>1</formula>
    </cfRule>
  </conditionalFormatting>
  <conditionalFormatting sqref="H24">
    <cfRule type="cellIs" dxfId="25" priority="5" stopIfTrue="1" operator="notEqual">
      <formula>$H$18-$H$16-$H$22</formula>
    </cfRule>
  </conditionalFormatting>
  <conditionalFormatting sqref="H49:H52">
    <cfRule type="cellIs" dxfId="24" priority="6" stopIfTrue="1" operator="notEqual">
      <formula>E49+F49-G49</formula>
    </cfRule>
  </conditionalFormatting>
  <conditionalFormatting sqref="I53">
    <cfRule type="cellIs" dxfId="23" priority="7" stopIfTrue="1" operator="notEqual">
      <formula>$I$49+$I$50+$I$51+$I$52</formula>
    </cfRule>
  </conditionalFormatting>
  <conditionalFormatting sqref="H53">
    <cfRule type="cellIs" dxfId="22" priority="8" stopIfTrue="1" operator="notEqual">
      <formula>E53+F53-G53</formula>
    </cfRule>
    <cfRule type="cellIs" dxfId="21" priority="9" stopIfTrue="1" operator="notEqual">
      <formula>SUM($H$49:$H$52)</formula>
    </cfRule>
  </conditionalFormatting>
  <conditionalFormatting sqref="G18 G16">
    <cfRule type="cellIs" dxfId="20" priority="10" stopIfTrue="1" operator="notEqual">
      <formula>H16+I16</formula>
    </cfRule>
  </conditionalFormatting>
  <conditionalFormatting sqref="I24">
    <cfRule type="cellIs" dxfId="19" priority="11" stopIfTrue="1" operator="notEqual">
      <formula>I18-I16-I22</formula>
    </cfRule>
  </conditionalFormatting>
  <conditionalFormatting sqref="G24">
    <cfRule type="cellIs" dxfId="18" priority="12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24.6.2011
5. - Rozpočet Olomouckého kraje 2010-závěrečný účet 
Příloha č.16 : Financování hospodaření příspěvkových organizací Olomouckého kraje&amp;R&amp;"Arial,Kurzíva"Strana &amp;P (celkem 474)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K57"/>
  <sheetViews>
    <sheetView topLeftCell="A24" workbookViewId="0">
      <selection activeCell="L54" sqref="L54"/>
    </sheetView>
  </sheetViews>
  <sheetFormatPr defaultRowHeight="12.75" x14ac:dyDescent="0.2"/>
  <cols>
    <col min="1" max="1" width="7.5703125" style="3" customWidth="1"/>
    <col min="2" max="2" width="2.5703125" style="3" customWidth="1"/>
    <col min="3" max="3" width="8.42578125" style="3" customWidth="1"/>
    <col min="4" max="4" width="8.28515625" style="3" customWidth="1"/>
    <col min="5" max="5" width="14.7109375" style="3" customWidth="1"/>
    <col min="6" max="6" width="15.5703125" style="3" customWidth="1"/>
    <col min="7" max="9" width="14.7109375" style="3" customWidth="1"/>
    <col min="11" max="11" width="11.7109375" bestFit="1" customWidth="1"/>
  </cols>
  <sheetData>
    <row r="1" spans="1:11" ht="19.5" x14ac:dyDescent="0.4">
      <c r="A1" s="1" t="s">
        <v>0</v>
      </c>
      <c r="B1" s="2"/>
      <c r="C1" s="2"/>
      <c r="D1" s="2"/>
    </row>
    <row r="2" spans="1:11" ht="19.5" x14ac:dyDescent="0.4">
      <c r="A2" s="361"/>
      <c r="B2" s="361"/>
      <c r="C2" s="361"/>
      <c r="D2" s="361"/>
      <c r="E2" s="363" t="s">
        <v>52</v>
      </c>
      <c r="F2" s="380"/>
      <c r="G2" s="380"/>
      <c r="H2" s="380"/>
      <c r="I2" s="380"/>
      <c r="J2" s="5"/>
      <c r="K2" s="5"/>
    </row>
    <row r="3" spans="1:11" ht="12" customHeight="1" x14ac:dyDescent="0.4">
      <c r="A3" s="4"/>
      <c r="B3" s="4"/>
      <c r="C3" s="4"/>
      <c r="D3" s="4"/>
      <c r="E3" s="362" t="s">
        <v>2</v>
      </c>
      <c r="F3" s="362"/>
      <c r="G3" s="362"/>
      <c r="H3" s="362"/>
      <c r="I3" s="362"/>
    </row>
    <row r="4" spans="1:11" ht="15.75" x14ac:dyDescent="0.25">
      <c r="A4" s="114"/>
      <c r="B4" s="46"/>
      <c r="C4" s="46"/>
      <c r="D4" s="46"/>
      <c r="E4" s="379"/>
      <c r="F4" s="379"/>
      <c r="G4" s="379"/>
      <c r="H4" s="379"/>
      <c r="I4" s="379"/>
    </row>
    <row r="5" spans="1:11" ht="9" customHeight="1" x14ac:dyDescent="0.25">
      <c r="A5" s="114"/>
      <c r="B5" s="46"/>
      <c r="C5" s="46"/>
      <c r="D5" s="46"/>
      <c r="E5" s="378"/>
      <c r="F5" s="378"/>
      <c r="G5" s="378"/>
      <c r="H5" s="378"/>
      <c r="I5" s="378"/>
    </row>
    <row r="6" spans="1:11" ht="19.5" x14ac:dyDescent="0.4">
      <c r="A6" s="115"/>
      <c r="B6" s="46"/>
      <c r="C6" s="46"/>
      <c r="D6" s="46"/>
      <c r="E6" s="376"/>
      <c r="F6" s="376"/>
      <c r="G6" s="376"/>
      <c r="H6" s="115"/>
      <c r="I6" s="116"/>
    </row>
    <row r="7" spans="1:11" ht="9.75" customHeight="1" x14ac:dyDescent="0.4">
      <c r="A7" s="115"/>
      <c r="B7" s="46"/>
      <c r="C7" s="46"/>
      <c r="D7" s="46"/>
      <c r="E7" s="378"/>
      <c r="F7" s="378"/>
      <c r="G7" s="378"/>
      <c r="H7" s="378"/>
      <c r="I7" s="378"/>
    </row>
    <row r="8" spans="1:11" ht="19.5" x14ac:dyDescent="0.4">
      <c r="A8" s="115"/>
      <c r="B8" s="46"/>
      <c r="C8" s="46"/>
      <c r="D8" s="46"/>
      <c r="E8" s="117"/>
      <c r="F8" s="117"/>
      <c r="G8" s="117"/>
      <c r="H8" s="118"/>
      <c r="I8" s="117"/>
    </row>
    <row r="9" spans="1:11" ht="19.5" x14ac:dyDescent="0.4">
      <c r="A9" s="7"/>
      <c r="E9" s="8"/>
      <c r="F9" s="8"/>
      <c r="G9" s="8"/>
      <c r="H9" s="9"/>
      <c r="I9" s="8"/>
    </row>
    <row r="11" spans="1:11" ht="18.75" x14ac:dyDescent="0.4">
      <c r="A11" s="10"/>
      <c r="B11" s="11"/>
      <c r="C11" s="11"/>
      <c r="D11" s="11"/>
      <c r="E11" s="12" t="s">
        <v>7</v>
      </c>
      <c r="F11" s="12" t="s">
        <v>8</v>
      </c>
      <c r="G11" s="13" t="s">
        <v>9</v>
      </c>
      <c r="H11" s="14" t="s">
        <v>10</v>
      </c>
      <c r="I11" s="15"/>
    </row>
    <row r="12" spans="1:11" ht="18.75" x14ac:dyDescent="0.4">
      <c r="A12" s="16"/>
      <c r="B12" s="16"/>
      <c r="C12" s="16"/>
      <c r="D12" s="16"/>
      <c r="E12" s="12" t="s">
        <v>11</v>
      </c>
      <c r="F12" s="12" t="s">
        <v>11</v>
      </c>
      <c r="G12" s="13" t="s">
        <v>12</v>
      </c>
      <c r="H12" s="17" t="s">
        <v>13</v>
      </c>
      <c r="I12" s="18" t="s">
        <v>14</v>
      </c>
    </row>
    <row r="13" spans="1:11" ht="15" x14ac:dyDescent="0.2">
      <c r="A13" s="16"/>
      <c r="B13" s="16"/>
      <c r="C13" s="16"/>
      <c r="D13" s="16"/>
      <c r="E13" s="12" t="s">
        <v>15</v>
      </c>
      <c r="F13" s="12" t="s">
        <v>15</v>
      </c>
      <c r="G13" s="19"/>
      <c r="H13" s="368" t="s">
        <v>16</v>
      </c>
      <c r="I13" s="369"/>
    </row>
    <row r="14" spans="1:11" ht="15" x14ac:dyDescent="0.2">
      <c r="A14" s="16"/>
      <c r="B14" s="16"/>
      <c r="C14" s="16"/>
      <c r="D14" s="16"/>
      <c r="E14" s="12"/>
      <c r="F14" s="12"/>
      <c r="G14" s="19"/>
      <c r="H14" s="20"/>
      <c r="I14" s="21"/>
    </row>
    <row r="15" spans="1:11" ht="18.75" x14ac:dyDescent="0.4">
      <c r="A15" s="22" t="s">
        <v>17</v>
      </c>
      <c r="B15" s="22"/>
      <c r="C15" s="23"/>
      <c r="D15" s="24"/>
      <c r="E15" s="25"/>
      <c r="F15" s="25"/>
      <c r="G15" s="26"/>
      <c r="H15" s="16"/>
      <c r="I15" s="16"/>
    </row>
    <row r="16" spans="1:11" ht="19.5" x14ac:dyDescent="0.4">
      <c r="A16" s="27" t="s">
        <v>18</v>
      </c>
      <c r="B16" s="22"/>
      <c r="C16" s="23"/>
      <c r="D16" s="24"/>
      <c r="E16" s="28">
        <f>SUM('1. Paseka:5. Zdravot. záchranná služba Ol'!E16)</f>
        <v>542562</v>
      </c>
      <c r="F16" s="28">
        <f>SUM('1. Paseka:5. Zdravot. záchranná služba Ol'!F16)</f>
        <v>545751.13</v>
      </c>
      <c r="G16" s="208">
        <f>SUM('1. Paseka:5. Zdravot. záchranná služba Ol'!G16)</f>
        <v>547976</v>
      </c>
      <c r="H16" s="120">
        <f>SUM('1. Paseka:5. Zdravot. záchranná služba Ol'!H16)</f>
        <v>540831</v>
      </c>
      <c r="I16" s="120">
        <f>SUM('1. Paseka:5. Zdravot. záchranná služba Ol'!I16)</f>
        <v>7145</v>
      </c>
    </row>
    <row r="17" spans="1:11" ht="16.5" x14ac:dyDescent="0.35">
      <c r="A17" s="31"/>
      <c r="B17" s="11"/>
      <c r="C17" s="11"/>
      <c r="D17" s="11"/>
      <c r="E17" s="11"/>
      <c r="F17" s="11"/>
      <c r="G17" s="32"/>
      <c r="H17" s="119"/>
      <c r="I17" s="119"/>
    </row>
    <row r="18" spans="1:11" ht="19.5" x14ac:dyDescent="0.4">
      <c r="A18" s="27" t="s">
        <v>19</v>
      </c>
      <c r="B18" s="33"/>
      <c r="C18" s="33"/>
      <c r="D18" s="33"/>
      <c r="E18" s="28">
        <f>SUM('1. Paseka:5. Zdravot. záchranná služba Ol'!E18)</f>
        <v>542562</v>
      </c>
      <c r="F18" s="28">
        <f>SUM('1. Paseka:5. Zdravot. záchranná služba Ol'!F18)</f>
        <v>545751.13</v>
      </c>
      <c r="G18" s="208">
        <f>SUM('1. Paseka:5. Zdravot. záchranná služba Ol'!G18)</f>
        <v>551292</v>
      </c>
      <c r="H18" s="120">
        <f>SUM('1. Paseka:5. Zdravot. záchranná služba Ol'!H18)</f>
        <v>542487</v>
      </c>
      <c r="I18" s="120">
        <f>SUM('1. Paseka:5. Zdravot. záchranná služba Ol'!I18)</f>
        <v>8805</v>
      </c>
    </row>
    <row r="19" spans="1:11" ht="18" x14ac:dyDescent="0.35">
      <c r="A19" s="31"/>
      <c r="B19" s="33"/>
      <c r="C19" s="33"/>
      <c r="D19" s="33"/>
      <c r="E19" s="28"/>
      <c r="F19" s="29"/>
      <c r="G19" s="28"/>
      <c r="H19" s="30"/>
      <c r="I19" s="30"/>
    </row>
    <row r="20" spans="1:11" ht="18" x14ac:dyDescent="0.35">
      <c r="A20" s="34"/>
      <c r="B20" s="35"/>
      <c r="C20" s="35"/>
      <c r="D20" s="35"/>
      <c r="E20" s="33"/>
      <c r="F20" s="33"/>
      <c r="G20" s="33"/>
      <c r="H20" s="36"/>
      <c r="I20" s="36"/>
    </row>
    <row r="21" spans="1:11" ht="19.5" x14ac:dyDescent="0.4">
      <c r="A21" s="27" t="s">
        <v>20</v>
      </c>
      <c r="B21" s="33"/>
      <c r="C21" s="33"/>
      <c r="D21" s="33"/>
      <c r="E21" s="33"/>
      <c r="F21" s="33"/>
      <c r="G21" s="37"/>
      <c r="H21" s="33"/>
      <c r="I21" s="33"/>
    </row>
    <row r="22" spans="1:11" ht="18" x14ac:dyDescent="0.35">
      <c r="A22" s="33"/>
      <c r="B22" s="33"/>
      <c r="C22" s="38" t="s">
        <v>21</v>
      </c>
      <c r="D22" s="33"/>
      <c r="E22" s="33"/>
      <c r="F22" s="33"/>
      <c r="G22" s="208">
        <f>SUM('1. Paseka:5. Zdravot. záchranná služba Ol'!G22)</f>
        <v>132</v>
      </c>
      <c r="H22" s="120">
        <f>SUM('1. Paseka:5. Zdravot. záchranná služba Ol'!H22)</f>
        <v>132</v>
      </c>
      <c r="I22" s="120">
        <f>SUM('1. Paseka:5. Zdravot. záchranná služba Ol'!I22)</f>
        <v>0</v>
      </c>
    </row>
    <row r="23" spans="1:11" ht="18" x14ac:dyDescent="0.35">
      <c r="A23" s="33"/>
      <c r="B23" s="33"/>
      <c r="C23" s="38"/>
      <c r="D23" s="33"/>
      <c r="E23" s="33"/>
      <c r="F23" s="33"/>
      <c r="G23" s="40"/>
      <c r="H23" s="39"/>
      <c r="I23" s="39"/>
    </row>
    <row r="24" spans="1:11" ht="22.5" x14ac:dyDescent="0.45">
      <c r="A24" s="41" t="s">
        <v>22</v>
      </c>
      <c r="B24" s="41"/>
      <c r="C24" s="42"/>
      <c r="D24" s="41"/>
      <c r="E24" s="41"/>
      <c r="F24" s="41"/>
      <c r="G24" s="209">
        <f>ROUND(G18-G16-G22,2)</f>
        <v>3184</v>
      </c>
      <c r="H24" s="43">
        <f>H18-H16-H22</f>
        <v>1524</v>
      </c>
      <c r="I24" s="43">
        <f>I18-I16-I22</f>
        <v>1660</v>
      </c>
    </row>
    <row r="26" spans="1:11" x14ac:dyDescent="0.2">
      <c r="H26" s="16"/>
    </row>
    <row r="28" spans="1:11" ht="18.75" x14ac:dyDescent="0.4">
      <c r="A28" s="44" t="s">
        <v>23</v>
      </c>
      <c r="B28" s="44" t="s">
        <v>24</v>
      </c>
      <c r="C28" s="44"/>
      <c r="D28" s="45"/>
      <c r="E28" s="45"/>
      <c r="F28" s="46"/>
      <c r="G28" s="208">
        <f>SUM('1. Paseka:5. Zdravot. záchranná služba Ol'!G28)</f>
        <v>2590432.7800000003</v>
      </c>
      <c r="H28" s="48" t="s">
        <v>25</v>
      </c>
      <c r="I28" s="46"/>
      <c r="K28" s="210">
        <f>G28+G31</f>
        <v>3184399.0100000002</v>
      </c>
    </row>
    <row r="29" spans="1:11" ht="18.75" x14ac:dyDescent="0.4">
      <c r="A29" s="22"/>
      <c r="B29" s="22"/>
      <c r="C29" s="49" t="s">
        <v>26</v>
      </c>
      <c r="D29" s="50"/>
      <c r="E29" s="51"/>
      <c r="F29" s="16" t="s">
        <v>27</v>
      </c>
      <c r="G29" s="120">
        <f>SUM('1. Paseka:5. Zdravot. záchranná služba Ol'!G29)</f>
        <v>0</v>
      </c>
      <c r="H29" s="48" t="s">
        <v>25</v>
      </c>
      <c r="I29" s="16"/>
    </row>
    <row r="30" spans="1:11" ht="18.75" x14ac:dyDescent="0.4">
      <c r="A30" s="22"/>
      <c r="B30" s="22"/>
      <c r="C30" s="49"/>
      <c r="D30" s="50"/>
      <c r="E30" s="51"/>
      <c r="F30" s="53" t="s">
        <v>28</v>
      </c>
      <c r="G30" s="120">
        <f>SUM('1. Paseka:5. Zdravot. záchranná služba Ol'!G30)</f>
        <v>2590432.7800000003</v>
      </c>
      <c r="H30" s="48" t="s">
        <v>25</v>
      </c>
      <c r="I30" s="16"/>
    </row>
    <row r="31" spans="1:11" ht="18.75" x14ac:dyDescent="0.4">
      <c r="A31" s="22"/>
      <c r="B31" s="22"/>
      <c r="C31" s="49" t="s">
        <v>29</v>
      </c>
      <c r="D31" s="50"/>
      <c r="E31" s="51"/>
      <c r="F31" s="16" t="s">
        <v>30</v>
      </c>
      <c r="G31" s="120">
        <f>SUM('1. Paseka:5. Zdravot. záchranná služba Ol'!G31)</f>
        <v>593966.23</v>
      </c>
      <c r="H31" s="48" t="s">
        <v>25</v>
      </c>
      <c r="I31" s="16"/>
    </row>
    <row r="32" spans="1:11" x14ac:dyDescent="0.2">
      <c r="A32" s="366"/>
      <c r="B32" s="377"/>
      <c r="C32" s="377"/>
      <c r="D32" s="377"/>
      <c r="E32" s="377"/>
      <c r="F32" s="377"/>
      <c r="G32" s="377"/>
      <c r="H32" s="377"/>
      <c r="I32" s="377"/>
    </row>
    <row r="33" spans="1:9" x14ac:dyDescent="0.2">
      <c r="A33" s="377"/>
      <c r="B33" s="377"/>
      <c r="C33" s="377"/>
      <c r="D33" s="377"/>
      <c r="E33" s="377"/>
      <c r="F33" s="377"/>
      <c r="G33" s="377"/>
      <c r="H33" s="377"/>
      <c r="I33" s="377"/>
    </row>
    <row r="34" spans="1:9" x14ac:dyDescent="0.2">
      <c r="A34" s="377"/>
      <c r="B34" s="377"/>
      <c r="C34" s="377"/>
      <c r="D34" s="377"/>
      <c r="E34" s="377"/>
      <c r="F34" s="377"/>
      <c r="G34" s="377"/>
      <c r="H34" s="377"/>
      <c r="I34" s="377"/>
    </row>
    <row r="35" spans="1:9" ht="19.5" x14ac:dyDescent="0.4">
      <c r="A35" s="44" t="s">
        <v>31</v>
      </c>
      <c r="B35" s="44" t="s">
        <v>32</v>
      </c>
      <c r="C35" s="44"/>
      <c r="D35" s="55"/>
      <c r="E35" s="56"/>
      <c r="F35" s="45"/>
      <c r="G35" s="57"/>
      <c r="H35" s="46"/>
      <c r="I35" s="46"/>
    </row>
    <row r="36" spans="1:9" ht="18.75" x14ac:dyDescent="0.4">
      <c r="A36" s="44"/>
      <c r="B36" s="44"/>
      <c r="C36" s="44"/>
      <c r="D36" s="55"/>
      <c r="F36" s="58" t="s">
        <v>33</v>
      </c>
      <c r="G36" s="59" t="s">
        <v>9</v>
      </c>
      <c r="H36" s="46"/>
      <c r="I36" s="60" t="s">
        <v>34</v>
      </c>
    </row>
    <row r="37" spans="1:9" ht="16.5" x14ac:dyDescent="0.35">
      <c r="A37" s="61" t="s">
        <v>35</v>
      </c>
      <c r="B37" s="62"/>
      <c r="C37" s="63"/>
      <c r="D37" s="62"/>
      <c r="E37" s="56"/>
      <c r="F37" s="211">
        <f>SUM('1. Paseka:5. Zdravot. záchranná služba Ol'!F37)</f>
        <v>285520</v>
      </c>
      <c r="G37" s="120">
        <f>SUM('1. Paseka:5. Zdravot. záchranná služba Ol'!G37)</f>
        <v>283455.27</v>
      </c>
      <c r="H37" s="48" t="s">
        <v>36</v>
      </c>
      <c r="I37" s="65">
        <f>IF(F37=0,"nerozp.",G37/F37)</f>
        <v>0.99276852759876721</v>
      </c>
    </row>
    <row r="38" spans="1:9" ht="16.5" x14ac:dyDescent="0.35">
      <c r="A38" s="61" t="s">
        <v>37</v>
      </c>
      <c r="B38" s="62"/>
      <c r="C38" s="63"/>
      <c r="D38" s="66"/>
      <c r="E38" s="66"/>
      <c r="F38" s="211">
        <f>SUM('1. Paseka:5. Zdravot. záchranná služba Ol'!F38)</f>
        <v>15832</v>
      </c>
      <c r="G38" s="120">
        <f>SUM('1. Paseka:5. Zdravot. záchranná služba Ol'!G38)</f>
        <v>20646.619145000001</v>
      </c>
      <c r="H38" s="48" t="s">
        <v>36</v>
      </c>
      <c r="I38" s="65">
        <f>IF(F38=0,"nerozp.",G38/F38)</f>
        <v>1.3041068181531077</v>
      </c>
    </row>
    <row r="39" spans="1:9" ht="16.5" x14ac:dyDescent="0.35">
      <c r="A39" s="61" t="s">
        <v>38</v>
      </c>
      <c r="B39" s="62"/>
      <c r="C39" s="63"/>
      <c r="D39" s="66"/>
      <c r="E39" s="66"/>
      <c r="F39" s="120">
        <f>SUM('1. Paseka:5. Zdravot. záchranná služba Ol'!F39)</f>
        <v>0</v>
      </c>
      <c r="G39" s="120">
        <f>SUM('1. Paseka:5. Zdravot. záchranná služba Ol'!G39)</f>
        <v>0</v>
      </c>
      <c r="H39" s="48" t="s">
        <v>36</v>
      </c>
      <c r="I39" s="65" t="str">
        <f>IF(F39=0,"nerozp.",G39/F39)</f>
        <v>nerozp.</v>
      </c>
    </row>
    <row r="40" spans="1:9" ht="16.5" x14ac:dyDescent="0.35">
      <c r="A40" s="61" t="s">
        <v>39</v>
      </c>
      <c r="B40" s="62"/>
      <c r="C40" s="63"/>
      <c r="D40" s="56"/>
      <c r="E40" s="56"/>
      <c r="F40" s="211">
        <f>SUM('1. Paseka:5. Zdravot. záchranná služba Ol'!F40)</f>
        <v>11874</v>
      </c>
      <c r="G40" s="211">
        <f>SUM('1. Paseka:5. Zdravot. záchranná služba Ol'!G40)</f>
        <v>11874</v>
      </c>
      <c r="H40" s="48" t="s">
        <v>36</v>
      </c>
      <c r="I40" s="65">
        <f>IF(F40=0,"nerozp.",G40/F40)</f>
        <v>1</v>
      </c>
    </row>
    <row r="41" spans="1:9" ht="16.5" x14ac:dyDescent="0.35">
      <c r="A41" s="61" t="s">
        <v>40</v>
      </c>
      <c r="B41" s="62"/>
      <c r="C41" s="63"/>
      <c r="D41" s="56"/>
      <c r="E41" s="56"/>
      <c r="F41" s="211">
        <f>SUM('1. Paseka:5. Zdravot. záchranná služba Ol'!F41)</f>
        <v>3550</v>
      </c>
      <c r="G41" s="211">
        <f>SUM('1. Paseka:5. Zdravot. záchranná služba Ol'!G41)</f>
        <v>3550</v>
      </c>
      <c r="H41" s="48" t="s">
        <v>36</v>
      </c>
      <c r="I41" s="65">
        <f>IF(F41=0,"nerozp.",G41/F41)</f>
        <v>1</v>
      </c>
    </row>
    <row r="42" spans="1:9" ht="14.25" x14ac:dyDescent="0.2">
      <c r="A42" s="67" t="s">
        <v>41</v>
      </c>
      <c r="B42" s="68"/>
      <c r="C42" s="69"/>
      <c r="D42" s="70"/>
      <c r="E42" s="70"/>
      <c r="F42" s="71"/>
      <c r="G42" s="71"/>
      <c r="H42" s="72"/>
      <c r="I42" s="73"/>
    </row>
    <row r="43" spans="1:9" ht="16.5" x14ac:dyDescent="0.35">
      <c r="A43" s="74"/>
      <c r="B43" s="75"/>
      <c r="C43" s="76"/>
      <c r="D43" s="70"/>
      <c r="E43" s="70"/>
      <c r="F43" s="71"/>
      <c r="G43" s="71"/>
      <c r="H43" s="72"/>
      <c r="I43" s="73"/>
    </row>
    <row r="44" spans="1:9" ht="19.5" thickBot="1" x14ac:dyDescent="0.45">
      <c r="A44" s="44" t="s">
        <v>42</v>
      </c>
      <c r="B44" s="44" t="s">
        <v>43</v>
      </c>
      <c r="C44" s="77"/>
      <c r="D44" s="56"/>
      <c r="E44" s="56"/>
      <c r="F44" s="46"/>
      <c r="G44" s="78"/>
      <c r="H44" s="371" t="s">
        <v>44</v>
      </c>
      <c r="I44" s="372"/>
    </row>
    <row r="45" spans="1:9" ht="18.75" thickTop="1" x14ac:dyDescent="0.35">
      <c r="A45" s="79"/>
      <c r="B45" s="80"/>
      <c r="C45" s="81"/>
      <c r="D45" s="80"/>
      <c r="E45" s="82" t="s">
        <v>45</v>
      </c>
      <c r="F45" s="83" t="s">
        <v>46</v>
      </c>
      <c r="G45" s="83" t="s">
        <v>47</v>
      </c>
      <c r="H45" s="84" t="s">
        <v>48</v>
      </c>
      <c r="I45" s="132" t="s">
        <v>49</v>
      </c>
    </row>
    <row r="46" spans="1:9" x14ac:dyDescent="0.2">
      <c r="A46" s="85"/>
      <c r="B46" s="46"/>
      <c r="C46" s="46"/>
      <c r="D46" s="46"/>
      <c r="E46" s="121"/>
      <c r="F46" s="375"/>
      <c r="G46" s="86"/>
      <c r="H46" s="87">
        <v>40543</v>
      </c>
      <c r="I46" s="133">
        <v>40543</v>
      </c>
    </row>
    <row r="47" spans="1:9" x14ac:dyDescent="0.2">
      <c r="A47" s="85"/>
      <c r="B47" s="46"/>
      <c r="C47" s="46"/>
      <c r="D47" s="46"/>
      <c r="E47" s="121"/>
      <c r="F47" s="375"/>
      <c r="G47" s="88"/>
      <c r="H47" s="88"/>
      <c r="I47" s="134"/>
    </row>
    <row r="48" spans="1:9" ht="13.5" thickBot="1" x14ac:dyDescent="0.25">
      <c r="A48" s="89"/>
      <c r="B48" s="90"/>
      <c r="C48" s="90"/>
      <c r="D48" s="90"/>
      <c r="E48" s="122"/>
      <c r="F48" s="91"/>
      <c r="G48" s="91"/>
      <c r="H48" s="91"/>
      <c r="I48" s="135"/>
    </row>
    <row r="49" spans="1:9" ht="13.5" thickTop="1" x14ac:dyDescent="0.2">
      <c r="A49" s="92"/>
      <c r="B49" s="93"/>
      <c r="C49" s="93" t="s">
        <v>27</v>
      </c>
      <c r="D49" s="93"/>
      <c r="E49" s="123">
        <f>SUM('1. Paseka:5. Zdravot. záchranná služba Ol'!E49)</f>
        <v>1281938.44</v>
      </c>
      <c r="F49" s="126">
        <f>SUM('1. Paseka:5. Zdravot. záchranná služba Ol'!F49)</f>
        <v>0</v>
      </c>
      <c r="G49" s="129">
        <f>SUM('1. Paseka:5. Zdravot. záchranná služba Ol'!G49)</f>
        <v>0</v>
      </c>
      <c r="H49" s="129">
        <f>SUM('1. Paseka:5. Zdravot. záchranná služba Ol'!H49)</f>
        <v>1281938.44</v>
      </c>
      <c r="I49" s="136">
        <f>SUM('1. Paseka:5. Zdravot. záchranná služba Ol'!I49)</f>
        <v>1281938.44</v>
      </c>
    </row>
    <row r="50" spans="1:9" x14ac:dyDescent="0.2">
      <c r="A50" s="94"/>
      <c r="B50" s="95"/>
      <c r="C50" s="95" t="s">
        <v>50</v>
      </c>
      <c r="D50" s="95"/>
      <c r="E50" s="124">
        <f>SUM('1. Paseka:5. Zdravot. záchranná služba Ol'!E50)</f>
        <v>3858772.26</v>
      </c>
      <c r="F50" s="127">
        <f>SUM('1. Paseka:5. Zdravot. záchranná služba Ol'!F50)</f>
        <v>5477261.5600000005</v>
      </c>
      <c r="G50" s="130">
        <f>SUM('1. Paseka:5. Zdravot. záchranná služba Ol'!G50)</f>
        <v>5779313.8600000003</v>
      </c>
      <c r="H50" s="130">
        <f>SUM('1. Paseka:5. Zdravot. záchranná služba Ol'!H50)</f>
        <v>3556719.9600000004</v>
      </c>
      <c r="I50" s="137">
        <f>SUM('1. Paseka:5. Zdravot. záchranná služba Ol'!I50)</f>
        <v>3553950.8</v>
      </c>
    </row>
    <row r="51" spans="1:9" x14ac:dyDescent="0.2">
      <c r="A51" s="94"/>
      <c r="B51" s="95"/>
      <c r="C51" s="95" t="s">
        <v>28</v>
      </c>
      <c r="D51" s="95"/>
      <c r="E51" s="124">
        <f>SUM('1. Paseka:5. Zdravot. záchranná služba Ol'!E51)</f>
        <v>9977371.6099999994</v>
      </c>
      <c r="F51" s="127">
        <f>SUM('1. Paseka:5. Zdravot. záchranná služba Ol'!F51)</f>
        <v>2874735.51</v>
      </c>
      <c r="G51" s="130">
        <f>SUM('1. Paseka:5. Zdravot. záchranná služba Ol'!G51)</f>
        <v>1298116</v>
      </c>
      <c r="H51" s="130">
        <f>SUM('1. Paseka:5. Zdravot. záchranná služba Ol'!H51)</f>
        <v>11553991.119999999</v>
      </c>
      <c r="I51" s="137">
        <f>SUM('1. Paseka:5. Zdravot. záchranná služba Ol'!I51)</f>
        <v>11553904</v>
      </c>
    </row>
    <row r="52" spans="1:9" x14ac:dyDescent="0.2">
      <c r="A52" s="94"/>
      <c r="B52" s="95"/>
      <c r="C52" s="95" t="s">
        <v>51</v>
      </c>
      <c r="D52" s="95"/>
      <c r="E52" s="124">
        <f>SUM('1. Paseka:5. Zdravot. záchranná služba Ol'!E52)</f>
        <v>14888665.790000001</v>
      </c>
      <c r="F52" s="127">
        <f>SUM('1. Paseka:5. Zdravot. záchranná služba Ol'!F52)</f>
        <v>40451988.070000008</v>
      </c>
      <c r="G52" s="130">
        <f>SUM('1. Paseka:5. Zdravot. záchranná služba Ol'!G52)</f>
        <v>36353908.32</v>
      </c>
      <c r="H52" s="130">
        <f>SUM('1. Paseka:5. Zdravot. záchranná služba Ol'!H52)</f>
        <v>18986745.540000007</v>
      </c>
      <c r="I52" s="137">
        <f>SUM('1. Paseka:5. Zdravot. záchranná služba Ol'!I52)</f>
        <v>19328757.539999999</v>
      </c>
    </row>
    <row r="53" spans="1:9" ht="18.75" thickBot="1" x14ac:dyDescent="0.4">
      <c r="A53" s="96" t="s">
        <v>15</v>
      </c>
      <c r="B53" s="97"/>
      <c r="C53" s="97"/>
      <c r="D53" s="97"/>
      <c r="E53" s="125">
        <f>SUM('1. Paseka:5. Zdravot. záchranná služba Ol'!E53)</f>
        <v>30006748.100000001</v>
      </c>
      <c r="F53" s="128">
        <f>SUM('1. Paseka:5. Zdravot. záchranná služba Ol'!F53)</f>
        <v>48803985.140000001</v>
      </c>
      <c r="G53" s="131">
        <f>SUM('1. Paseka:5. Zdravot. záchranná služba Ol'!G53)</f>
        <v>43431338.179999992</v>
      </c>
      <c r="H53" s="131">
        <f>SUM('1. Paseka:5. Zdravot. záchranná služba Ol'!H53)</f>
        <v>35379395.060000002</v>
      </c>
      <c r="I53" s="138">
        <f>SUM('1. Paseka:5. Zdravot. záchranná služba Ol'!I53)</f>
        <v>35718550.780000001</v>
      </c>
    </row>
    <row r="54" spans="1:9" ht="18.75" thickTop="1" x14ac:dyDescent="0.35">
      <c r="A54" s="100"/>
      <c r="B54" s="101"/>
      <c r="C54" s="101"/>
      <c r="D54" s="56"/>
      <c r="E54" s="56"/>
      <c r="F54" s="46"/>
      <c r="G54" s="78"/>
      <c r="H54" s="58"/>
      <c r="I54" s="58"/>
    </row>
    <row r="55" spans="1:9" ht="18" x14ac:dyDescent="0.35">
      <c r="A55" s="100"/>
      <c r="B55" s="101"/>
      <c r="C55" s="101"/>
      <c r="D55" s="56"/>
      <c r="E55" s="56"/>
      <c r="F55" s="46"/>
      <c r="G55" s="102"/>
      <c r="H55" s="46"/>
      <c r="I55" s="46"/>
    </row>
    <row r="56" spans="1:9" ht="18" x14ac:dyDescent="0.35">
      <c r="A56" s="100"/>
      <c r="B56" s="101"/>
      <c r="C56" s="101"/>
      <c r="D56" s="56"/>
      <c r="E56" s="56"/>
      <c r="F56" s="46"/>
      <c r="G56" s="46"/>
      <c r="H56" s="46"/>
      <c r="I56" s="46"/>
    </row>
    <row r="57" spans="1:9" x14ac:dyDescent="0.2">
      <c r="A57" s="103"/>
      <c r="B57" s="103"/>
      <c r="C57" s="103"/>
      <c r="D57" s="103"/>
      <c r="E57" s="103"/>
      <c r="F57" s="103"/>
      <c r="G57" s="103"/>
      <c r="H57" s="103"/>
      <c r="I57" s="103"/>
    </row>
  </sheetData>
  <sheetProtection selectLockedCells="1"/>
  <mergeCells count="11">
    <mergeCell ref="E4:I4"/>
    <mergeCell ref="H44:I44"/>
    <mergeCell ref="A2:D2"/>
    <mergeCell ref="E3:I3"/>
    <mergeCell ref="E2:I2"/>
    <mergeCell ref="E5:I5"/>
    <mergeCell ref="F46:F47"/>
    <mergeCell ref="E6:G6"/>
    <mergeCell ref="A32:I34"/>
    <mergeCell ref="E7:I7"/>
    <mergeCell ref="H13:I13"/>
  </mergeCells>
  <phoneticPr fontId="2" type="noConversion"/>
  <conditionalFormatting sqref="I37">
    <cfRule type="cellIs" dxfId="17" priority="1" stopIfTrue="1" operator="greaterThan">
      <formula>1</formula>
    </cfRule>
  </conditionalFormatting>
  <conditionalFormatting sqref="I41:I43">
    <cfRule type="cellIs" dxfId="16" priority="2" stopIfTrue="1" operator="greaterThan">
      <formula>1</formula>
    </cfRule>
  </conditionalFormatting>
  <conditionalFormatting sqref="I40 I38">
    <cfRule type="cellIs" dxfId="15" priority="3" stopIfTrue="1" operator="greaterThan">
      <formula>1</formula>
    </cfRule>
    <cfRule type="cellIs" dxfId="14" priority="4" stopIfTrue="1" operator="lessThan">
      <formula>1</formula>
    </cfRule>
  </conditionalFormatting>
  <conditionalFormatting sqref="H24">
    <cfRule type="cellIs" dxfId="13" priority="5" stopIfTrue="1" operator="notEqual">
      <formula>$H$18-$H$16-$H$22</formula>
    </cfRule>
  </conditionalFormatting>
  <conditionalFormatting sqref="I24">
    <cfRule type="cellIs" dxfId="12" priority="6" stopIfTrue="1" operator="notEqual">
      <formula>I18-I16-I22</formula>
    </cfRule>
  </conditionalFormatting>
  <conditionalFormatting sqref="E53:I53">
    <cfRule type="cellIs" dxfId="11" priority="7" stopIfTrue="1" operator="notEqual">
      <formula>SUM(E49:E52)</formula>
    </cfRule>
  </conditionalFormatting>
  <conditionalFormatting sqref="G16">
    <cfRule type="cellIs" dxfId="10" priority="8" stopIfTrue="1" operator="notEqual">
      <formula>540831+7145</formula>
    </cfRule>
  </conditionalFormatting>
  <conditionalFormatting sqref="G18">
    <cfRule type="cellIs" dxfId="9" priority="9" stopIfTrue="1" operator="notEqual">
      <formula>542487+8805</formula>
    </cfRule>
  </conditionalFormatting>
  <conditionalFormatting sqref="G22">
    <cfRule type="cellIs" dxfId="8" priority="10" stopIfTrue="1" operator="notEqual">
      <formula>110+22</formula>
    </cfRule>
  </conditionalFormatting>
  <conditionalFormatting sqref="G24">
    <cfRule type="cellIs" dxfId="7" priority="11" stopIfTrue="1" operator="notEqual">
      <formula>ROUND(H24+I24,2)</formula>
    </cfRule>
    <cfRule type="cellIs" dxfId="6" priority="12" stopIfTrue="1" operator="notEqual">
      <formula>1524+1660</formula>
    </cfRule>
  </conditionalFormatting>
  <conditionalFormatting sqref="K28">
    <cfRule type="cellIs" dxfId="5" priority="13" stopIfTrue="1" operator="notEqual">
      <formula>3184399.01</formula>
    </cfRule>
  </conditionalFormatting>
  <conditionalFormatting sqref="G28">
    <cfRule type="cellIs" dxfId="4" priority="14" stopIfTrue="1" operator="notEqual">
      <formula>$K$28-$G$31</formula>
    </cfRule>
  </conditionalFormatting>
  <conditionalFormatting sqref="F37">
    <cfRule type="cellIs" dxfId="3" priority="15" stopIfTrue="1" operator="notEqual">
      <formula>285520</formula>
    </cfRule>
  </conditionalFormatting>
  <conditionalFormatting sqref="F38">
    <cfRule type="cellIs" dxfId="2" priority="16" stopIfTrue="1" operator="notEqual">
      <formula>15832</formula>
    </cfRule>
  </conditionalFormatting>
  <conditionalFormatting sqref="F40">
    <cfRule type="cellIs" dxfId="1" priority="17" stopIfTrue="1" operator="notEqual">
      <formula>11874</formula>
    </cfRule>
  </conditionalFormatting>
  <conditionalFormatting sqref="F41">
    <cfRule type="cellIs" dxfId="0" priority="18" stopIfTrue="1" operator="notEqual">
      <formula>3550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&amp;L&amp;"Arial,Kurzíva"Rada Olomouckého kraje x.x.2011
x.- Rozpočet Olomouckého kraje 2010-závěrečný účet 
Příloha č.x: Financování hospodaření příspěvkových organizací Olomouckého kraje&amp;R&amp;"Arial,Kurzíva"Strana &amp;P (celkem xxx)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Rekapitulace zdravotnictví</vt:lpstr>
      <vt:lpstr>1. Paseka</vt:lpstr>
      <vt:lpstr>2. Moravský Beroun</vt:lpstr>
      <vt:lpstr>3. Sdružené zařízení Olomouc</vt:lpstr>
      <vt:lpstr>4. Pavučinka</vt:lpstr>
      <vt:lpstr>5. Zdravot. záchranná služba Ol</vt:lpstr>
      <vt:lpstr>CELKEM</vt:lpstr>
      <vt:lpstr>'1. Paseka'!Oblast_tisku</vt:lpstr>
      <vt:lpstr>'2. Moravský Beroun'!Oblast_tisku</vt:lpstr>
      <vt:lpstr>'3. Sdružené zařízení Olomouc'!Oblast_tisku</vt:lpstr>
      <vt:lpstr>'4. Pavučinka'!Oblast_tisku</vt:lpstr>
      <vt:lpstr>'5. Zdravot. záchranná služba Ol'!Oblast_tisku</vt:lpstr>
      <vt:lpstr>CELKEM!Oblast_tisku</vt:lpstr>
      <vt:lpstr>'Rekapitulace zdravotnictví'!Oblast_tisku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Dostálová Anna</cp:lastModifiedBy>
  <cp:lastPrinted>2011-05-26T11:23:25Z</cp:lastPrinted>
  <dcterms:created xsi:type="dcterms:W3CDTF">2011-03-14T08:14:33Z</dcterms:created>
  <dcterms:modified xsi:type="dcterms:W3CDTF">2011-06-03T12:27:39Z</dcterms:modified>
</cp:coreProperties>
</file>