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6" yWindow="200" windowWidth="18194" windowHeight="11695" firstSheet="1" activeTab="1"/>
  </bookViews>
  <sheets>
    <sheet name="List1" sheetId="1" state="hidden" r:id="rId1"/>
    <sheet name="tisk" sheetId="2" r:id="rId2"/>
  </sheets>
  <definedNames>
    <definedName name="_xlnm.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Titles" localSheetId="1">tisk!$1:$3</definedName>
  </definedNames>
  <calcPr calcId="145621"/>
</workbook>
</file>

<file path=xl/calcChain.xml><?xml version="1.0" encoding="utf-8"?>
<calcChain xmlns="http://schemas.openxmlformats.org/spreadsheetml/2006/main">
  <c r="A6" i="2" l="1"/>
  <c r="B7" i="2" s="1"/>
  <c r="A9" i="2"/>
  <c r="A12" i="2"/>
  <c r="B13" i="2"/>
  <c r="C14" i="2" s="1"/>
  <c r="A15" i="2"/>
  <c r="A18" i="2"/>
  <c r="B19" i="2" s="1"/>
  <c r="A21" i="2"/>
  <c r="A24" i="2"/>
  <c r="B25" i="2"/>
  <c r="E25" i="2" s="1"/>
  <c r="A27" i="2"/>
  <c r="A30" i="2"/>
  <c r="B31" i="2" s="1"/>
  <c r="A33" i="2"/>
  <c r="A36" i="2"/>
  <c r="B37" i="2"/>
  <c r="D39" i="2" s="1"/>
  <c r="A39" i="2"/>
  <c r="A42" i="2"/>
  <c r="B43" i="2" s="1"/>
  <c r="A45" i="2"/>
  <c r="A48" i="2"/>
  <c r="B49" i="2"/>
  <c r="I49" i="2" s="1"/>
  <c r="A51" i="2"/>
  <c r="A54" i="2"/>
  <c r="B55" i="2" s="1"/>
  <c r="A57" i="2"/>
  <c r="A60" i="2"/>
  <c r="B61" i="2"/>
  <c r="J61" i="2" s="1"/>
  <c r="A63" i="2"/>
  <c r="A66" i="2"/>
  <c r="B67" i="2" s="1"/>
  <c r="A69" i="2"/>
  <c r="A72" i="2"/>
  <c r="B73" i="2"/>
  <c r="H73" i="2" s="1"/>
  <c r="A75" i="2"/>
  <c r="A78" i="2"/>
  <c r="W25" i="1"/>
  <c r="W33" i="1"/>
  <c r="W35" i="1"/>
  <c r="W14" i="1"/>
  <c r="W12" i="1"/>
  <c r="W11" i="1"/>
  <c r="W19" i="1"/>
  <c r="W31" i="1"/>
  <c r="W18" i="1"/>
  <c r="W22" i="1"/>
  <c r="W32" i="1"/>
  <c r="W26" i="1"/>
  <c r="W23" i="1"/>
  <c r="W24" i="1"/>
  <c r="W16" i="1"/>
  <c r="W21" i="1"/>
  <c r="W20" i="1"/>
  <c r="W17" i="1"/>
  <c r="W30" i="1"/>
  <c r="W15" i="1"/>
  <c r="W13" i="1"/>
  <c r="W27" i="1"/>
  <c r="W34" i="1"/>
  <c r="W28" i="1"/>
  <c r="W29" i="1"/>
  <c r="B4" i="2"/>
  <c r="C6" i="2" s="1"/>
  <c r="B10" i="2"/>
  <c r="J10" i="2" s="1"/>
  <c r="B16" i="2"/>
  <c r="K16" i="2" s="1"/>
  <c r="B22" i="2"/>
  <c r="D24" i="2" s="1"/>
  <c r="B28" i="2"/>
  <c r="L28" i="2" s="1"/>
  <c r="B34" i="2"/>
  <c r="M34" i="2" s="1"/>
  <c r="B40" i="2"/>
  <c r="D42" i="2" s="1"/>
  <c r="B46" i="2"/>
  <c r="C46" i="2" s="1"/>
  <c r="B52" i="2"/>
  <c r="F52" i="2" s="1"/>
  <c r="B58" i="2"/>
  <c r="D60" i="2" s="1"/>
  <c r="B64" i="2"/>
  <c r="E64" i="2" s="1"/>
  <c r="B70" i="2"/>
  <c r="L70" i="2" s="1"/>
  <c r="B76" i="2"/>
  <c r="D78" i="2" s="1"/>
  <c r="H61" i="2"/>
  <c r="C26" i="2"/>
  <c r="M76" i="2"/>
  <c r="F49" i="2"/>
  <c r="D30" i="2"/>
  <c r="C74" i="2"/>
  <c r="D6" i="2"/>
  <c r="I40" i="2"/>
  <c r="L4" i="2"/>
  <c r="D49" i="2"/>
  <c r="J76" i="2"/>
  <c r="L16" i="2"/>
  <c r="C66" i="2"/>
  <c r="K49" i="2"/>
  <c r="C30" i="2"/>
  <c r="K22" i="2"/>
  <c r="H16" i="2"/>
  <c r="M13" i="2"/>
  <c r="G4" i="2"/>
  <c r="I52" i="2"/>
  <c r="M40" i="2"/>
  <c r="C27" i="2"/>
  <c r="C16" i="2"/>
  <c r="I4" i="2"/>
  <c r="L76" i="2"/>
  <c r="J64" i="2"/>
  <c r="F64" i="2"/>
  <c r="F75" i="2"/>
  <c r="D66" i="2"/>
  <c r="C59" i="2" l="1"/>
  <c r="E70" i="2"/>
  <c r="G22" i="2"/>
  <c r="C49" i="2"/>
  <c r="D76" i="2"/>
  <c r="I73" i="2"/>
  <c r="H64" i="2"/>
  <c r="F6" i="2"/>
  <c r="K25" i="2"/>
  <c r="C28" i="2"/>
  <c r="D50" i="2"/>
  <c r="I64" i="2"/>
  <c r="C40" i="2"/>
  <c r="D53" i="2"/>
  <c r="C75" i="2"/>
  <c r="E40" i="2"/>
  <c r="D27" i="2"/>
  <c r="E73" i="2"/>
  <c r="C17" i="2"/>
  <c r="C77" i="2"/>
  <c r="C5" i="2"/>
  <c r="F73" i="2"/>
  <c r="L49" i="2"/>
  <c r="C29" i="2"/>
  <c r="C12" i="2"/>
  <c r="D23" i="2"/>
  <c r="E34" i="2"/>
  <c r="F46" i="2"/>
  <c r="F60" i="2"/>
  <c r="I70" i="2"/>
  <c r="I10" i="2"/>
  <c r="F24" i="2"/>
  <c r="D72" i="2"/>
  <c r="I61" i="2"/>
  <c r="M58" i="2"/>
  <c r="G34" i="2"/>
  <c r="M46" i="2"/>
  <c r="K70" i="2"/>
  <c r="I58" i="2"/>
  <c r="E10" i="2"/>
  <c r="K37" i="2"/>
  <c r="C47" i="2"/>
  <c r="D58" i="2"/>
  <c r="D70" i="2"/>
  <c r="G10" i="2"/>
  <c r="H46" i="2"/>
  <c r="H34" i="2"/>
  <c r="L46" i="2"/>
  <c r="H37" i="2"/>
  <c r="L13" i="2"/>
  <c r="H13" i="2"/>
  <c r="C71" i="2"/>
  <c r="M70" i="2"/>
  <c r="K61" i="2"/>
  <c r="F58" i="2"/>
  <c r="F12" i="2"/>
  <c r="D10" i="2"/>
  <c r="K13" i="2"/>
  <c r="D22" i="2"/>
  <c r="E22" i="2"/>
  <c r="F36" i="2"/>
  <c r="C37" i="2"/>
  <c r="C48" i="2"/>
  <c r="L58" i="2"/>
  <c r="M10" i="2"/>
  <c r="H22" i="2"/>
  <c r="K34" i="2"/>
  <c r="F48" i="2"/>
  <c r="E58" i="2"/>
  <c r="M61" i="2"/>
  <c r="D71" i="2"/>
  <c r="K10" i="2"/>
  <c r="J22" i="2"/>
  <c r="C35" i="2"/>
  <c r="J58" i="2"/>
  <c r="E37" i="2"/>
  <c r="D63" i="2"/>
  <c r="J34" i="2"/>
  <c r="D15" i="2"/>
  <c r="J13" i="2"/>
  <c r="C38" i="2"/>
  <c r="D34" i="2"/>
  <c r="H70" i="2"/>
  <c r="C63" i="2"/>
  <c r="G58" i="2"/>
  <c r="G70" i="2"/>
  <c r="K58" i="2"/>
  <c r="C70" i="2"/>
  <c r="L10" i="2"/>
  <c r="C10" i="2"/>
  <c r="D12" i="2"/>
  <c r="D11" i="2"/>
  <c r="E13" i="2"/>
  <c r="C23" i="2"/>
  <c r="C24" i="2"/>
  <c r="C22" i="2"/>
  <c r="L34" i="2"/>
  <c r="C34" i="2"/>
  <c r="I34" i="2"/>
  <c r="M37" i="2"/>
  <c r="D47" i="2"/>
  <c r="J46" i="2"/>
  <c r="K46" i="2"/>
  <c r="C60" i="2"/>
  <c r="G61" i="2"/>
  <c r="F72" i="2"/>
  <c r="F10" i="2"/>
  <c r="C11" i="2"/>
  <c r="F22" i="2"/>
  <c r="I22" i="2"/>
  <c r="D35" i="2"/>
  <c r="D36" i="2"/>
  <c r="E46" i="2"/>
  <c r="D46" i="2"/>
  <c r="I46" i="2"/>
  <c r="H58" i="2"/>
  <c r="D59" i="2"/>
  <c r="C72" i="2"/>
  <c r="H10" i="2"/>
  <c r="L22" i="2"/>
  <c r="C36" i="2"/>
  <c r="F34" i="2"/>
  <c r="D48" i="2"/>
  <c r="C58" i="2"/>
  <c r="J70" i="2"/>
  <c r="C15" i="2"/>
  <c r="F37" i="2"/>
  <c r="D61" i="2"/>
  <c r="F70" i="2"/>
  <c r="M22" i="2"/>
  <c r="F61" i="2"/>
  <c r="C62" i="2"/>
  <c r="G46" i="2"/>
  <c r="G64" i="2"/>
  <c r="E28" i="2"/>
  <c r="C51" i="2"/>
  <c r="F27" i="2"/>
  <c r="C42" i="2"/>
  <c r="C76" i="2"/>
  <c r="L52" i="2"/>
  <c r="G76" i="2"/>
  <c r="I76" i="2"/>
  <c r="C73" i="2"/>
  <c r="K64" i="2"/>
  <c r="M64" i="2"/>
  <c r="E76" i="2"/>
  <c r="K73" i="2"/>
  <c r="C4" i="2"/>
  <c r="J16" i="2"/>
  <c r="D26" i="2"/>
  <c r="G28" i="2"/>
  <c r="H40" i="2"/>
  <c r="D41" i="2"/>
  <c r="H52" i="2"/>
  <c r="F66" i="2"/>
  <c r="C78" i="2"/>
  <c r="E52" i="2"/>
  <c r="C52" i="2"/>
  <c r="H76" i="2"/>
  <c r="D25" i="2"/>
  <c r="D54" i="2"/>
  <c r="J52" i="2"/>
  <c r="D16" i="2"/>
  <c r="I67" i="2"/>
  <c r="F67" i="2"/>
  <c r="J67" i="2"/>
  <c r="E67" i="2"/>
  <c r="K67" i="2"/>
  <c r="L67" i="2"/>
  <c r="C69" i="2"/>
  <c r="M67" i="2"/>
  <c r="C68" i="2"/>
  <c r="H67" i="2"/>
  <c r="D69" i="2"/>
  <c r="D67" i="2"/>
  <c r="D68" i="2"/>
  <c r="F69" i="2"/>
  <c r="C67" i="2"/>
  <c r="G67" i="2"/>
  <c r="D45" i="2"/>
  <c r="J43" i="2"/>
  <c r="M43" i="2"/>
  <c r="D43" i="2"/>
  <c r="F43" i="2"/>
  <c r="F45" i="2"/>
  <c r="K43" i="2"/>
  <c r="E43" i="2"/>
  <c r="I43" i="2"/>
  <c r="H43" i="2"/>
  <c r="C45" i="2"/>
  <c r="C43" i="2"/>
  <c r="L43" i="2"/>
  <c r="D44" i="2"/>
  <c r="G43" i="2"/>
  <c r="C44" i="2"/>
  <c r="H19" i="2"/>
  <c r="D21" i="2"/>
  <c r="L19" i="2"/>
  <c r="G19" i="2"/>
  <c r="I19" i="2"/>
  <c r="F19" i="2"/>
  <c r="F21" i="2"/>
  <c r="D20" i="2"/>
  <c r="J19" i="2"/>
  <c r="K19" i="2"/>
  <c r="E19" i="2"/>
  <c r="C19" i="2"/>
  <c r="C20" i="2"/>
  <c r="C21" i="2"/>
  <c r="D19" i="2"/>
  <c r="M19" i="2"/>
  <c r="C55" i="2"/>
  <c r="J55" i="2"/>
  <c r="D56" i="2"/>
  <c r="F55" i="2"/>
  <c r="C57" i="2"/>
  <c r="F57" i="2"/>
  <c r="I55" i="2"/>
  <c r="D57" i="2"/>
  <c r="C56" i="2"/>
  <c r="E55" i="2"/>
  <c r="L55" i="2"/>
  <c r="H55" i="2"/>
  <c r="D55" i="2"/>
  <c r="M55" i="2"/>
  <c r="G55" i="2"/>
  <c r="K55" i="2"/>
  <c r="K31" i="2"/>
  <c r="J31" i="2"/>
  <c r="C32" i="2"/>
  <c r="H31" i="2"/>
  <c r="I31" i="2"/>
  <c r="G31" i="2"/>
  <c r="C31" i="2"/>
  <c r="C33" i="2"/>
  <c r="M31" i="2"/>
  <c r="L31" i="2"/>
  <c r="D31" i="2"/>
  <c r="E31" i="2"/>
  <c r="D33" i="2"/>
  <c r="F31" i="2"/>
  <c r="D32" i="2"/>
  <c r="F33" i="2"/>
  <c r="L7" i="2"/>
  <c r="I7" i="2"/>
  <c r="M7" i="2"/>
  <c r="C8" i="2"/>
  <c r="E7" i="2"/>
  <c r="C7" i="2"/>
  <c r="C9" i="2"/>
  <c r="J7" i="2"/>
  <c r="D7" i="2"/>
  <c r="H7" i="2"/>
  <c r="D9" i="2"/>
  <c r="K7" i="2"/>
  <c r="D8" i="2"/>
  <c r="G7" i="2"/>
  <c r="F9" i="2"/>
  <c r="F7" i="2"/>
  <c r="D77" i="2"/>
  <c r="F76" i="2"/>
  <c r="K76" i="2"/>
  <c r="F78" i="2"/>
  <c r="L64" i="2"/>
  <c r="C64" i="2"/>
  <c r="D65" i="2"/>
  <c r="D64" i="2"/>
  <c r="C65" i="2"/>
  <c r="M52" i="2"/>
  <c r="C53" i="2"/>
  <c r="C54" i="2"/>
  <c r="D52" i="2"/>
  <c r="F54" i="2"/>
  <c r="K52" i="2"/>
  <c r="G52" i="2"/>
  <c r="F40" i="2"/>
  <c r="F42" i="2"/>
  <c r="C41" i="2"/>
  <c r="D40" i="2"/>
  <c r="J40" i="2"/>
  <c r="G40" i="2"/>
  <c r="L40" i="2"/>
  <c r="K40" i="2"/>
  <c r="D29" i="2"/>
  <c r="J28" i="2"/>
  <c r="F28" i="2"/>
  <c r="D28" i="2"/>
  <c r="K28" i="2"/>
  <c r="F30" i="2"/>
  <c r="M28" i="2"/>
  <c r="I28" i="2"/>
  <c r="H28" i="2"/>
  <c r="D18" i="2"/>
  <c r="F16" i="2"/>
  <c r="G16" i="2"/>
  <c r="C18" i="2"/>
  <c r="M16" i="2"/>
  <c r="D17" i="2"/>
  <c r="I16" i="2"/>
  <c r="E16" i="2"/>
  <c r="F18" i="2"/>
  <c r="K4" i="2"/>
  <c r="F4" i="2"/>
  <c r="J4" i="2"/>
  <c r="D4" i="2"/>
  <c r="E4" i="2"/>
  <c r="H4" i="2"/>
  <c r="M4" i="2"/>
  <c r="D5" i="2"/>
  <c r="G73" i="2"/>
  <c r="L73" i="2"/>
  <c r="J73" i="2"/>
  <c r="D75" i="2"/>
  <c r="D73" i="2"/>
  <c r="D74" i="2"/>
  <c r="M73" i="2"/>
  <c r="E61" i="2"/>
  <c r="D62" i="2"/>
  <c r="L61" i="2"/>
  <c r="F63" i="2"/>
  <c r="C61" i="2"/>
  <c r="J49" i="2"/>
  <c r="D51" i="2"/>
  <c r="G49" i="2"/>
  <c r="C50" i="2"/>
  <c r="H49" i="2"/>
  <c r="E49" i="2"/>
  <c r="F51" i="2"/>
  <c r="M49" i="2"/>
  <c r="D37" i="2"/>
  <c r="L37" i="2"/>
  <c r="G37" i="2"/>
  <c r="F39" i="2"/>
  <c r="J37" i="2"/>
  <c r="I37" i="2"/>
  <c r="D38" i="2"/>
  <c r="C39" i="2"/>
  <c r="I25" i="2"/>
  <c r="F25" i="2"/>
  <c r="L25" i="2"/>
  <c r="G25" i="2"/>
  <c r="J25" i="2"/>
  <c r="H25" i="2"/>
  <c r="C25" i="2"/>
  <c r="M25" i="2"/>
  <c r="I13" i="2"/>
  <c r="F13" i="2"/>
  <c r="D14" i="2"/>
  <c r="D13" i="2"/>
  <c r="C13" i="2"/>
  <c r="G13" i="2"/>
  <c r="F15" i="2"/>
  <c r="M79" i="2" l="1"/>
</calcChain>
</file>

<file path=xl/sharedStrings.xml><?xml version="1.0" encoding="utf-8"?>
<sst xmlns="http://schemas.openxmlformats.org/spreadsheetml/2006/main" count="420" uniqueCount="237">
  <si>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</si>
  <si>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</si>
  <si>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</si>
  <si>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</si>
  <si>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</si>
  <si>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</si>
  <si>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</si>
  <si>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</si>
  <si>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</si>
  <si>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</si>
  <si>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</si>
  <si>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</si>
  <si>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</si>
  <si>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</si>
  <si>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</si>
  <si>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</si>
  <si>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</si>
  <si>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</si>
  <si>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</si>
  <si>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</si>
  <si>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</si>
  <si>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</si>
  <si>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</si>
  <si>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</si>
  <si>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</si>
  <si>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</si>
  <si>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</si>
  <si>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</si>
  <si>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</si>
  <si>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</si>
  <si>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</si>
  <si>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</si>
  <si>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</si>
  <si>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</si>
  <si>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</si>
  <si>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Obec Vřesovice</t>
  </si>
  <si>
    <t>Vřesovice 41</t>
  </si>
  <si>
    <t>Vřesovice</t>
  </si>
  <si>
    <t>69648</t>
  </si>
  <si>
    <t>Prostějov</t>
  </si>
  <si>
    <t>Obec, městská část hlavního města Prahy</t>
  </si>
  <si>
    <t>00288951</t>
  </si>
  <si>
    <t>Pořízení dopravního automobilu pro JSDH Vřesovice zřízené obcí Vřesovice</t>
  </si>
  <si>
    <t>Pořízení dopravního automobilu  pro JSDH Vřesovice</t>
  </si>
  <si>
    <t>pořízení dopravního automobilu pro JSDH Vřesovice</t>
  </si>
  <si>
    <t>1/2019</t>
  </si>
  <si>
    <t>6/2020</t>
  </si>
  <si>
    <t>20.08.2020</t>
  </si>
  <si>
    <t>2</t>
  </si>
  <si>
    <t>Obec Vikýřovice</t>
  </si>
  <si>
    <t>Petrovská 168</t>
  </si>
  <si>
    <t>Vikýřovice</t>
  </si>
  <si>
    <t>78813</t>
  </si>
  <si>
    <t>Šumperk</t>
  </si>
  <si>
    <t>00635898</t>
  </si>
  <si>
    <t>Pořízení dopravního automobilu pro JSDH obce Vikýřovice zřízené obcí Vikýřovice</t>
  </si>
  <si>
    <t>Pořízení dopravního automobilu v základním provedení doplněný požárním nákladním přívěsem pro JSDH Vikýřovice - současně s dotací od MV GŘ HZS ČR.</t>
  </si>
  <si>
    <t>pořízení dopravního automobilu</t>
  </si>
  <si>
    <t>3</t>
  </si>
  <si>
    <t>Obec Určice</t>
  </si>
  <si>
    <t>Určice 81</t>
  </si>
  <si>
    <t>Určice</t>
  </si>
  <si>
    <t>79804</t>
  </si>
  <si>
    <t>00288870</t>
  </si>
  <si>
    <t>Pořízení cisternové automobilové stříkačky pro JSDH Určice zřízené obcí Určice</t>
  </si>
  <si>
    <t>Pořízení cisternové autmobilové stříkačky pro JSDH Určice současně s dotací od MV GŘ HZS ČR z důvodu zajištění akceschopnosti a výměny techniky, která již nevyhovuje současným potřebám jednotky.</t>
  </si>
  <si>
    <t>Pořízení cisternové automobilové stříkačky</t>
  </si>
  <si>
    <t>4</t>
  </si>
  <si>
    <t>Obec Ústí</t>
  </si>
  <si>
    <t>Ústí 33</t>
  </si>
  <si>
    <t>Ústí</t>
  </si>
  <si>
    <t>75301</t>
  </si>
  <si>
    <t>Přerov</t>
  </si>
  <si>
    <t>00600849</t>
  </si>
  <si>
    <t>Pořízení dopravního automobilu pro JSDH Ústí zřízené obcí Ústí</t>
  </si>
  <si>
    <t>Pořízení dopravního automobilu pro JSDH Ústí současně s dotací od MV GŘ HZS ČR  z důvodu zajištění akceschopnosti.</t>
  </si>
  <si>
    <t>Pořízení dopravního automobilu</t>
  </si>
  <si>
    <t>5</t>
  </si>
  <si>
    <t>obec Bohuslávky</t>
  </si>
  <si>
    <t>Bohuslávky 114</t>
  </si>
  <si>
    <t>Bohuslávky</t>
  </si>
  <si>
    <t>75131</t>
  </si>
  <si>
    <t>00636142</t>
  </si>
  <si>
    <t>Pořízení dopravního automobilu pro JSDH Bohuslávky zřízené obcí Bohuslávky</t>
  </si>
  <si>
    <t>Pořízení dopravního automobilu pro JSDH Bohuslávky současně s dotací od MV GŘ HZS ČR  z důvodu zajištění akceschopnosti a doplnění techniky Dopravního automobilu v provedení základním</t>
  </si>
  <si>
    <t>6</t>
  </si>
  <si>
    <t>Obec Hradec-Nová Ves</t>
  </si>
  <si>
    <t>Hradec-Nová Ves 12</t>
  </si>
  <si>
    <t>Hradec-Nová Ves</t>
  </si>
  <si>
    <t>79084</t>
  </si>
  <si>
    <t>Jeseník</t>
  </si>
  <si>
    <t>00636011</t>
  </si>
  <si>
    <t>Pořízení dopravního automobilu pro JSDH Hradec-Nová Ves zřízené obcí Hradec-Nová Ves</t>
  </si>
  <si>
    <t>Pořízení dopravního automobilu pro JSDH Hradec-Nová Ves současně s dotací od MV GŘ HZS ČR z důvodu zajištění akceschopnosti a doplnění techniky.</t>
  </si>
  <si>
    <t>8</t>
  </si>
  <si>
    <t>Městys Brodek u Přerova</t>
  </si>
  <si>
    <t>Masarykovo náměstí 13</t>
  </si>
  <si>
    <t>Brodek u Přerova</t>
  </si>
  <si>
    <t>75103</t>
  </si>
  <si>
    <t>00301078</t>
  </si>
  <si>
    <t>Pořízení cisternové automobilové stříkačky pro JSDH Brodek u Přerova zřízené městysem Brodek u Přerova</t>
  </si>
  <si>
    <t>Pořízení cisternové autmobilové stříkačky pro JSDH JPOIII Brodek u Přerova současně s dotací od MV GŘ HZS ČR z důvodu zajištění akceschopnosti.</t>
  </si>
  <si>
    <t>9</t>
  </si>
  <si>
    <t>Obec Jakubovice</t>
  </si>
  <si>
    <t>Jakubovice 25</t>
  </si>
  <si>
    <t>Jakubovice</t>
  </si>
  <si>
    <t>78991</t>
  </si>
  <si>
    <t>00635979</t>
  </si>
  <si>
    <t>Pořízení dopravního automobilu pro JSDH Jakubovice zřízené obcí Jakubovice</t>
  </si>
  <si>
    <t>Pořízení dopravního automobilu pro JSDH Jakubovice současně s dotací od MV GŘ HZS ČR</t>
  </si>
  <si>
    <t>10</t>
  </si>
  <si>
    <t>Statutární město Olomouc</t>
  </si>
  <si>
    <t>Horní náměstí 583</t>
  </si>
  <si>
    <t>Olomouc</t>
  </si>
  <si>
    <t>77900</t>
  </si>
  <si>
    <t>00299308</t>
  </si>
  <si>
    <t>Pořízení dopravního automobilu pro JSDH Holice zřízené statutárním městem Olomouc</t>
  </si>
  <si>
    <t>Pořízení dopravního automobilu pro JSDH Holice současně s dotací od MV GŘ HZS ČR z důvodu zajištění akceschopnosti</t>
  </si>
  <si>
    <t>11</t>
  </si>
  <si>
    <t>Pořízení dopravního automobilu pro JSDH Droždín zřízené statutárním městem Olomouc</t>
  </si>
  <si>
    <t>Pořízení dopravního automobilu pro JSDH Droždín současně s dotací od MV GŘ HZS ČR z důvodu zajištění akceschopnosti</t>
  </si>
  <si>
    <t>12</t>
  </si>
  <si>
    <t>Obec Hvozd</t>
  </si>
  <si>
    <t>Hvozd 90</t>
  </si>
  <si>
    <t>Hvozd</t>
  </si>
  <si>
    <t>79855</t>
  </si>
  <si>
    <t>00288306</t>
  </si>
  <si>
    <t>Pořízení dopravního automobilu pro JSDH Hvozd  zřízené obcí Hvozd</t>
  </si>
  <si>
    <t>Pořízení dopravního automobilu pro JSDH Hvozd současně s dotací od MV GŘ HZS ČR z důvodu zajištění akceschopnosti a doplnění techniky  nutné pro dopravu zásahové jednotky.</t>
  </si>
  <si>
    <t>13</t>
  </si>
  <si>
    <t>Obec Příkazy</t>
  </si>
  <si>
    <t>Příkazy 125</t>
  </si>
  <si>
    <t>Příkazy</t>
  </si>
  <si>
    <t>78333</t>
  </si>
  <si>
    <t>00228711</t>
  </si>
  <si>
    <t>Pořízení dopravního automobilu pro JSDH Hynkov zřízené obcí Příkazy</t>
  </si>
  <si>
    <t>Pořízení dopravního automobilu pro JSDH Hynkov současně s dotací od MV GŘ HZS ČR z důvodu zajištění akceschopnosti a doplnění techniky.</t>
  </si>
  <si>
    <t>14</t>
  </si>
  <si>
    <t>Obec Přáslavice</t>
  </si>
  <si>
    <t>Přáslavice 23</t>
  </si>
  <si>
    <t>Přáslavice</t>
  </si>
  <si>
    <t>78354</t>
  </si>
  <si>
    <t>00576255</t>
  </si>
  <si>
    <t>Pořízení dopravního automobilu pro JSDH Přáslavice zřízené obcí Přáslavice</t>
  </si>
  <si>
    <t>Pořízení dopravního automobilu pro JSDH Přáslavice současně s dotací od MV GŘ HZS ČR z důvodu zajištění akceschopnosti a doplnění techniky.</t>
  </si>
  <si>
    <t>15</t>
  </si>
  <si>
    <t>Obec Šumvald</t>
  </si>
  <si>
    <t>Šumvald 17</t>
  </si>
  <si>
    <t>Šumvald</t>
  </si>
  <si>
    <t>78385</t>
  </si>
  <si>
    <t>00299537</t>
  </si>
  <si>
    <t>Pořízení dopravního automobilu pro JSDH Šumvald zřízené obcí Šumvald</t>
  </si>
  <si>
    <t>Pořízení dopravního automobilu pro JSDH Šumvald současně s dotací od MV GŘ HZS ČR z důvodu zajištění akceschopnosti a doplnění techniky.</t>
  </si>
  <si>
    <t>16</t>
  </si>
  <si>
    <t>Město Plumlov</t>
  </si>
  <si>
    <t>Rudé armády 302</t>
  </si>
  <si>
    <t>Plumlov</t>
  </si>
  <si>
    <t>79803</t>
  </si>
  <si>
    <t>00288632</t>
  </si>
  <si>
    <t>Pořízení cisternové automobilové stříkačky pro JSDH Plumlov zřízené městem Plumlov</t>
  </si>
  <si>
    <t>Pořízení cisternové autmobilové stříkačky pro JSDH Plumlov současně s dotací od MV GŘ HZS ČR z důvodu zajištění akceschopnosti.</t>
  </si>
  <si>
    <t>17</t>
  </si>
  <si>
    <t>Obec Prosenice</t>
  </si>
  <si>
    <t>Na Návsi 10</t>
  </si>
  <si>
    <t>Prosenice</t>
  </si>
  <si>
    <t>75121</t>
  </si>
  <si>
    <t>00301809</t>
  </si>
  <si>
    <t>Pořízení dopravního automobilu pro JSDH Prosenice zřízené obcí Prosenice</t>
  </si>
  <si>
    <t>Pořízení dopravního automobilu pro JSDH Prosenice současně s dotací od MV GŘ HZS ČR z důvodu nahrazení stávajícího vozidla DA AVIA Bus, které je v nevyhovujícím stavu.</t>
  </si>
  <si>
    <t>18</t>
  </si>
  <si>
    <t>Obec Jezernice</t>
  </si>
  <si>
    <t>Jezernice 206</t>
  </si>
  <si>
    <t>Jezernice</t>
  </si>
  <si>
    <t>70040915</t>
  </si>
  <si>
    <t>Pořízení dopravního automobilu pro JSDH Jezernice zřízené obcí Jezernice</t>
  </si>
  <si>
    <t>Pořízení dopravního automobilu pro JSDH Jezernice současně s dotací od MV GŘ HZS ČR z důvodu zajištění akceschopnosti jednotky.</t>
  </si>
  <si>
    <t>19</t>
  </si>
  <si>
    <t>Obec Doloplazy</t>
  </si>
  <si>
    <t>Doloplazy 82</t>
  </si>
  <si>
    <t>Doloplazy</t>
  </si>
  <si>
    <t>78356</t>
  </si>
  <si>
    <t>00534927</t>
  </si>
  <si>
    <t>Pořízení cisternové automobilové stříkačky pro JSDH Doloplazy zřízené obcí Doloplazy</t>
  </si>
  <si>
    <t>Pořízení cisternové automobilové stříkačky pro JSDH  Doloplazy současně s dotací od MV GŘ HZS ČR z důvodu zajištění akceschopnosti a doplnění techniky výjezdové jednotky obce Doloplazy</t>
  </si>
  <si>
    <t>20</t>
  </si>
  <si>
    <t>Městys Nezamyslice</t>
  </si>
  <si>
    <t>Tjabinova 111</t>
  </si>
  <si>
    <t>Nezamyslice</t>
  </si>
  <si>
    <t>79826</t>
  </si>
  <si>
    <t>00288501</t>
  </si>
  <si>
    <t>Pořízení dopravního automobilu pro JSDH Nezamyslice zřízené městysem Nezamyslice</t>
  </si>
  <si>
    <t>Pořízení dopravního automobilu pro JSDH Nezamyslice současně s dotací od MV GŘ HZS ČR z důvodu zajištění akceschopnosti a doplnění techniky.</t>
  </si>
  <si>
    <t>21</t>
  </si>
  <si>
    <t>Obec Bohuňovice</t>
  </si>
  <si>
    <t>6. května 109</t>
  </si>
  <si>
    <t>Bohuňovice</t>
  </si>
  <si>
    <t>78314</t>
  </si>
  <si>
    <t>00298697</t>
  </si>
  <si>
    <t>Pořízení dopravního automobilu pro JSDH Bohuňovice zřízené obcí Bohuňovice</t>
  </si>
  <si>
    <t>Pořízení dopravního automobilu pro JSDH Bohuňovice současně s dotací od MV GŘ HZS ČR  z důvodu zajištění akceschopnosti a doplnění techniky JSDH Bohuňovice</t>
  </si>
  <si>
    <t>22</t>
  </si>
  <si>
    <t>Pořízení dopravního automobilu pro JSDH Trusovice zřízené obcí Bohuňovice</t>
  </si>
  <si>
    <t>Pořízení dopravního automobilu pro JSDH Trusovice současně s dotací od MV GŘ HZS ČR z důvodu zajištění akceschopnosti a doplnění techniky JSDH Trusovice - JPO V.</t>
  </si>
  <si>
    <t>23</t>
  </si>
  <si>
    <t>Obec Dobromilice</t>
  </si>
  <si>
    <t>Dobromilice 6</t>
  </si>
  <si>
    <t>Dobromilice</t>
  </si>
  <si>
    <t>79825</t>
  </si>
  <si>
    <t>00288187</t>
  </si>
  <si>
    <t>Pořízení dopravního automobilu pro JSDH Dobromilice zřízené obcí Dobromilice</t>
  </si>
  <si>
    <t>Pořízení dopravního automobilu pro JSDH obce Dobromilice současně s dotací od MV GŘ HZS ČR  pro JSDH obce Dobromilice je z důvodu zajištění akceschopnosti jednotky SDH a doplnění techniky JSDH obce Dobromilice o nový dopravní automobil.</t>
  </si>
  <si>
    <t>24</t>
  </si>
  <si>
    <t>město Velká Bystřice</t>
  </si>
  <si>
    <t>Zámecké náměstí 79</t>
  </si>
  <si>
    <t>Velká Bystřice</t>
  </si>
  <si>
    <t>78353</t>
  </si>
  <si>
    <t>00299651</t>
  </si>
  <si>
    <t>Pořízení cisternové automobilové stříkačky pro JSDH Velká Bystřice zřízené městem Velká Bystřice</t>
  </si>
  <si>
    <t>Pořízení cisternové autmobilové stříkačky pro JSDH Velká Bystřice současně s dotací od MV GŘ HZS ČR z důvodu zajištění akceschopnosti a doplnění techniky JSDH Velká Bystřice</t>
  </si>
  <si>
    <t>25</t>
  </si>
  <si>
    <t>Město Tovačov</t>
  </si>
  <si>
    <t>Náměstí 12</t>
  </si>
  <si>
    <t>Tovačov</t>
  </si>
  <si>
    <t>75101</t>
  </si>
  <si>
    <t>00302082</t>
  </si>
  <si>
    <t>Pořízení cisternové automobilové stříkačky pro JSDH Tovačov zřízené městem Tovačov</t>
  </si>
  <si>
    <t>Pořízení cisternové autmobilové stříkačky pro JSDH Tovačov současně s dotací od MV GŘ HZS ČR z důvodu zajištění akceschopnosti a doplnění mobilní požární techniky u JSDH Tovačov</t>
  </si>
  <si>
    <t>26</t>
  </si>
  <si>
    <t>Obec Soběchleby</t>
  </si>
  <si>
    <t>Soběchleby 141</t>
  </si>
  <si>
    <t>Soběchleby</t>
  </si>
  <si>
    <t>75354</t>
  </si>
  <si>
    <t>00301965</t>
  </si>
  <si>
    <t>Pořízení dopravního automobilu pro JSDH Soběchleby zřízené obcí Soběchleby</t>
  </si>
  <si>
    <t>Pořízení dopravního automobilu pro JSDH Soběchleby současně s dotací od MV GŘ HZS ČR z důvodu zajištění akceschopnosti a doplnění techniky. V současné době  SDH Soběchleby využívá k dopravě osob k zásahu AVII A 30 rok výroby 1977.</t>
  </si>
  <si>
    <t>Poř. číslo z VFP</t>
  </si>
  <si>
    <t>-anonymizováno-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</si>
</sst>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Continuous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Continuous"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3" fillId="0" borderId="16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3" xfId="0" applyFont="1" applyFill="1" applyBorder="1" applyAlignment="1">
      <alignment horizontal="centerContinuous" vertical="top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1" fillId="0" borderId="3" xfId="0" applyFont="1" applyFill="1" applyBorder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 vertical="top" wrapText="1"/>
    </xf>
    <xf numFmtId="3" fontId="3" fillId="0" borderId="20" xfId="0" applyNumberFormat="1" applyFont="1" applyBorder="1" applyAlignment="1">
      <alignment horizontal="right" vertical="top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/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64" fontId="6" fillId="0" borderId="0" xfId="0" applyNumberFormat="1" applyFont="1" applyBorder="1"/>
    <xf numFmtId="164" fontId="6" fillId="0" borderId="0" xfId="0" applyNumberFormat="1" applyFont="1"/>
    <xf numFmtId="16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top" wrapText="1"/>
    </xf>
    <xf numFmtId="164" fontId="0" fillId="0" borderId="26" xfId="0" applyNumberFormat="1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5"/>
  <sheetViews>
    <sheetView topLeftCell="E5" workbookViewId="0">
      <selection activeCell="J11" sqref="J11:J35"/>
    </sheetView>
  </sheetViews>
  <sheetFormatPr defaultColWidth="9.109375" defaultRowHeight="15.05" x14ac:dyDescent="0.3"/>
  <cols>
    <col min="1" max="1" width="4.5546875" customWidth="1"/>
    <col min="2" max="2" width="7.21875" bestFit="1" customWidth="1"/>
    <col min="3" max="5" width="14.44140625" customWidth="1"/>
    <col min="6" max="6" width="4.77734375" bestFit="1" customWidth="1"/>
    <col min="7" max="7" width="6.6640625" bestFit="1" customWidth="1"/>
    <col min="8" max="8" width="14.44140625" customWidth="1"/>
    <col min="9" max="9" width="7" bestFit="1" customWidth="1"/>
    <col min="10" max="10" width="14.44140625" customWidth="1"/>
    <col min="11" max="11" width="8.21875" customWidth="1"/>
    <col min="12" max="13" width="17.88671875" customWidth="1"/>
    <col min="14" max="14" width="34.109375" bestFit="1" customWidth="1"/>
    <col min="15" max="15" width="12.33203125" bestFit="1" customWidth="1"/>
    <col min="16" max="17" width="5.21875" bestFit="1" customWidth="1"/>
    <col min="20" max="21" width="3.109375" bestFit="1" customWidth="1"/>
    <col min="22" max="22" width="5" bestFit="1" customWidth="1"/>
    <col min="23" max="23" width="5.77734375" bestFit="1" customWidth="1"/>
  </cols>
  <sheetData>
    <row r="1" spans="2:24" s="19" customFormat="1" ht="10.5" customHeight="1" x14ac:dyDescent="0.2"/>
    <row r="2" spans="2:24" s="19" customFormat="1" ht="10.5" customHeight="1" x14ac:dyDescent="0.2"/>
    <row r="3" spans="2:24" s="19" customFormat="1" ht="10.5" customHeight="1" x14ac:dyDescent="0.2"/>
    <row r="4" spans="2:24" s="19" customFormat="1" ht="10.5" customHeight="1" x14ac:dyDescent="0.2"/>
    <row r="5" spans="2:24" s="19" customFormat="1" ht="10.5" customHeight="1" x14ac:dyDescent="0.2"/>
    <row r="6" spans="2:24" s="19" customFormat="1" ht="10.5" customHeight="1" x14ac:dyDescent="0.2"/>
    <row r="7" spans="2:24" s="19" customFormat="1" ht="10.5" customHeight="1" thickBot="1" x14ac:dyDescent="0.25"/>
    <row r="8" spans="2:24" s="23" customFormat="1" ht="53.25" customHeight="1" thickBot="1" x14ac:dyDescent="0.25">
      <c r="B8" s="14" t="s">
        <v>0</v>
      </c>
      <c r="C8" s="56" t="s">
        <v>1</v>
      </c>
      <c r="D8" s="20"/>
      <c r="E8" s="20"/>
      <c r="F8" s="20"/>
      <c r="G8" s="20"/>
      <c r="H8" s="20"/>
      <c r="I8" s="20"/>
      <c r="J8" s="20"/>
      <c r="K8" s="21"/>
      <c r="L8" s="16" t="s">
        <v>26</v>
      </c>
      <c r="M8" s="22" t="s">
        <v>27</v>
      </c>
      <c r="N8" s="16" t="s">
        <v>2</v>
      </c>
      <c r="O8" s="12" t="s">
        <v>3</v>
      </c>
      <c r="P8" s="17" t="s">
        <v>4</v>
      </c>
      <c r="Q8" s="22"/>
      <c r="R8" s="17" t="s">
        <v>5</v>
      </c>
      <c r="S8" s="11" t="s">
        <v>6</v>
      </c>
      <c r="T8" s="43" t="s">
        <v>7</v>
      </c>
      <c r="U8" s="44"/>
      <c r="V8" s="44"/>
      <c r="W8" s="42"/>
      <c r="X8" s="16" t="s">
        <v>8</v>
      </c>
    </row>
    <row r="9" spans="2:24" s="23" customFormat="1" ht="13.5" customHeight="1" x14ac:dyDescent="0.25">
      <c r="B9" s="15"/>
      <c r="C9" s="57" t="s">
        <v>9</v>
      </c>
      <c r="D9" s="24"/>
      <c r="E9" s="24"/>
      <c r="F9" s="24"/>
      <c r="G9" s="46"/>
      <c r="H9" s="45"/>
      <c r="I9" s="25"/>
      <c r="J9" s="25"/>
      <c r="K9" s="58"/>
      <c r="L9" s="13"/>
      <c r="M9" s="26"/>
      <c r="N9" s="13"/>
      <c r="O9" s="13"/>
      <c r="P9" s="27"/>
      <c r="Q9" s="28"/>
      <c r="R9" s="27"/>
      <c r="S9" s="41"/>
      <c r="T9" s="29" t="s">
        <v>10</v>
      </c>
      <c r="U9" s="29" t="s">
        <v>11</v>
      </c>
      <c r="V9" s="30" t="s">
        <v>12</v>
      </c>
      <c r="W9" s="12" t="s">
        <v>13</v>
      </c>
      <c r="X9" s="13"/>
    </row>
    <row r="10" spans="2:24" s="23" customFormat="1" ht="13.8" thickBot="1" x14ac:dyDescent="0.3">
      <c r="B10" s="31"/>
      <c r="C10" s="59" t="s">
        <v>14</v>
      </c>
      <c r="D10" s="60" t="s">
        <v>15</v>
      </c>
      <c r="E10" s="60" t="s">
        <v>16</v>
      </c>
      <c r="F10" s="60" t="s">
        <v>17</v>
      </c>
      <c r="G10" s="61" t="s">
        <v>18</v>
      </c>
      <c r="H10" s="62" t="s">
        <v>19</v>
      </c>
      <c r="I10" s="63" t="s">
        <v>20</v>
      </c>
      <c r="J10" s="63" t="s">
        <v>21</v>
      </c>
      <c r="K10" s="64" t="s">
        <v>22</v>
      </c>
      <c r="L10" s="32"/>
      <c r="M10" s="33"/>
      <c r="N10" s="32"/>
      <c r="O10" s="32"/>
      <c r="P10" s="34" t="s">
        <v>23</v>
      </c>
      <c r="Q10" s="35" t="s">
        <v>24</v>
      </c>
      <c r="R10" s="34"/>
      <c r="S10" s="36"/>
      <c r="T10" s="35"/>
      <c r="U10" s="35"/>
      <c r="V10" s="37" t="s">
        <v>25</v>
      </c>
      <c r="W10" s="32"/>
      <c r="X10" s="32"/>
    </row>
    <row r="11" spans="2:24" s="40" customFormat="1" ht="12.7" customHeight="1" x14ac:dyDescent="0.3">
      <c r="B11" s="38" t="s">
        <v>192</v>
      </c>
      <c r="C11" s="65" t="s">
        <v>193</v>
      </c>
      <c r="D11" s="65" t="s">
        <v>194</v>
      </c>
      <c r="E11" s="66" t="s">
        <v>195</v>
      </c>
      <c r="F11" s="67" t="s">
        <v>196</v>
      </c>
      <c r="G11" s="65" t="s">
        <v>113</v>
      </c>
      <c r="H11" s="65" t="s">
        <v>40</v>
      </c>
      <c r="I11" s="67" t="s">
        <v>197</v>
      </c>
      <c r="J11" s="67" t="s">
        <v>236</v>
      </c>
      <c r="K11" s="67"/>
      <c r="L11" s="39" t="s">
        <v>198</v>
      </c>
      <c r="M11" s="39" t="s">
        <v>199</v>
      </c>
      <c r="N11" s="39" t="s">
        <v>76</v>
      </c>
      <c r="O11" s="69">
        <v>1000000</v>
      </c>
      <c r="P11" s="68" t="s">
        <v>45</v>
      </c>
      <c r="Q11" s="68" t="s">
        <v>46</v>
      </c>
      <c r="R11" s="69">
        <v>100000</v>
      </c>
      <c r="S11" s="69" t="s">
        <v>47</v>
      </c>
      <c r="T11" s="69">
        <v>150</v>
      </c>
      <c r="U11" s="69">
        <v>150</v>
      </c>
      <c r="V11" s="69">
        <v>200</v>
      </c>
      <c r="W11" s="69">
        <f t="shared" ref="W11:W35" si="0">SUM(T11:V11)</f>
        <v>500</v>
      </c>
      <c r="X11" s="55">
        <v>100000</v>
      </c>
    </row>
    <row r="12" spans="2:24" s="40" customFormat="1" ht="12.7" customHeight="1" x14ac:dyDescent="0.3">
      <c r="B12" s="38" t="s">
        <v>200</v>
      </c>
      <c r="C12" s="65" t="s">
        <v>193</v>
      </c>
      <c r="D12" s="65" t="s">
        <v>194</v>
      </c>
      <c r="E12" s="66" t="s">
        <v>195</v>
      </c>
      <c r="F12" s="67" t="s">
        <v>196</v>
      </c>
      <c r="G12" s="65" t="s">
        <v>113</v>
      </c>
      <c r="H12" s="65" t="s">
        <v>40</v>
      </c>
      <c r="I12" s="67" t="s">
        <v>197</v>
      </c>
      <c r="J12" s="67" t="s">
        <v>236</v>
      </c>
      <c r="K12" s="67"/>
      <c r="L12" s="39" t="s">
        <v>201</v>
      </c>
      <c r="M12" s="39" t="s">
        <v>202</v>
      </c>
      <c r="N12" s="39" t="s">
        <v>76</v>
      </c>
      <c r="O12" s="69">
        <v>1000000</v>
      </c>
      <c r="P12" s="68" t="s">
        <v>45</v>
      </c>
      <c r="Q12" s="68" t="s">
        <v>46</v>
      </c>
      <c r="R12" s="69">
        <v>100000</v>
      </c>
      <c r="S12" s="69" t="s">
        <v>47</v>
      </c>
      <c r="T12" s="69">
        <v>110</v>
      </c>
      <c r="U12" s="69">
        <v>150</v>
      </c>
      <c r="V12" s="69">
        <v>200</v>
      </c>
      <c r="W12" s="69">
        <f t="shared" si="0"/>
        <v>460</v>
      </c>
      <c r="X12" s="55">
        <v>100000</v>
      </c>
    </row>
    <row r="13" spans="2:24" s="40" customFormat="1" ht="12.7" customHeight="1" x14ac:dyDescent="0.3">
      <c r="B13" s="38" t="s">
        <v>77</v>
      </c>
      <c r="C13" s="65" t="s">
        <v>78</v>
      </c>
      <c r="D13" s="65" t="s">
        <v>79</v>
      </c>
      <c r="E13" s="66" t="s">
        <v>80</v>
      </c>
      <c r="F13" s="67" t="s">
        <v>81</v>
      </c>
      <c r="G13" s="65" t="s">
        <v>72</v>
      </c>
      <c r="H13" s="65" t="s">
        <v>40</v>
      </c>
      <c r="I13" s="67" t="s">
        <v>82</v>
      </c>
      <c r="J13" s="67" t="s">
        <v>236</v>
      </c>
      <c r="K13" s="67"/>
      <c r="L13" s="39" t="s">
        <v>83</v>
      </c>
      <c r="M13" s="39" t="s">
        <v>84</v>
      </c>
      <c r="N13" s="39" t="s">
        <v>76</v>
      </c>
      <c r="O13" s="69">
        <v>1250000</v>
      </c>
      <c r="P13" s="68" t="s">
        <v>45</v>
      </c>
      <c r="Q13" s="68" t="s">
        <v>46</v>
      </c>
      <c r="R13" s="69">
        <v>100000</v>
      </c>
      <c r="S13" s="69" t="s">
        <v>47</v>
      </c>
      <c r="T13" s="69">
        <v>110</v>
      </c>
      <c r="U13" s="69">
        <v>170</v>
      </c>
      <c r="V13" s="69">
        <v>200</v>
      </c>
      <c r="W13" s="69">
        <f t="shared" si="0"/>
        <v>480</v>
      </c>
      <c r="X13" s="55">
        <v>100000</v>
      </c>
    </row>
    <row r="14" spans="2:24" s="40" customFormat="1" ht="12.7" customHeight="1" x14ac:dyDescent="0.3">
      <c r="B14" s="38" t="s">
        <v>203</v>
      </c>
      <c r="C14" s="65" t="s">
        <v>204</v>
      </c>
      <c r="D14" s="65" t="s">
        <v>205</v>
      </c>
      <c r="E14" s="66" t="s">
        <v>206</v>
      </c>
      <c r="F14" s="67" t="s">
        <v>207</v>
      </c>
      <c r="G14" s="65" t="s">
        <v>39</v>
      </c>
      <c r="H14" s="65" t="s">
        <v>40</v>
      </c>
      <c r="I14" s="67" t="s">
        <v>208</v>
      </c>
      <c r="J14" s="67" t="s">
        <v>236</v>
      </c>
      <c r="K14" s="67"/>
      <c r="L14" s="39" t="s">
        <v>209</v>
      </c>
      <c r="M14" s="39" t="s">
        <v>210</v>
      </c>
      <c r="N14" s="39" t="s">
        <v>76</v>
      </c>
      <c r="O14" s="69">
        <v>1000000</v>
      </c>
      <c r="P14" s="68" t="s">
        <v>45</v>
      </c>
      <c r="Q14" s="68" t="s">
        <v>46</v>
      </c>
      <c r="R14" s="69">
        <v>100000</v>
      </c>
      <c r="S14" s="69" t="s">
        <v>47</v>
      </c>
      <c r="T14" s="69">
        <v>110</v>
      </c>
      <c r="U14" s="69">
        <v>170</v>
      </c>
      <c r="V14" s="69">
        <v>200</v>
      </c>
      <c r="W14" s="69">
        <f t="shared" si="0"/>
        <v>480</v>
      </c>
      <c r="X14" s="55">
        <v>100000</v>
      </c>
    </row>
    <row r="15" spans="2:24" s="40" customFormat="1" ht="12.7" customHeight="1" x14ac:dyDescent="0.3">
      <c r="B15" s="38" t="s">
        <v>85</v>
      </c>
      <c r="C15" s="65" t="s">
        <v>86</v>
      </c>
      <c r="D15" s="65" t="s">
        <v>87</v>
      </c>
      <c r="E15" s="66" t="s">
        <v>88</v>
      </c>
      <c r="F15" s="67" t="s">
        <v>89</v>
      </c>
      <c r="G15" s="65" t="s">
        <v>90</v>
      </c>
      <c r="H15" s="65" t="s">
        <v>40</v>
      </c>
      <c r="I15" s="67" t="s">
        <v>91</v>
      </c>
      <c r="J15" s="67" t="s">
        <v>236</v>
      </c>
      <c r="K15" s="67"/>
      <c r="L15" s="39" t="s">
        <v>92</v>
      </c>
      <c r="M15" s="39" t="s">
        <v>93</v>
      </c>
      <c r="N15" s="39" t="s">
        <v>76</v>
      </c>
      <c r="O15" s="69">
        <v>900000</v>
      </c>
      <c r="P15" s="68" t="s">
        <v>45</v>
      </c>
      <c r="Q15" s="68" t="s">
        <v>46</v>
      </c>
      <c r="R15" s="69">
        <v>100000</v>
      </c>
      <c r="S15" s="69" t="s">
        <v>47</v>
      </c>
      <c r="T15" s="69">
        <v>110</v>
      </c>
      <c r="U15" s="69">
        <v>170</v>
      </c>
      <c r="V15" s="69">
        <v>200</v>
      </c>
      <c r="W15" s="69">
        <f t="shared" si="0"/>
        <v>480</v>
      </c>
      <c r="X15" s="55">
        <v>100000</v>
      </c>
    </row>
    <row r="16" spans="2:24" s="40" customFormat="1" ht="12.7" customHeight="1" x14ac:dyDescent="0.3">
      <c r="B16" s="38" t="s">
        <v>121</v>
      </c>
      <c r="C16" s="65" t="s">
        <v>122</v>
      </c>
      <c r="D16" s="65" t="s">
        <v>123</v>
      </c>
      <c r="E16" s="66" t="s">
        <v>124</v>
      </c>
      <c r="F16" s="67" t="s">
        <v>125</v>
      </c>
      <c r="G16" s="65" t="s">
        <v>39</v>
      </c>
      <c r="H16" s="65" t="s">
        <v>40</v>
      </c>
      <c r="I16" s="67" t="s">
        <v>126</v>
      </c>
      <c r="J16" s="67" t="s">
        <v>236</v>
      </c>
      <c r="K16" s="67"/>
      <c r="L16" s="39" t="s">
        <v>127</v>
      </c>
      <c r="M16" s="39" t="s">
        <v>128</v>
      </c>
      <c r="N16" s="39" t="s">
        <v>76</v>
      </c>
      <c r="O16" s="69">
        <v>1000000</v>
      </c>
      <c r="P16" s="68" t="s">
        <v>45</v>
      </c>
      <c r="Q16" s="68" t="s">
        <v>46</v>
      </c>
      <c r="R16" s="69">
        <v>100000</v>
      </c>
      <c r="S16" s="69" t="s">
        <v>47</v>
      </c>
      <c r="T16" s="69">
        <v>130</v>
      </c>
      <c r="U16" s="69">
        <v>170</v>
      </c>
      <c r="V16" s="69">
        <v>200</v>
      </c>
      <c r="W16" s="69">
        <f t="shared" si="0"/>
        <v>500</v>
      </c>
      <c r="X16" s="55">
        <v>100000</v>
      </c>
    </row>
    <row r="17" spans="2:24" s="40" customFormat="1" ht="12.7" customHeight="1" x14ac:dyDescent="0.3">
      <c r="B17" s="38" t="s">
        <v>102</v>
      </c>
      <c r="C17" s="65" t="s">
        <v>103</v>
      </c>
      <c r="D17" s="65" t="s">
        <v>104</v>
      </c>
      <c r="E17" s="66" t="s">
        <v>105</v>
      </c>
      <c r="F17" s="67" t="s">
        <v>106</v>
      </c>
      <c r="G17" s="65" t="s">
        <v>53</v>
      </c>
      <c r="H17" s="65" t="s">
        <v>40</v>
      </c>
      <c r="I17" s="67" t="s">
        <v>107</v>
      </c>
      <c r="J17" s="67" t="s">
        <v>236</v>
      </c>
      <c r="K17" s="67"/>
      <c r="L17" s="39" t="s">
        <v>108</v>
      </c>
      <c r="M17" s="39" t="s">
        <v>109</v>
      </c>
      <c r="N17" s="39" t="s">
        <v>76</v>
      </c>
      <c r="O17" s="69">
        <v>800000</v>
      </c>
      <c r="P17" s="68" t="s">
        <v>45</v>
      </c>
      <c r="Q17" s="68" t="s">
        <v>46</v>
      </c>
      <c r="R17" s="69">
        <v>100000</v>
      </c>
      <c r="S17" s="69" t="s">
        <v>47</v>
      </c>
      <c r="T17" s="69">
        <v>110</v>
      </c>
      <c r="U17" s="69">
        <v>190</v>
      </c>
      <c r="V17" s="69">
        <v>200</v>
      </c>
      <c r="W17" s="69">
        <f t="shared" si="0"/>
        <v>500</v>
      </c>
      <c r="X17" s="55">
        <v>100000</v>
      </c>
    </row>
    <row r="18" spans="2:24" s="40" customFormat="1" ht="12.7" customHeight="1" x14ac:dyDescent="0.3">
      <c r="B18" s="38" t="s">
        <v>169</v>
      </c>
      <c r="C18" s="65" t="s">
        <v>170</v>
      </c>
      <c r="D18" s="65" t="s">
        <v>171</v>
      </c>
      <c r="E18" s="66" t="s">
        <v>172</v>
      </c>
      <c r="F18" s="67" t="s">
        <v>81</v>
      </c>
      <c r="G18" s="65" t="s">
        <v>72</v>
      </c>
      <c r="H18" s="65" t="s">
        <v>40</v>
      </c>
      <c r="I18" s="67" t="s">
        <v>173</v>
      </c>
      <c r="J18" s="67" t="s">
        <v>236</v>
      </c>
      <c r="K18" s="67"/>
      <c r="L18" s="39" t="s">
        <v>174</v>
      </c>
      <c r="M18" s="39" t="s">
        <v>175</v>
      </c>
      <c r="N18" s="39" t="s">
        <v>76</v>
      </c>
      <c r="O18" s="69">
        <v>1000000</v>
      </c>
      <c r="P18" s="68" t="s">
        <v>45</v>
      </c>
      <c r="Q18" s="68" t="s">
        <v>46</v>
      </c>
      <c r="R18" s="69">
        <v>100000</v>
      </c>
      <c r="S18" s="69" t="s">
        <v>47</v>
      </c>
      <c r="T18" s="69">
        <v>110</v>
      </c>
      <c r="U18" s="69">
        <v>170</v>
      </c>
      <c r="V18" s="69">
        <v>200</v>
      </c>
      <c r="W18" s="69">
        <f t="shared" si="0"/>
        <v>480</v>
      </c>
      <c r="X18" s="55">
        <v>100000</v>
      </c>
    </row>
    <row r="19" spans="2:24" s="40" customFormat="1" ht="12.7" customHeight="1" x14ac:dyDescent="0.3">
      <c r="B19" s="38" t="s">
        <v>184</v>
      </c>
      <c r="C19" s="65" t="s">
        <v>185</v>
      </c>
      <c r="D19" s="65" t="s">
        <v>186</v>
      </c>
      <c r="E19" s="66" t="s">
        <v>187</v>
      </c>
      <c r="F19" s="67" t="s">
        <v>188</v>
      </c>
      <c r="G19" s="65" t="s">
        <v>39</v>
      </c>
      <c r="H19" s="65" t="s">
        <v>40</v>
      </c>
      <c r="I19" s="67" t="s">
        <v>189</v>
      </c>
      <c r="J19" s="67" t="s">
        <v>236</v>
      </c>
      <c r="K19" s="67"/>
      <c r="L19" s="39" t="s">
        <v>190</v>
      </c>
      <c r="M19" s="39" t="s">
        <v>191</v>
      </c>
      <c r="N19" s="39" t="s">
        <v>76</v>
      </c>
      <c r="O19" s="69">
        <v>1000000</v>
      </c>
      <c r="P19" s="68" t="s">
        <v>45</v>
      </c>
      <c r="Q19" s="68" t="s">
        <v>46</v>
      </c>
      <c r="R19" s="69">
        <v>100000</v>
      </c>
      <c r="S19" s="69" t="s">
        <v>47</v>
      </c>
      <c r="T19" s="69">
        <v>130</v>
      </c>
      <c r="U19" s="69">
        <v>150</v>
      </c>
      <c r="V19" s="69">
        <v>200</v>
      </c>
      <c r="W19" s="69">
        <f t="shared" si="0"/>
        <v>480</v>
      </c>
      <c r="X19" s="55">
        <v>100000</v>
      </c>
    </row>
    <row r="20" spans="2:24" s="40" customFormat="1" ht="12.7" customHeight="1" x14ac:dyDescent="0.3">
      <c r="B20" s="38" t="s">
        <v>110</v>
      </c>
      <c r="C20" s="65" t="s">
        <v>111</v>
      </c>
      <c r="D20" s="65" t="s">
        <v>112</v>
      </c>
      <c r="E20" s="66" t="s">
        <v>113</v>
      </c>
      <c r="F20" s="67" t="s">
        <v>114</v>
      </c>
      <c r="G20" s="65" t="s">
        <v>113</v>
      </c>
      <c r="H20" s="65" t="s">
        <v>40</v>
      </c>
      <c r="I20" s="67" t="s">
        <v>115</v>
      </c>
      <c r="J20" s="67" t="s">
        <v>236</v>
      </c>
      <c r="K20" s="67"/>
      <c r="L20" s="39" t="s">
        <v>116</v>
      </c>
      <c r="M20" s="39" t="s">
        <v>117</v>
      </c>
      <c r="N20" s="39" t="s">
        <v>76</v>
      </c>
      <c r="O20" s="69">
        <v>1300000</v>
      </c>
      <c r="P20" s="68" t="s">
        <v>45</v>
      </c>
      <c r="Q20" s="68" t="s">
        <v>46</v>
      </c>
      <c r="R20" s="69">
        <v>100000</v>
      </c>
      <c r="S20" s="69" t="s">
        <v>47</v>
      </c>
      <c r="T20" s="69">
        <v>110</v>
      </c>
      <c r="U20" s="69">
        <v>110</v>
      </c>
      <c r="V20" s="69">
        <v>200</v>
      </c>
      <c r="W20" s="69">
        <f t="shared" si="0"/>
        <v>420</v>
      </c>
      <c r="X20" s="55">
        <v>100000</v>
      </c>
    </row>
    <row r="21" spans="2:24" s="40" customFormat="1" ht="12.7" customHeight="1" x14ac:dyDescent="0.3">
      <c r="B21" s="38" t="s">
        <v>118</v>
      </c>
      <c r="C21" s="65" t="s">
        <v>111</v>
      </c>
      <c r="D21" s="65" t="s">
        <v>112</v>
      </c>
      <c r="E21" s="66" t="s">
        <v>113</v>
      </c>
      <c r="F21" s="67" t="s">
        <v>114</v>
      </c>
      <c r="G21" s="65" t="s">
        <v>113</v>
      </c>
      <c r="H21" s="65" t="s">
        <v>40</v>
      </c>
      <c r="I21" s="67" t="s">
        <v>115</v>
      </c>
      <c r="J21" s="67" t="s">
        <v>236</v>
      </c>
      <c r="K21" s="67"/>
      <c r="L21" s="39" t="s">
        <v>119</v>
      </c>
      <c r="M21" s="39" t="s">
        <v>120</v>
      </c>
      <c r="N21" s="39" t="s">
        <v>76</v>
      </c>
      <c r="O21" s="69">
        <v>1200000</v>
      </c>
      <c r="P21" s="68" t="s">
        <v>45</v>
      </c>
      <c r="Q21" s="68" t="s">
        <v>46</v>
      </c>
      <c r="R21" s="69">
        <v>100000</v>
      </c>
      <c r="S21" s="69" t="s">
        <v>47</v>
      </c>
      <c r="T21" s="69">
        <v>110</v>
      </c>
      <c r="U21" s="69">
        <v>110</v>
      </c>
      <c r="V21" s="69">
        <v>200</v>
      </c>
      <c r="W21" s="69">
        <f t="shared" si="0"/>
        <v>420</v>
      </c>
      <c r="X21" s="55">
        <v>100000</v>
      </c>
    </row>
    <row r="22" spans="2:24" s="40" customFormat="1" ht="12.7" customHeight="1" x14ac:dyDescent="0.3">
      <c r="B22" s="38" t="s">
        <v>161</v>
      </c>
      <c r="C22" s="65" t="s">
        <v>162</v>
      </c>
      <c r="D22" s="65" t="s">
        <v>163</v>
      </c>
      <c r="E22" s="66" t="s">
        <v>164</v>
      </c>
      <c r="F22" s="67" t="s">
        <v>165</v>
      </c>
      <c r="G22" s="65" t="s">
        <v>72</v>
      </c>
      <c r="H22" s="65" t="s">
        <v>40</v>
      </c>
      <c r="I22" s="67" t="s">
        <v>166</v>
      </c>
      <c r="J22" s="67" t="s">
        <v>236</v>
      </c>
      <c r="K22" s="67"/>
      <c r="L22" s="39" t="s">
        <v>167</v>
      </c>
      <c r="M22" s="39" t="s">
        <v>168</v>
      </c>
      <c r="N22" s="39" t="s">
        <v>76</v>
      </c>
      <c r="O22" s="69">
        <v>1200000</v>
      </c>
      <c r="P22" s="68" t="s">
        <v>45</v>
      </c>
      <c r="Q22" s="68" t="s">
        <v>46</v>
      </c>
      <c r="R22" s="69">
        <v>100000</v>
      </c>
      <c r="S22" s="69" t="s">
        <v>47</v>
      </c>
      <c r="T22" s="69">
        <v>110</v>
      </c>
      <c r="U22" s="69">
        <v>170</v>
      </c>
      <c r="V22" s="69">
        <v>200</v>
      </c>
      <c r="W22" s="69">
        <f t="shared" si="0"/>
        <v>480</v>
      </c>
      <c r="X22" s="55">
        <v>100000</v>
      </c>
    </row>
    <row r="23" spans="2:24" s="40" customFormat="1" ht="12.7" customHeight="1" x14ac:dyDescent="0.3">
      <c r="B23" s="38" t="s">
        <v>137</v>
      </c>
      <c r="C23" s="65" t="s">
        <v>138</v>
      </c>
      <c r="D23" s="65" t="s">
        <v>139</v>
      </c>
      <c r="E23" s="66" t="s">
        <v>140</v>
      </c>
      <c r="F23" s="67" t="s">
        <v>141</v>
      </c>
      <c r="G23" s="65" t="s">
        <v>113</v>
      </c>
      <c r="H23" s="65" t="s">
        <v>40</v>
      </c>
      <c r="I23" s="67" t="s">
        <v>142</v>
      </c>
      <c r="J23" s="67" t="s">
        <v>236</v>
      </c>
      <c r="K23" s="67"/>
      <c r="L23" s="39" t="s">
        <v>143</v>
      </c>
      <c r="M23" s="39" t="s">
        <v>144</v>
      </c>
      <c r="N23" s="39" t="s">
        <v>76</v>
      </c>
      <c r="O23" s="69">
        <v>1300000</v>
      </c>
      <c r="P23" s="68" t="s">
        <v>45</v>
      </c>
      <c r="Q23" s="68" t="s">
        <v>46</v>
      </c>
      <c r="R23" s="69">
        <v>100000</v>
      </c>
      <c r="S23" s="69" t="s">
        <v>47</v>
      </c>
      <c r="T23" s="69">
        <v>110</v>
      </c>
      <c r="U23" s="69">
        <v>150</v>
      </c>
      <c r="V23" s="69">
        <v>200</v>
      </c>
      <c r="W23" s="69">
        <f t="shared" si="0"/>
        <v>460</v>
      </c>
      <c r="X23" s="55">
        <v>100000</v>
      </c>
    </row>
    <row r="24" spans="2:24" s="40" customFormat="1" ht="12.7" customHeight="1" x14ac:dyDescent="0.3">
      <c r="B24" s="38" t="s">
        <v>129</v>
      </c>
      <c r="C24" s="65" t="s">
        <v>130</v>
      </c>
      <c r="D24" s="65" t="s">
        <v>131</v>
      </c>
      <c r="E24" s="66" t="s">
        <v>132</v>
      </c>
      <c r="F24" s="67" t="s">
        <v>133</v>
      </c>
      <c r="G24" s="65" t="s">
        <v>113</v>
      </c>
      <c r="H24" s="65" t="s">
        <v>40</v>
      </c>
      <c r="I24" s="67" t="s">
        <v>134</v>
      </c>
      <c r="J24" s="67" t="s">
        <v>236</v>
      </c>
      <c r="K24" s="67"/>
      <c r="L24" s="39" t="s">
        <v>135</v>
      </c>
      <c r="M24" s="39" t="s">
        <v>136</v>
      </c>
      <c r="N24" s="39" t="s">
        <v>76</v>
      </c>
      <c r="O24" s="69">
        <v>1050000</v>
      </c>
      <c r="P24" s="68" t="s">
        <v>45</v>
      </c>
      <c r="Q24" s="68" t="s">
        <v>46</v>
      </c>
      <c r="R24" s="69">
        <v>100000</v>
      </c>
      <c r="S24" s="69" t="s">
        <v>47</v>
      </c>
      <c r="T24" s="69">
        <v>110</v>
      </c>
      <c r="U24" s="69">
        <v>150</v>
      </c>
      <c r="V24" s="69">
        <v>200</v>
      </c>
      <c r="W24" s="69">
        <f t="shared" si="0"/>
        <v>460</v>
      </c>
      <c r="X24" s="55">
        <v>100000</v>
      </c>
    </row>
    <row r="25" spans="2:24" s="40" customFormat="1" ht="12.7" customHeight="1" x14ac:dyDescent="0.3">
      <c r="B25" s="38" t="s">
        <v>227</v>
      </c>
      <c r="C25" s="65" t="s">
        <v>228</v>
      </c>
      <c r="D25" s="65" t="s">
        <v>229</v>
      </c>
      <c r="E25" s="66" t="s">
        <v>230</v>
      </c>
      <c r="F25" s="67" t="s">
        <v>231</v>
      </c>
      <c r="G25" s="65" t="s">
        <v>72</v>
      </c>
      <c r="H25" s="65" t="s">
        <v>40</v>
      </c>
      <c r="I25" s="67" t="s">
        <v>232</v>
      </c>
      <c r="J25" s="67" t="s">
        <v>236</v>
      </c>
      <c r="K25" s="67"/>
      <c r="L25" s="39" t="s">
        <v>233</v>
      </c>
      <c r="M25" s="39" t="s">
        <v>234</v>
      </c>
      <c r="N25" s="39" t="s">
        <v>76</v>
      </c>
      <c r="O25" s="69">
        <v>1174300</v>
      </c>
      <c r="P25" s="68" t="s">
        <v>45</v>
      </c>
      <c r="Q25" s="68" t="s">
        <v>46</v>
      </c>
      <c r="R25" s="69">
        <v>100000</v>
      </c>
      <c r="S25" s="69" t="s">
        <v>47</v>
      </c>
      <c r="T25" s="69">
        <v>110</v>
      </c>
      <c r="U25" s="69">
        <v>170</v>
      </c>
      <c r="V25" s="69">
        <v>200</v>
      </c>
      <c r="W25" s="69">
        <f t="shared" si="0"/>
        <v>480</v>
      </c>
      <c r="X25" s="55">
        <v>100000</v>
      </c>
    </row>
    <row r="26" spans="2:24" s="40" customFormat="1" ht="12.7" customHeight="1" x14ac:dyDescent="0.3">
      <c r="B26" s="38" t="s">
        <v>145</v>
      </c>
      <c r="C26" s="65" t="s">
        <v>146</v>
      </c>
      <c r="D26" s="65" t="s">
        <v>147</v>
      </c>
      <c r="E26" s="66" t="s">
        <v>148</v>
      </c>
      <c r="F26" s="67" t="s">
        <v>149</v>
      </c>
      <c r="G26" s="65" t="s">
        <v>113</v>
      </c>
      <c r="H26" s="65" t="s">
        <v>40</v>
      </c>
      <c r="I26" s="67" t="s">
        <v>150</v>
      </c>
      <c r="J26" s="67" t="s">
        <v>236</v>
      </c>
      <c r="K26" s="67"/>
      <c r="L26" s="39" t="s">
        <v>151</v>
      </c>
      <c r="M26" s="39" t="s">
        <v>152</v>
      </c>
      <c r="N26" s="39" t="s">
        <v>76</v>
      </c>
      <c r="O26" s="69">
        <v>850000</v>
      </c>
      <c r="P26" s="68" t="s">
        <v>45</v>
      </c>
      <c r="Q26" s="68" t="s">
        <v>46</v>
      </c>
      <c r="R26" s="69">
        <v>100000</v>
      </c>
      <c r="S26" s="69" t="s">
        <v>47</v>
      </c>
      <c r="T26" s="69">
        <v>110</v>
      </c>
      <c r="U26" s="69">
        <v>150</v>
      </c>
      <c r="V26" s="69">
        <v>200</v>
      </c>
      <c r="W26" s="69">
        <f t="shared" si="0"/>
        <v>460</v>
      </c>
      <c r="X26" s="55">
        <v>100000</v>
      </c>
    </row>
    <row r="27" spans="2:24" s="40" customFormat="1" ht="12.7" customHeight="1" x14ac:dyDescent="0.3">
      <c r="B27" s="38" t="s">
        <v>67</v>
      </c>
      <c r="C27" s="65" t="s">
        <v>68</v>
      </c>
      <c r="D27" s="65" t="s">
        <v>69</v>
      </c>
      <c r="E27" s="66" t="s">
        <v>70</v>
      </c>
      <c r="F27" s="67" t="s">
        <v>71</v>
      </c>
      <c r="G27" s="65" t="s">
        <v>72</v>
      </c>
      <c r="H27" s="65" t="s">
        <v>40</v>
      </c>
      <c r="I27" s="67" t="s">
        <v>73</v>
      </c>
      <c r="J27" s="67" t="s">
        <v>236</v>
      </c>
      <c r="K27" s="67"/>
      <c r="L27" s="39" t="s">
        <v>74</v>
      </c>
      <c r="M27" s="39" t="s">
        <v>75</v>
      </c>
      <c r="N27" s="39" t="s">
        <v>76</v>
      </c>
      <c r="O27" s="69">
        <v>900000</v>
      </c>
      <c r="P27" s="68" t="s">
        <v>45</v>
      </c>
      <c r="Q27" s="68" t="s">
        <v>46</v>
      </c>
      <c r="R27" s="69">
        <v>100000</v>
      </c>
      <c r="S27" s="69" t="s">
        <v>47</v>
      </c>
      <c r="T27" s="69">
        <v>110</v>
      </c>
      <c r="U27" s="69">
        <v>170</v>
      </c>
      <c r="V27" s="69">
        <v>200</v>
      </c>
      <c r="W27" s="69">
        <f t="shared" si="0"/>
        <v>480</v>
      </c>
      <c r="X27" s="55">
        <v>100000</v>
      </c>
    </row>
    <row r="28" spans="2:24" s="40" customFormat="1" ht="12.7" customHeight="1" x14ac:dyDescent="0.3">
      <c r="B28" s="38" t="s">
        <v>48</v>
      </c>
      <c r="C28" s="65" t="s">
        <v>49</v>
      </c>
      <c r="D28" s="65" t="s">
        <v>50</v>
      </c>
      <c r="E28" s="66" t="s">
        <v>51</v>
      </c>
      <c r="F28" s="67" t="s">
        <v>52</v>
      </c>
      <c r="G28" s="65" t="s">
        <v>53</v>
      </c>
      <c r="H28" s="65" t="s">
        <v>40</v>
      </c>
      <c r="I28" s="67" t="s">
        <v>54</v>
      </c>
      <c r="J28" s="67" t="s">
        <v>236</v>
      </c>
      <c r="K28" s="67"/>
      <c r="L28" s="39" t="s">
        <v>55</v>
      </c>
      <c r="M28" s="39" t="s">
        <v>56</v>
      </c>
      <c r="N28" s="39" t="s">
        <v>57</v>
      </c>
      <c r="O28" s="69">
        <v>1650000</v>
      </c>
      <c r="P28" s="68" t="s">
        <v>45</v>
      </c>
      <c r="Q28" s="68" t="s">
        <v>46</v>
      </c>
      <c r="R28" s="69">
        <v>100000</v>
      </c>
      <c r="S28" s="69" t="s">
        <v>47</v>
      </c>
      <c r="T28" s="69">
        <v>110</v>
      </c>
      <c r="U28" s="69">
        <v>150</v>
      </c>
      <c r="V28" s="69">
        <v>200</v>
      </c>
      <c r="W28" s="69">
        <f t="shared" si="0"/>
        <v>460</v>
      </c>
      <c r="X28" s="55">
        <v>100000</v>
      </c>
    </row>
    <row r="29" spans="2:24" s="40" customFormat="1" ht="12.7" customHeight="1" x14ac:dyDescent="0.3">
      <c r="B29" s="38" t="s">
        <v>34</v>
      </c>
      <c r="C29" s="65" t="s">
        <v>35</v>
      </c>
      <c r="D29" s="65" t="s">
        <v>36</v>
      </c>
      <c r="E29" s="66" t="s">
        <v>37</v>
      </c>
      <c r="F29" s="67" t="s">
        <v>38</v>
      </c>
      <c r="G29" s="65" t="s">
        <v>39</v>
      </c>
      <c r="H29" s="65" t="s">
        <v>40</v>
      </c>
      <c r="I29" s="67" t="s">
        <v>41</v>
      </c>
      <c r="J29" s="67" t="s">
        <v>236</v>
      </c>
      <c r="K29" s="67"/>
      <c r="L29" s="39" t="s">
        <v>42</v>
      </c>
      <c r="M29" s="39" t="s">
        <v>43</v>
      </c>
      <c r="N29" s="39" t="s">
        <v>44</v>
      </c>
      <c r="O29" s="69">
        <v>1000000</v>
      </c>
      <c r="P29" s="68" t="s">
        <v>45</v>
      </c>
      <c r="Q29" s="68" t="s">
        <v>46</v>
      </c>
      <c r="R29" s="69">
        <v>100000</v>
      </c>
      <c r="S29" s="69" t="s">
        <v>47</v>
      </c>
      <c r="T29" s="69">
        <v>110</v>
      </c>
      <c r="U29" s="69">
        <v>130</v>
      </c>
      <c r="V29" s="69">
        <v>200</v>
      </c>
      <c r="W29" s="69">
        <f t="shared" si="0"/>
        <v>440</v>
      </c>
      <c r="X29" s="55">
        <v>100000</v>
      </c>
    </row>
    <row r="30" spans="2:24" s="40" customFormat="1" ht="12.7" customHeight="1" x14ac:dyDescent="0.3">
      <c r="B30" s="38" t="s">
        <v>94</v>
      </c>
      <c r="C30" s="65" t="s">
        <v>95</v>
      </c>
      <c r="D30" s="65" t="s">
        <v>96</v>
      </c>
      <c r="E30" s="66" t="s">
        <v>97</v>
      </c>
      <c r="F30" s="67" t="s">
        <v>98</v>
      </c>
      <c r="G30" s="65" t="s">
        <v>72</v>
      </c>
      <c r="H30" s="65" t="s">
        <v>40</v>
      </c>
      <c r="I30" s="67" t="s">
        <v>99</v>
      </c>
      <c r="J30" s="67" t="s">
        <v>236</v>
      </c>
      <c r="K30" s="67"/>
      <c r="L30" s="39" t="s">
        <v>100</v>
      </c>
      <c r="M30" s="39" t="s">
        <v>101</v>
      </c>
      <c r="N30" s="39" t="s">
        <v>66</v>
      </c>
      <c r="O30" s="69">
        <v>7300000</v>
      </c>
      <c r="P30" s="68" t="s">
        <v>45</v>
      </c>
      <c r="Q30" s="68" t="s">
        <v>46</v>
      </c>
      <c r="R30" s="69">
        <v>300000</v>
      </c>
      <c r="S30" s="69" t="s">
        <v>47</v>
      </c>
      <c r="T30" s="69">
        <v>130</v>
      </c>
      <c r="U30" s="69">
        <v>160</v>
      </c>
      <c r="V30" s="69">
        <v>200</v>
      </c>
      <c r="W30" s="69">
        <f t="shared" si="0"/>
        <v>490</v>
      </c>
      <c r="X30" s="55">
        <v>300000</v>
      </c>
    </row>
    <row r="31" spans="2:24" s="40" customFormat="1" ht="12.7" customHeight="1" x14ac:dyDescent="0.3">
      <c r="B31" s="38" t="s">
        <v>176</v>
      </c>
      <c r="C31" s="65" t="s">
        <v>177</v>
      </c>
      <c r="D31" s="65" t="s">
        <v>178</v>
      </c>
      <c r="E31" s="66" t="s">
        <v>179</v>
      </c>
      <c r="F31" s="67" t="s">
        <v>180</v>
      </c>
      <c r="G31" s="65" t="s">
        <v>113</v>
      </c>
      <c r="H31" s="65" t="s">
        <v>40</v>
      </c>
      <c r="I31" s="67" t="s">
        <v>181</v>
      </c>
      <c r="J31" s="67" t="s">
        <v>236</v>
      </c>
      <c r="K31" s="67"/>
      <c r="L31" s="39" t="s">
        <v>182</v>
      </c>
      <c r="M31" s="39" t="s">
        <v>183</v>
      </c>
      <c r="N31" s="39" t="s">
        <v>66</v>
      </c>
      <c r="O31" s="69">
        <v>8200000</v>
      </c>
      <c r="P31" s="68" t="s">
        <v>45</v>
      </c>
      <c r="Q31" s="68" t="s">
        <v>46</v>
      </c>
      <c r="R31" s="69">
        <v>300000</v>
      </c>
      <c r="S31" s="69" t="s">
        <v>47</v>
      </c>
      <c r="T31" s="69">
        <v>130</v>
      </c>
      <c r="U31" s="69">
        <v>160</v>
      </c>
      <c r="V31" s="69">
        <v>200</v>
      </c>
      <c r="W31" s="69">
        <f t="shared" si="0"/>
        <v>490</v>
      </c>
      <c r="X31" s="55">
        <v>300000</v>
      </c>
    </row>
    <row r="32" spans="2:24" s="40" customFormat="1" ht="12.7" customHeight="1" x14ac:dyDescent="0.3">
      <c r="B32" s="38" t="s">
        <v>153</v>
      </c>
      <c r="C32" s="65" t="s">
        <v>154</v>
      </c>
      <c r="D32" s="65" t="s">
        <v>155</v>
      </c>
      <c r="E32" s="66" t="s">
        <v>156</v>
      </c>
      <c r="F32" s="67" t="s">
        <v>157</v>
      </c>
      <c r="G32" s="65" t="s">
        <v>39</v>
      </c>
      <c r="H32" s="65" t="s">
        <v>40</v>
      </c>
      <c r="I32" s="67" t="s">
        <v>158</v>
      </c>
      <c r="J32" s="67" t="s">
        <v>236</v>
      </c>
      <c r="K32" s="67"/>
      <c r="L32" s="39" t="s">
        <v>159</v>
      </c>
      <c r="M32" s="39" t="s">
        <v>160</v>
      </c>
      <c r="N32" s="39" t="s">
        <v>66</v>
      </c>
      <c r="O32" s="69">
        <v>5500000</v>
      </c>
      <c r="P32" s="68" t="s">
        <v>45</v>
      </c>
      <c r="Q32" s="68" t="s">
        <v>46</v>
      </c>
      <c r="R32" s="69">
        <v>300000</v>
      </c>
      <c r="S32" s="69" t="s">
        <v>47</v>
      </c>
      <c r="T32" s="69">
        <v>130</v>
      </c>
      <c r="U32" s="69">
        <v>160</v>
      </c>
      <c r="V32" s="69">
        <v>200</v>
      </c>
      <c r="W32" s="69">
        <f t="shared" si="0"/>
        <v>490</v>
      </c>
      <c r="X32" s="55">
        <v>300000</v>
      </c>
    </row>
    <row r="33" spans="2:24" s="40" customFormat="1" ht="12.7" customHeight="1" x14ac:dyDescent="0.3">
      <c r="B33" s="38" t="s">
        <v>219</v>
      </c>
      <c r="C33" s="65" t="s">
        <v>220</v>
      </c>
      <c r="D33" s="65" t="s">
        <v>221</v>
      </c>
      <c r="E33" s="66" t="s">
        <v>222</v>
      </c>
      <c r="F33" s="67" t="s">
        <v>223</v>
      </c>
      <c r="G33" s="65" t="s">
        <v>72</v>
      </c>
      <c r="H33" s="65" t="s">
        <v>40</v>
      </c>
      <c r="I33" s="67" t="s">
        <v>224</v>
      </c>
      <c r="J33" s="67" t="s">
        <v>236</v>
      </c>
      <c r="K33" s="67"/>
      <c r="L33" s="39" t="s">
        <v>225</v>
      </c>
      <c r="M33" s="39" t="s">
        <v>226</v>
      </c>
      <c r="N33" s="39" t="s">
        <v>66</v>
      </c>
      <c r="O33" s="69">
        <v>7800000</v>
      </c>
      <c r="P33" s="68" t="s">
        <v>45</v>
      </c>
      <c r="Q33" s="68" t="s">
        <v>46</v>
      </c>
      <c r="R33" s="69">
        <v>300000</v>
      </c>
      <c r="S33" s="69" t="s">
        <v>47</v>
      </c>
      <c r="T33" s="69">
        <v>150</v>
      </c>
      <c r="U33" s="69">
        <v>160</v>
      </c>
      <c r="V33" s="69">
        <v>200</v>
      </c>
      <c r="W33" s="69">
        <f t="shared" si="0"/>
        <v>510</v>
      </c>
      <c r="X33" s="55">
        <v>300000</v>
      </c>
    </row>
    <row r="34" spans="2:24" s="40" customFormat="1" ht="12.7" customHeight="1" x14ac:dyDescent="0.3">
      <c r="B34" s="38" t="s">
        <v>58</v>
      </c>
      <c r="C34" s="65" t="s">
        <v>59</v>
      </c>
      <c r="D34" s="65" t="s">
        <v>60</v>
      </c>
      <c r="E34" s="66" t="s">
        <v>61</v>
      </c>
      <c r="F34" s="67" t="s">
        <v>62</v>
      </c>
      <c r="G34" s="65" t="s">
        <v>39</v>
      </c>
      <c r="H34" s="65" t="s">
        <v>40</v>
      </c>
      <c r="I34" s="67" t="s">
        <v>63</v>
      </c>
      <c r="J34" s="67" t="s">
        <v>236</v>
      </c>
      <c r="K34" s="67"/>
      <c r="L34" s="39" t="s">
        <v>64</v>
      </c>
      <c r="M34" s="39" t="s">
        <v>65</v>
      </c>
      <c r="N34" s="39" t="s">
        <v>66</v>
      </c>
      <c r="O34" s="69">
        <v>5500000</v>
      </c>
      <c r="P34" s="68" t="s">
        <v>45</v>
      </c>
      <c r="Q34" s="68" t="s">
        <v>46</v>
      </c>
      <c r="R34" s="69">
        <v>300000</v>
      </c>
      <c r="S34" s="69" t="s">
        <v>47</v>
      </c>
      <c r="T34" s="69">
        <v>130</v>
      </c>
      <c r="U34" s="69">
        <v>160</v>
      </c>
      <c r="V34" s="69">
        <v>200</v>
      </c>
      <c r="W34" s="69">
        <f t="shared" si="0"/>
        <v>490</v>
      </c>
      <c r="X34" s="55">
        <v>300000</v>
      </c>
    </row>
    <row r="35" spans="2:24" s="40" customFormat="1" ht="12.7" customHeight="1" x14ac:dyDescent="0.3">
      <c r="B35" s="38" t="s">
        <v>211</v>
      </c>
      <c r="C35" s="65" t="s">
        <v>212</v>
      </c>
      <c r="D35" s="65" t="s">
        <v>213</v>
      </c>
      <c r="E35" s="66" t="s">
        <v>214</v>
      </c>
      <c r="F35" s="67" t="s">
        <v>215</v>
      </c>
      <c r="G35" s="65" t="s">
        <v>113</v>
      </c>
      <c r="H35" s="65" t="s">
        <v>40</v>
      </c>
      <c r="I35" s="67" t="s">
        <v>216</v>
      </c>
      <c r="J35" s="67" t="s">
        <v>236</v>
      </c>
      <c r="K35" s="67"/>
      <c r="L35" s="39" t="s">
        <v>217</v>
      </c>
      <c r="M35" s="39" t="s">
        <v>218</v>
      </c>
      <c r="N35" s="39" t="s">
        <v>66</v>
      </c>
      <c r="O35" s="69">
        <v>8500000</v>
      </c>
      <c r="P35" s="68" t="s">
        <v>45</v>
      </c>
      <c r="Q35" s="68" t="s">
        <v>46</v>
      </c>
      <c r="R35" s="69">
        <v>300000</v>
      </c>
      <c r="S35" s="69" t="s">
        <v>47</v>
      </c>
      <c r="T35" s="69">
        <v>150</v>
      </c>
      <c r="U35" s="69">
        <v>160</v>
      </c>
      <c r="V35" s="69">
        <v>200</v>
      </c>
      <c r="W35" s="69">
        <f t="shared" si="0"/>
        <v>510</v>
      </c>
      <c r="X35" s="55">
        <v>300000</v>
      </c>
    </row>
  </sheetData>
  <sortState ref="B11:X35">
    <sortCondition ref="X11:X35"/>
    <sortCondition ref="E11:E35"/>
  </sortState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abSelected="1" zoomScale="80" zoomScaleNormal="80" zoomScaleSheetLayoutView="70" workbookViewId="0">
      <selection activeCell="C4" sqref="C4"/>
    </sheetView>
  </sheetViews>
  <sheetFormatPr defaultRowHeight="15.05" x14ac:dyDescent="0.3"/>
  <cols>
    <col min="1" max="1" width="4.109375" style="51" customWidth="1"/>
    <col min="2" max="2" width="5.33203125" style="2" customWidth="1"/>
    <col min="3" max="3" width="30.6640625" style="4" customWidth="1"/>
    <col min="4" max="4" width="67.109375" style="6" customWidth="1"/>
    <col min="5" max="5" width="17.6640625" style="10" customWidth="1"/>
    <col min="6" max="6" width="12.109375" style="50" customWidth="1"/>
    <col min="7" max="7" width="13.21875" style="8" customWidth="1"/>
    <col min="8" max="8" width="10" customWidth="1"/>
    <col min="9" max="9" width="4.77734375" customWidth="1"/>
    <col min="10" max="10" width="4.88671875" customWidth="1"/>
    <col min="11" max="11" width="5" bestFit="1" customWidth="1"/>
    <col min="12" max="12" width="6.21875" bestFit="1" customWidth="1"/>
    <col min="13" max="13" width="19.33203125" style="75" customWidth="1"/>
  </cols>
  <sheetData>
    <row r="1" spans="1:13" ht="20.7" customHeight="1" thickBot="1" x14ac:dyDescent="0.35">
      <c r="B1" s="85" t="s">
        <v>235</v>
      </c>
      <c r="C1" s="14" t="s">
        <v>1</v>
      </c>
      <c r="D1" s="1" t="s">
        <v>28</v>
      </c>
      <c r="E1" s="88" t="s">
        <v>31</v>
      </c>
      <c r="F1" s="91" t="s">
        <v>33</v>
      </c>
      <c r="G1" s="88" t="s">
        <v>5</v>
      </c>
      <c r="H1" s="91" t="s">
        <v>6</v>
      </c>
      <c r="I1" s="43" t="s">
        <v>7</v>
      </c>
      <c r="J1" s="44"/>
      <c r="K1" s="44"/>
      <c r="L1" s="42"/>
      <c r="M1" s="88" t="s">
        <v>32</v>
      </c>
    </row>
    <row r="2" spans="1:13" ht="15.65" thickBot="1" x14ac:dyDescent="0.35">
      <c r="B2" s="86"/>
      <c r="C2" s="15"/>
      <c r="D2" s="1" t="s">
        <v>29</v>
      </c>
      <c r="E2" s="89"/>
      <c r="F2" s="92"/>
      <c r="G2" s="89"/>
      <c r="H2" s="92"/>
      <c r="I2" s="53" t="s">
        <v>10</v>
      </c>
      <c r="J2" s="53" t="s">
        <v>11</v>
      </c>
      <c r="K2" s="18" t="s">
        <v>12</v>
      </c>
      <c r="L2" s="13" t="s">
        <v>13</v>
      </c>
      <c r="M2" s="89"/>
    </row>
    <row r="3" spans="1:13" ht="15.65" thickBot="1" x14ac:dyDescent="0.35">
      <c r="B3" s="87"/>
      <c r="C3" s="31"/>
      <c r="D3" s="1" t="s">
        <v>30</v>
      </c>
      <c r="E3" s="90"/>
      <c r="F3" s="93"/>
      <c r="G3" s="90"/>
      <c r="H3" s="93"/>
      <c r="I3" s="54"/>
      <c r="J3" s="54"/>
      <c r="K3" s="37" t="s">
        <v>25</v>
      </c>
      <c r="L3" s="32"/>
      <c r="M3" s="90"/>
    </row>
    <row r="4" spans="1:13" ht="60.75" customHeight="1" x14ac:dyDescent="0.3">
      <c r="A4" s="70"/>
      <c r="B4" s="94" t="str">
        <f ca="1">IF(OFFSET(List1!B$11,tisk!A3,0)&gt;0,OFFSET(List1!B$11,tisk!A3,0),"")</f>
        <v>21</v>
      </c>
      <c r="C4" s="3" t="str">
        <f ca="1">IF(B4="","",CONCATENATE(OFFSET(List1!C$11,tisk!A3,0),"
",OFFSET(List1!D$11,tisk!A3,0),"
",OFFSET(List1!E$11,tisk!A3,0),"
",OFFSET(List1!F$11,tisk!A3,0)))</f>
        <v>Obec Bohuňovice
6. května 109
Bohuňovice
78314</v>
      </c>
      <c r="D4" s="71" t="str">
        <f ca="1">IF(B4="","",OFFSET(List1!L$11,tisk!A3,0))</f>
        <v>Pořízení dopravního automobilu pro JSDH Bohuňovice zřízené obcí Bohuňovice</v>
      </c>
      <c r="E4" s="96">
        <f ca="1">IF(B4="","",OFFSET(List1!O$11,tisk!A3,0))</f>
        <v>1000000</v>
      </c>
      <c r="F4" s="48" t="str">
        <f ca="1">IF(B4="","",OFFSET(List1!P$11,tisk!A3,0))</f>
        <v>1/2019</v>
      </c>
      <c r="G4" s="97">
        <f ca="1">IF(B4="","",OFFSET(List1!R$11,tisk!A3,0))</f>
        <v>100000</v>
      </c>
      <c r="H4" s="98" t="str">
        <f ca="1">IF(B4="","",OFFSET(List1!S$11,tisk!A3,0))</f>
        <v>20.08.2020</v>
      </c>
      <c r="I4" s="94">
        <f ca="1">IF(B4="","",OFFSET(List1!T$11,tisk!A3,0))</f>
        <v>150</v>
      </c>
      <c r="J4" s="94">
        <f ca="1">IF(B4="","",OFFSET(List1!U$11,tisk!A3,0))</f>
        <v>150</v>
      </c>
      <c r="K4" s="94">
        <f ca="1">IF(B4="","",OFFSET(List1!V$11,tisk!A3,0))</f>
        <v>200</v>
      </c>
      <c r="L4" s="94">
        <f ca="1">IF(B4="","",OFFSET(List1!W$11,tisk!A3,0))</f>
        <v>500</v>
      </c>
      <c r="M4" s="95">
        <f ca="1">IF(B4="","",OFFSET(List1!X$11,tisk!A3,0))</f>
        <v>100000</v>
      </c>
    </row>
    <row r="5" spans="1:13" ht="86.4" customHeight="1" x14ac:dyDescent="0.3">
      <c r="A5" s="70"/>
      <c r="B5" s="94"/>
      <c r="C5" s="3" t="str">
        <f ca="1">IF(B4="","",CONCATENATE("Okres ",OFFSET(List1!G$11,tisk!A3,0),"
","Právní forma","
",OFFSET(List1!H$11,tisk!A3,0),"
","IČO ",OFFSET(List1!I$11,tisk!A3,0),"
 ","B.Ú. ",OFFSET(List1!J$11,tisk!A3,0)))</f>
        <v>Okres Olomouc
Právní forma
Obec, městská část hlavního města Prahy
IČO 00298697
 B.Ú. -anonymizováno-</v>
      </c>
      <c r="D5" s="5" t="str">
        <f ca="1">IF(B4="","",OFFSET(List1!M$11,tisk!A3,0))</f>
        <v>Pořízení dopravního automobilu pro JSDH Bohuňovice současně s dotací od MV GŘ HZS ČR  z důvodu zajištění akceschopnosti a doplnění techniky JSDH Bohuňovice</v>
      </c>
      <c r="E5" s="96"/>
      <c r="F5" s="47"/>
      <c r="G5" s="97"/>
      <c r="H5" s="98"/>
      <c r="I5" s="94"/>
      <c r="J5" s="94"/>
      <c r="K5" s="94"/>
      <c r="L5" s="94"/>
      <c r="M5" s="95"/>
    </row>
    <row r="6" spans="1:13" ht="30.05" customHeight="1" x14ac:dyDescent="0.3">
      <c r="A6" s="70">
        <f>ROW()/3-1</f>
        <v>1</v>
      </c>
      <c r="B6" s="94"/>
      <c r="C6" s="3" t="str">
        <f ca="1">IF(B4="","",CONCATENATE("Zástupce","
",OFFSET(List1!K$11,tisk!A3,0)))</f>
        <v xml:space="preserve">Zástupce
</v>
      </c>
      <c r="D6" s="72" t="str">
        <f ca="1">IF(B4="","",CONCATENATE("Dotace bude použita na:","
",OFFSET(List1!N$11,tisk!A3,0)))</f>
        <v>Dotace bude použita na:
Pořízení dopravního automobilu</v>
      </c>
      <c r="E6" s="96"/>
      <c r="F6" s="48" t="str">
        <f ca="1">IF(B4="","",OFFSET(List1!Q$11,tisk!A3,0))</f>
        <v>6/2020</v>
      </c>
      <c r="G6" s="97"/>
      <c r="H6" s="98"/>
      <c r="I6" s="94"/>
      <c r="J6" s="94"/>
      <c r="K6" s="94"/>
      <c r="L6" s="94"/>
      <c r="M6" s="95"/>
    </row>
    <row r="7" spans="1:13" ht="59.5" customHeight="1" x14ac:dyDescent="0.3">
      <c r="A7" s="70"/>
      <c r="B7" s="94" t="str">
        <f ca="1">IF(OFFSET(List1!B$11,tisk!A6,0)&gt;0,OFFSET(List1!B$11,tisk!A6,0),"")</f>
        <v>22</v>
      </c>
      <c r="C7" s="3" t="str">
        <f ca="1">IF(B7="","",CONCATENATE(OFFSET(List1!C$11,tisk!A6,0),"
",OFFSET(List1!D$11,tisk!A6,0),"
",OFFSET(List1!E$11,tisk!A6,0),"
",OFFSET(List1!F$11,tisk!A6,0)))</f>
        <v>Obec Bohuňovice
6. května 109
Bohuňovice
78314</v>
      </c>
      <c r="D7" s="71" t="str">
        <f ca="1">IF(B7="","",OFFSET(List1!L$11,tisk!A6,0))</f>
        <v>Pořízení dopravního automobilu pro JSDH Trusovice zřízené obcí Bohuňovice</v>
      </c>
      <c r="E7" s="96">
        <f ca="1">IF(B7="","",OFFSET(List1!O$11,tisk!A6,0))</f>
        <v>1000000</v>
      </c>
      <c r="F7" s="48" t="str">
        <f ca="1">IF(B7="","",OFFSET(List1!P$11,tisk!A6,0))</f>
        <v>1/2019</v>
      </c>
      <c r="G7" s="97">
        <f ca="1">IF(B7="","",OFFSET(List1!R$11,tisk!A6,0))</f>
        <v>100000</v>
      </c>
      <c r="H7" s="98" t="str">
        <f ca="1">IF(B7="","",OFFSET(List1!S$11,tisk!A6,0))</f>
        <v>20.08.2020</v>
      </c>
      <c r="I7" s="94">
        <f ca="1">IF(B7="","",OFFSET(List1!T$11,tisk!A6,0))</f>
        <v>110</v>
      </c>
      <c r="J7" s="94">
        <f ca="1">IF(B7="","",OFFSET(List1!U$11,tisk!A6,0))</f>
        <v>150</v>
      </c>
      <c r="K7" s="94">
        <f ca="1">IF(B7="","",OFFSET(List1!V$11,tisk!A6,0))</f>
        <v>200</v>
      </c>
      <c r="L7" s="94">
        <f ca="1">IF(B7="","",OFFSET(List1!W$11,tisk!A6,0))</f>
        <v>460</v>
      </c>
      <c r="M7" s="95">
        <f ca="1">IF(B7="","",OFFSET(List1!X$11,tisk!A6,0))</f>
        <v>100000</v>
      </c>
    </row>
    <row r="8" spans="1:13" ht="92.7" customHeight="1" x14ac:dyDescent="0.3">
      <c r="A8" s="70"/>
      <c r="B8" s="94"/>
      <c r="C8" s="3" t="str">
        <f ca="1">IF(B7="","",CONCATENATE("Okres ",OFFSET(List1!G$11,tisk!A6,0),"
","Právní forma","
",OFFSET(List1!H$11,tisk!A6,0),"
","IČO ",OFFSET(List1!I$11,tisk!A6,0),"
 ","B.Ú. ",OFFSET(List1!J$11,tisk!A6,0)))</f>
        <v>Okres Olomouc
Právní forma
Obec, městská část hlavního města Prahy
IČO 00298697
 B.Ú. -anonymizováno-</v>
      </c>
      <c r="D8" s="5" t="str">
        <f ca="1">IF(B7="","",OFFSET(List1!M$11,tisk!A6,0))</f>
        <v>Pořízení dopravního automobilu pro JSDH Trusovice současně s dotací od MV GŘ HZS ČR z důvodu zajištění akceschopnosti a doplnění techniky JSDH Trusovice - JPO V.</v>
      </c>
      <c r="E8" s="96"/>
      <c r="F8" s="47"/>
      <c r="G8" s="97"/>
      <c r="H8" s="98"/>
      <c r="I8" s="94"/>
      <c r="J8" s="94"/>
      <c r="K8" s="94"/>
      <c r="L8" s="94"/>
      <c r="M8" s="95"/>
    </row>
    <row r="9" spans="1:13" ht="20.7" customHeight="1" x14ac:dyDescent="0.3">
      <c r="A9" s="70">
        <f>ROW()/3-1</f>
        <v>2</v>
      </c>
      <c r="B9" s="94"/>
      <c r="C9" s="5" t="str">
        <f ca="1">IF(B7="","",CONCATENATE("Zástupce","
",OFFSET(List1!K$11,tisk!A6,0)))</f>
        <v xml:space="preserve">Zástupce
</v>
      </c>
      <c r="D9" s="5" t="str">
        <f ca="1">IF(B7="","",CONCATENATE("Dotace bude použita na:",OFFSET(List1!N$11,tisk!A6,0)))</f>
        <v>Dotace bude použita na:Pořízení dopravního automobilu</v>
      </c>
      <c r="E9" s="96"/>
      <c r="F9" s="48" t="str">
        <f ca="1">IF(B7="","",OFFSET(List1!Q$11,tisk!A6,0))</f>
        <v>6/2020</v>
      </c>
      <c r="G9" s="97"/>
      <c r="H9" s="98"/>
      <c r="I9" s="94"/>
      <c r="J9" s="94"/>
      <c r="K9" s="94"/>
      <c r="L9" s="94"/>
      <c r="M9" s="95"/>
    </row>
    <row r="10" spans="1:13" ht="58.85" customHeight="1" x14ac:dyDescent="0.3">
      <c r="A10" s="70"/>
      <c r="B10" s="94" t="str">
        <f ca="1">IF(OFFSET(List1!B$11,tisk!A9,0)&gt;0,OFFSET(List1!B$11,tisk!A9,0),"")</f>
        <v>5</v>
      </c>
      <c r="C10" s="3" t="str">
        <f ca="1">IF(B10="","",CONCATENATE(OFFSET(List1!C$11,tisk!A9,0),"
",OFFSET(List1!D$11,tisk!A9,0),"
",OFFSET(List1!E$11,tisk!A9,0),"
",OFFSET(List1!F$11,tisk!A9,0)))</f>
        <v>obec Bohuslávky
Bohuslávky 114
Bohuslávky
75131</v>
      </c>
      <c r="D10" s="71" t="str">
        <f ca="1">IF(B10="","",OFFSET(List1!L$11,tisk!A9,0))</f>
        <v>Pořízení dopravního automobilu pro JSDH Bohuslávky zřízené obcí Bohuslávky</v>
      </c>
      <c r="E10" s="96">
        <f ca="1">IF(B10="","",OFFSET(List1!O$11,tisk!A9,0))</f>
        <v>1250000</v>
      </c>
      <c r="F10" s="48" t="str">
        <f ca="1">IF(B10="","",OFFSET(List1!P$11,tisk!A9,0))</f>
        <v>1/2019</v>
      </c>
      <c r="G10" s="97">
        <f ca="1">IF(B10="","",OFFSET(List1!R$11,tisk!A9,0))</f>
        <v>100000</v>
      </c>
      <c r="H10" s="98" t="str">
        <f ca="1">IF(B10="","",OFFSET(List1!S$11,tisk!A9,0))</f>
        <v>20.08.2020</v>
      </c>
      <c r="I10" s="94">
        <f ca="1">IF(B10="","",OFFSET(List1!T$11,tisk!A9,0))</f>
        <v>110</v>
      </c>
      <c r="J10" s="94">
        <f ca="1">IF(B10="","",OFFSET(List1!U$11,tisk!A9,0))</f>
        <v>170</v>
      </c>
      <c r="K10" s="94">
        <f ca="1">IF(B10="","",OFFSET(List1!V$11,tisk!A9,0))</f>
        <v>200</v>
      </c>
      <c r="L10" s="94">
        <f ca="1">IF(B10="","",OFFSET(List1!W$11,tisk!A9,0))</f>
        <v>480</v>
      </c>
      <c r="M10" s="95">
        <f ca="1">IF(B10="","",OFFSET(List1!X$11,tisk!A9,0))</f>
        <v>100000</v>
      </c>
    </row>
    <row r="11" spans="1:13" ht="89.55" customHeight="1" x14ac:dyDescent="0.3">
      <c r="A11" s="70"/>
      <c r="B11" s="94"/>
      <c r="C11" s="3" t="str">
        <f ca="1">IF(B10="","",CONCATENATE("Okres ",OFFSET(List1!G$11,tisk!A9,0),"
","Právní forma","
",OFFSET(List1!H$11,tisk!A9,0),"
","IČO ",OFFSET(List1!I$11,tisk!A9,0),"
 ","B.Ú. ",OFFSET(List1!J$11,tisk!A9,0)))</f>
        <v>Okres Přerov
Právní forma
Obec, městská část hlavního města Prahy
IČO 00636142
 B.Ú. -anonymizováno-</v>
      </c>
      <c r="D11" s="5" t="str">
        <f ca="1">IF(B10="","",OFFSET(List1!M$11,tisk!A9,0))</f>
        <v>Pořízení dopravního automobilu pro JSDH Bohuslávky současně s dotací od MV GŘ HZS ČR  z důvodu zajištění akceschopnosti a doplnění techniky Dopravního automobilu v provedení základním</v>
      </c>
      <c r="E11" s="96"/>
      <c r="F11" s="47"/>
      <c r="G11" s="97"/>
      <c r="H11" s="98"/>
      <c r="I11" s="94"/>
      <c r="J11" s="94"/>
      <c r="K11" s="94"/>
      <c r="L11" s="94"/>
      <c r="M11" s="95"/>
    </row>
    <row r="12" spans="1:13" ht="21.3" customHeight="1" x14ac:dyDescent="0.3">
      <c r="A12" s="70">
        <f>ROW()/3-1</f>
        <v>3</v>
      </c>
      <c r="B12" s="94"/>
      <c r="C12" s="5" t="str">
        <f ca="1">IF(B10="","",CONCATENATE("Zástupce","
",OFFSET(List1!K$11,tisk!A9,0)))</f>
        <v xml:space="preserve">Zástupce
</v>
      </c>
      <c r="D12" s="5" t="str">
        <f ca="1">IF(B10="","",CONCATENATE("Dotace bude použita na:",OFFSET(List1!N$11,tisk!A9,0)))</f>
        <v>Dotace bude použita na:Pořízení dopravního automobilu</v>
      </c>
      <c r="E12" s="96"/>
      <c r="F12" s="48" t="str">
        <f ca="1">IF(B10="","",OFFSET(List1!Q$11,tisk!A9,0))</f>
        <v>6/2020</v>
      </c>
      <c r="G12" s="97"/>
      <c r="H12" s="98"/>
      <c r="I12" s="94"/>
      <c r="J12" s="94"/>
      <c r="K12" s="94"/>
      <c r="L12" s="94"/>
      <c r="M12" s="95"/>
    </row>
    <row r="13" spans="1:13" ht="60.75" customHeight="1" x14ac:dyDescent="0.3">
      <c r="B13" s="94" t="str">
        <f ca="1">IF(OFFSET(List1!B$11,tisk!A12,0)&gt;0,OFFSET(List1!B$11,tisk!A12,0),"")</f>
        <v>23</v>
      </c>
      <c r="C13" s="3" t="str">
        <f ca="1">IF(B13="","",CONCATENATE(OFFSET(List1!C$11,tisk!A12,0),"
",OFFSET(List1!D$11,tisk!A12,0),"
",OFFSET(List1!E$11,tisk!A12,0),"
",OFFSET(List1!F$11,tisk!A12,0)))</f>
        <v>Obec Dobromilice
Dobromilice 6
Dobromilice
79825</v>
      </c>
      <c r="D13" s="71" t="str">
        <f ca="1">IF(B13="","",OFFSET(List1!L$11,tisk!A12,0))</f>
        <v>Pořízení dopravního automobilu pro JSDH Dobromilice zřízené obcí Dobromilice</v>
      </c>
      <c r="E13" s="96">
        <f ca="1">IF(B13="","",OFFSET(List1!O$11,tisk!A12,0))</f>
        <v>1000000</v>
      </c>
      <c r="F13" s="48" t="str">
        <f ca="1">IF(B13="","",OFFSET(List1!P$11,tisk!A12,0))</f>
        <v>1/2019</v>
      </c>
      <c r="G13" s="97">
        <f ca="1">IF(B13="","",OFFSET(List1!R$11,tisk!A12,0))</f>
        <v>100000</v>
      </c>
      <c r="H13" s="98" t="str">
        <f ca="1">IF(B13="","",OFFSET(List1!S$11,tisk!A12,0))</f>
        <v>20.08.2020</v>
      </c>
      <c r="I13" s="94">
        <f ca="1">IF(B13="","",OFFSET(List1!T$11,tisk!A12,0))</f>
        <v>110</v>
      </c>
      <c r="J13" s="94">
        <f ca="1">IF(B13="","",OFFSET(List1!U$11,tisk!A12,0))</f>
        <v>170</v>
      </c>
      <c r="K13" s="94">
        <f ca="1">IF(B13="","",OFFSET(List1!V$11,tisk!A12,0))</f>
        <v>200</v>
      </c>
      <c r="L13" s="94">
        <f ca="1">IF(B13="","",OFFSET(List1!W$11,tisk!A12,0))</f>
        <v>480</v>
      </c>
      <c r="M13" s="95">
        <f ca="1">IF(B13="","",OFFSET(List1!X$11,tisk!A12,0))</f>
        <v>100000</v>
      </c>
    </row>
    <row r="14" spans="1:13" ht="86.4" customHeight="1" x14ac:dyDescent="0.3">
      <c r="B14" s="94"/>
      <c r="C14" s="3" t="str">
        <f ca="1">IF(B13="","",CONCATENATE("Okres ",OFFSET(List1!G$11,tisk!A12,0),"
","Právní forma","
",OFFSET(List1!H$11,tisk!A12,0),"
","IČO ",OFFSET(List1!I$11,tisk!A12,0),"
 ","B.Ú. ",OFFSET(List1!J$11,tisk!A12,0)))</f>
        <v>Okres Prostějov
Právní forma
Obec, městská část hlavního města Prahy
IČO 00288187
 B.Ú. -anonymizováno-</v>
      </c>
      <c r="D14" s="5" t="str">
        <f ca="1">IF(B13="","",OFFSET(List1!M$11,tisk!A12,0))</f>
        <v>Pořízení dopravního automobilu pro JSDH obce Dobromilice současně s dotací od MV GŘ HZS ČR  pro JSDH obce Dobromilice je z důvodu zajištění akceschopnosti jednotky SDH a doplnění techniky JSDH obce Dobromilice o nový dopravní automobil.</v>
      </c>
      <c r="E14" s="96"/>
      <c r="F14" s="47"/>
      <c r="G14" s="97"/>
      <c r="H14" s="98"/>
      <c r="I14" s="94"/>
      <c r="J14" s="94"/>
      <c r="K14" s="94"/>
      <c r="L14" s="94"/>
      <c r="M14" s="95"/>
    </row>
    <row r="15" spans="1:13" ht="20.7" customHeight="1" x14ac:dyDescent="0.3">
      <c r="A15" s="51">
        <f>ROW()/3-1</f>
        <v>4</v>
      </c>
      <c r="B15" s="94"/>
      <c r="C15" s="5" t="str">
        <f ca="1">IF(B13="","",CONCATENATE("Zástupce","
",OFFSET(List1!K$11,tisk!A12,0)))</f>
        <v xml:space="preserve">Zástupce
</v>
      </c>
      <c r="D15" s="5" t="str">
        <f ca="1">IF(B13="","",CONCATENATE("Dotace bude použita na:",OFFSET(List1!N$11,tisk!A12,0)))</f>
        <v>Dotace bude použita na:Pořízení dopravního automobilu</v>
      </c>
      <c r="E15" s="96"/>
      <c r="F15" s="48" t="str">
        <f ca="1">IF(B13="","",OFFSET(List1!Q$11,tisk!A12,0))</f>
        <v>6/2020</v>
      </c>
      <c r="G15" s="97"/>
      <c r="H15" s="98"/>
      <c r="I15" s="94"/>
      <c r="J15" s="94"/>
      <c r="K15" s="94"/>
      <c r="L15" s="94"/>
      <c r="M15" s="95"/>
    </row>
    <row r="16" spans="1:13" ht="60.1" customHeight="1" x14ac:dyDescent="0.3">
      <c r="B16" s="94" t="str">
        <f ca="1">IF(OFFSET(List1!B$11,tisk!A15,0)&gt;0,OFFSET(List1!B$11,tisk!A15,0),"")</f>
        <v>6</v>
      </c>
      <c r="C16" s="3" t="str">
        <f ca="1">IF(B16="","",CONCATENATE(OFFSET(List1!C$11,tisk!A15,0),"
",OFFSET(List1!D$11,tisk!A15,0),"
",OFFSET(List1!E$11,tisk!A15,0),"
",OFFSET(List1!F$11,tisk!A15,0)))</f>
        <v>Obec Hradec-Nová Ves
Hradec-Nová Ves 12
Hradec-Nová Ves
79084</v>
      </c>
      <c r="D16" s="71" t="str">
        <f ca="1">IF(B16="","",OFFSET(List1!L$11,tisk!A15,0))</f>
        <v>Pořízení dopravního automobilu pro JSDH Hradec-Nová Ves zřízené obcí Hradec-Nová Ves</v>
      </c>
      <c r="E16" s="96">
        <f ca="1">IF(B16="","",OFFSET(List1!O$11,tisk!A15,0))</f>
        <v>900000</v>
      </c>
      <c r="F16" s="48" t="str">
        <f ca="1">IF(B16="","",OFFSET(List1!P$11,tisk!A15,0))</f>
        <v>1/2019</v>
      </c>
      <c r="G16" s="97">
        <f ca="1">IF(B16="","",OFFSET(List1!R$11,tisk!A15,0))</f>
        <v>100000</v>
      </c>
      <c r="H16" s="98" t="str">
        <f ca="1">IF(B16="","",OFFSET(List1!S$11,tisk!A15,0))</f>
        <v>20.08.2020</v>
      </c>
      <c r="I16" s="94">
        <f ca="1">IF(B16="","",OFFSET(List1!T$11,tisk!A15,0))</f>
        <v>110</v>
      </c>
      <c r="J16" s="94">
        <f ca="1">IF(B16="","",OFFSET(List1!U$11,tisk!A15,0))</f>
        <v>170</v>
      </c>
      <c r="K16" s="94">
        <f ca="1">IF(B16="","",OFFSET(List1!V$11,tisk!A15,0))</f>
        <v>200</v>
      </c>
      <c r="L16" s="94">
        <f ca="1">IF(B16="","",OFFSET(List1!W$11,tisk!A15,0))</f>
        <v>480</v>
      </c>
      <c r="M16" s="95">
        <f ca="1">IF(B16="","",OFFSET(List1!X$11,tisk!A15,0))</f>
        <v>100000</v>
      </c>
    </row>
    <row r="17" spans="1:13" ht="87.05" customHeight="1" x14ac:dyDescent="0.3">
      <c r="B17" s="94"/>
      <c r="C17" s="3" t="str">
        <f ca="1">IF(B16="","",CONCATENATE("Okres ",OFFSET(List1!G$11,tisk!A15,0),"
","Právní forma","
",OFFSET(List1!H$11,tisk!A15,0),"
","IČO ",OFFSET(List1!I$11,tisk!A15,0),"
 ","B.Ú. ",OFFSET(List1!J$11,tisk!A15,0)))</f>
        <v>Okres Jeseník
Právní forma
Obec, městská část hlavního města Prahy
IČO 00636011
 B.Ú. -anonymizováno-</v>
      </c>
      <c r="D17" s="5" t="str">
        <f ca="1">IF(B16="","",OFFSET(List1!M$11,tisk!A15,0))</f>
        <v>Pořízení dopravního automobilu pro JSDH Hradec-Nová Ves současně s dotací od MV GŘ HZS ČR z důvodu zajištění akceschopnosti a doplnění techniky.</v>
      </c>
      <c r="E17" s="96"/>
      <c r="F17" s="47"/>
      <c r="G17" s="97"/>
      <c r="H17" s="98"/>
      <c r="I17" s="94"/>
      <c r="J17" s="94"/>
      <c r="K17" s="94"/>
      <c r="L17" s="94"/>
      <c r="M17" s="95"/>
    </row>
    <row r="18" spans="1:13" ht="18.8" customHeight="1" x14ac:dyDescent="0.3">
      <c r="A18" s="51">
        <f>ROW()/3-1</f>
        <v>5</v>
      </c>
      <c r="B18" s="94"/>
      <c r="C18" s="77" t="str">
        <f ca="1">IF(B16="","",CONCATENATE("Zástupce","
",OFFSET(List1!K$11,tisk!A15,0)))</f>
        <v xml:space="preserve">Zástupce
</v>
      </c>
      <c r="D18" s="5" t="str">
        <f ca="1">IF(B16="","",CONCATENATE("Dotace bude použita na:",OFFSET(List1!N$11,tisk!A15,0)))</f>
        <v>Dotace bude použita na:Pořízení dopravního automobilu</v>
      </c>
      <c r="E18" s="96"/>
      <c r="F18" s="48" t="str">
        <f ca="1">IF(B16="","",OFFSET(List1!Q$11,tisk!A15,0))</f>
        <v>6/2020</v>
      </c>
      <c r="G18" s="97"/>
      <c r="H18" s="98"/>
      <c r="I18" s="94"/>
      <c r="J18" s="94"/>
      <c r="K18" s="94"/>
      <c r="L18" s="94"/>
      <c r="M18" s="95"/>
    </row>
    <row r="19" spans="1:13" s="2" customFormat="1" ht="61.4" customHeight="1" x14ac:dyDescent="0.3">
      <c r="A19" s="51"/>
      <c r="B19" s="94" t="str">
        <f ca="1">IF(OFFSET(List1!B$11,tisk!A18,0)&gt;0,OFFSET(List1!B$11,tisk!A18,0),"")</f>
        <v>12</v>
      </c>
      <c r="C19" s="3" t="str">
        <f ca="1">IF(B19="","",CONCATENATE(OFFSET(List1!C$11,tisk!A18,0),"
",OFFSET(List1!D$11,tisk!A18,0),"
",OFFSET(List1!E$11,tisk!A18,0),"
",OFFSET(List1!F$11,tisk!A18,0)))</f>
        <v>Obec Hvozd
Hvozd 90
Hvozd
79855</v>
      </c>
      <c r="D19" s="71" t="str">
        <f ca="1">IF(B19="","",OFFSET(List1!L$11,tisk!A18,0))</f>
        <v>Pořízení dopravního automobilu pro JSDH Hvozd  zřízené obcí Hvozd</v>
      </c>
      <c r="E19" s="96">
        <f ca="1">IF(B19="","",OFFSET(List1!O$11,tisk!A18,0))</f>
        <v>1000000</v>
      </c>
      <c r="F19" s="48" t="str">
        <f ca="1">IF(B19="","",OFFSET(List1!P$11,tisk!A18,0))</f>
        <v>1/2019</v>
      </c>
      <c r="G19" s="97">
        <f ca="1">IF(B19="","",OFFSET(List1!R$11,tisk!A18,0))</f>
        <v>100000</v>
      </c>
      <c r="H19" s="98" t="str">
        <f ca="1">IF(B19="","",OFFSET(List1!S$11,tisk!A18,0))</f>
        <v>20.08.2020</v>
      </c>
      <c r="I19" s="94">
        <f ca="1">IF(B19="","",OFFSET(List1!T$11,tisk!A18,0))</f>
        <v>130</v>
      </c>
      <c r="J19" s="94">
        <f ca="1">IF(B19="","",OFFSET(List1!U$11,tisk!A18,0))</f>
        <v>170</v>
      </c>
      <c r="K19" s="94">
        <f ca="1">IF(B19="","",OFFSET(List1!V$11,tisk!A18,0))</f>
        <v>200</v>
      </c>
      <c r="L19" s="94">
        <f ca="1">IF(B19="","",OFFSET(List1!W$11,tisk!A18,0))</f>
        <v>500</v>
      </c>
      <c r="M19" s="95">
        <f ca="1">IF(B19="","",OFFSET(List1!X$11,tisk!A18,0))</f>
        <v>100000</v>
      </c>
    </row>
    <row r="20" spans="1:13" s="2" customFormat="1" ht="89.55" customHeight="1" x14ac:dyDescent="0.3">
      <c r="A20" s="51"/>
      <c r="B20" s="94"/>
      <c r="C20" s="3" t="str">
        <f ca="1">IF(B19="","",CONCATENATE("Okres ",OFFSET(List1!G$11,tisk!A18,0),"
","Právní forma","
",OFFSET(List1!H$11,tisk!A18,0),"
","IČO ",OFFSET(List1!I$11,tisk!A18,0),"
 ","B.Ú. ",OFFSET(List1!J$11,tisk!A18,0)))</f>
        <v>Okres Prostějov
Právní forma
Obec, městská část hlavního města Prahy
IČO 00288306
 B.Ú. -anonymizováno-</v>
      </c>
      <c r="D20" s="5" t="str">
        <f ca="1">IF(B19="","",OFFSET(List1!M$11,tisk!A18,0))</f>
        <v>Pořízení dopravního automobilu pro JSDH Hvozd současně s dotací od MV GŘ HZS ČR z důvodu zajištění akceschopnosti a doplnění techniky  nutné pro dopravu zásahové jednotky.</v>
      </c>
      <c r="E20" s="96"/>
      <c r="F20" s="47"/>
      <c r="G20" s="97"/>
      <c r="H20" s="98"/>
      <c r="I20" s="94"/>
      <c r="J20" s="94"/>
      <c r="K20" s="94"/>
      <c r="L20" s="94"/>
      <c r="M20" s="95"/>
    </row>
    <row r="21" spans="1:13" s="2" customFormat="1" ht="17.55" customHeight="1" x14ac:dyDescent="0.3">
      <c r="A21" s="51">
        <f>ROW()/3-1</f>
        <v>6</v>
      </c>
      <c r="B21" s="94"/>
      <c r="C21" s="5" t="str">
        <f ca="1">IF(B19="","",CONCATENATE("Zástupce","
",OFFSET(List1!K$11,tisk!A18,0)))</f>
        <v xml:space="preserve">Zástupce
</v>
      </c>
      <c r="D21" s="5" t="str">
        <f ca="1">IF(B19="","",CONCATENATE("Dotace bude použita na:",OFFSET(List1!N$11,tisk!A18,0)))</f>
        <v>Dotace bude použita na:Pořízení dopravního automobilu</v>
      </c>
      <c r="E21" s="96"/>
      <c r="F21" s="48" t="str">
        <f ca="1">IF(B19="","",OFFSET(List1!Q$11,tisk!A18,0))</f>
        <v>6/2020</v>
      </c>
      <c r="G21" s="97"/>
      <c r="H21" s="98"/>
      <c r="I21" s="94"/>
      <c r="J21" s="94"/>
      <c r="K21" s="94"/>
      <c r="L21" s="94"/>
      <c r="M21" s="95"/>
    </row>
    <row r="22" spans="1:13" s="2" customFormat="1" ht="59.95" customHeight="1" x14ac:dyDescent="0.3">
      <c r="A22" s="51"/>
      <c r="B22" s="94" t="str">
        <f ca="1">IF(OFFSET(List1!B$11,tisk!A21,0)&gt;0,OFFSET(List1!B$11,tisk!A21,0),"")</f>
        <v>9</v>
      </c>
      <c r="C22" s="3" t="str">
        <f ca="1">IF(B22="","",CONCATENATE(OFFSET(List1!C$11,tisk!A21,0),"
",OFFSET(List1!D$11,tisk!A21,0),"
",OFFSET(List1!E$11,tisk!A21,0),"
",OFFSET(List1!F$11,tisk!A21,0)))</f>
        <v>Obec Jakubovice
Jakubovice 25
Jakubovice
78991</v>
      </c>
      <c r="D22" s="71" t="str">
        <f ca="1">IF(B22="","",OFFSET(List1!L$11,tisk!A21,0))</f>
        <v>Pořízení dopravního automobilu pro JSDH Jakubovice zřízené obcí Jakubovice</v>
      </c>
      <c r="E22" s="96">
        <f ca="1">IF(B22="","",OFFSET(List1!O$11,tisk!A21,0))</f>
        <v>800000</v>
      </c>
      <c r="F22" s="48" t="str">
        <f ca="1">IF(B22="","",OFFSET(List1!P$11,tisk!A21,0))</f>
        <v>1/2019</v>
      </c>
      <c r="G22" s="97">
        <f ca="1">IF(B22="","",OFFSET(List1!R$11,tisk!A21,0))</f>
        <v>100000</v>
      </c>
      <c r="H22" s="98" t="str">
        <f ca="1">IF(B22="","",OFFSET(List1!S$11,tisk!A21,0))</f>
        <v>20.08.2020</v>
      </c>
      <c r="I22" s="94">
        <f ca="1">IF(B22="","",OFFSET(List1!T$11,tisk!A21,0))</f>
        <v>110</v>
      </c>
      <c r="J22" s="94">
        <f ca="1">IF(B22="","",OFFSET(List1!U$11,tisk!A21,0))</f>
        <v>190</v>
      </c>
      <c r="K22" s="94">
        <f ca="1">IF(B22="","",OFFSET(List1!V$11,tisk!A21,0))</f>
        <v>200</v>
      </c>
      <c r="L22" s="94">
        <f ca="1">IF(B22="","",OFFSET(List1!W$11,tisk!A21,0))</f>
        <v>500</v>
      </c>
      <c r="M22" s="95">
        <f ca="1">IF(B22="","",OFFSET(List1!X$11,tisk!A21,0))</f>
        <v>100000</v>
      </c>
    </row>
    <row r="23" spans="1:13" s="2" customFormat="1" ht="91.45" customHeight="1" x14ac:dyDescent="0.3">
      <c r="A23" s="51"/>
      <c r="B23" s="94"/>
      <c r="C23" s="3" t="str">
        <f ca="1">IF(B22="","",CONCATENATE("Okres ",OFFSET(List1!G$11,tisk!A21,0),"
","Právní forma","
",OFFSET(List1!H$11,tisk!A21,0),"
","IČO ",OFFSET(List1!I$11,tisk!A21,0),"
 ","B.Ú. ",OFFSET(List1!J$11,tisk!A21,0)))</f>
        <v>Okres Šumperk
Právní forma
Obec, městská část hlavního města Prahy
IČO 00635979
 B.Ú. -anonymizováno-</v>
      </c>
      <c r="D23" s="5" t="str">
        <f ca="1">IF(B22="","",OFFSET(List1!M$11,tisk!A21,0))</f>
        <v>Pořízení dopravního automobilu pro JSDH Jakubovice současně s dotací od MV GŘ HZS ČR</v>
      </c>
      <c r="E23" s="96"/>
      <c r="F23" s="47"/>
      <c r="G23" s="97"/>
      <c r="H23" s="98"/>
      <c r="I23" s="94"/>
      <c r="J23" s="94"/>
      <c r="K23" s="94"/>
      <c r="L23" s="94"/>
      <c r="M23" s="95"/>
    </row>
    <row r="24" spans="1:13" s="2" customFormat="1" ht="18.8" customHeight="1" x14ac:dyDescent="0.3">
      <c r="A24" s="51">
        <f>ROW()/3-1</f>
        <v>7</v>
      </c>
      <c r="B24" s="94"/>
      <c r="C24" s="5" t="str">
        <f ca="1">IF(B22="","",CONCATENATE("Zástupce","
",OFFSET(List1!K$11,tisk!A21,0)))</f>
        <v xml:space="preserve">Zástupce
</v>
      </c>
      <c r="D24" s="5" t="str">
        <f ca="1">IF(B22="","",CONCATENATE("Dotace bude použita na:",OFFSET(List1!N$11,tisk!A21,0)))</f>
        <v>Dotace bude použita na:Pořízení dopravního automobilu</v>
      </c>
      <c r="E24" s="96"/>
      <c r="F24" s="48" t="str">
        <f ca="1">IF(B22="","",OFFSET(List1!Q$11,tisk!A21,0))</f>
        <v>6/2020</v>
      </c>
      <c r="G24" s="97"/>
      <c r="H24" s="98"/>
      <c r="I24" s="94"/>
      <c r="J24" s="94"/>
      <c r="K24" s="94"/>
      <c r="L24" s="94"/>
      <c r="M24" s="95"/>
    </row>
    <row r="25" spans="1:13" s="2" customFormat="1" ht="60.75" customHeight="1" x14ac:dyDescent="0.3">
      <c r="A25" s="51"/>
      <c r="B25" s="94" t="str">
        <f ca="1">IF(OFFSET(List1!B$11,tisk!A24,0)&gt;0,OFFSET(List1!B$11,tisk!A24,0),"")</f>
        <v>18</v>
      </c>
      <c r="C25" s="3" t="str">
        <f ca="1">IF(B25="","",CONCATENATE(OFFSET(List1!C$11,tisk!A24,0),"
",OFFSET(List1!D$11,tisk!A24,0),"
",OFFSET(List1!E$11,tisk!A24,0),"
",OFFSET(List1!F$11,tisk!A24,0)))</f>
        <v>Obec Jezernice
Jezernice 206
Jezernice
75131</v>
      </c>
      <c r="D25" s="71" t="str">
        <f ca="1">IF(B25="","",OFFSET(List1!L$11,tisk!A24,0))</f>
        <v>Pořízení dopravního automobilu pro JSDH Jezernice zřízené obcí Jezernice</v>
      </c>
      <c r="E25" s="96">
        <f ca="1">IF(B25="","",OFFSET(List1!O$11,tisk!A24,0))</f>
        <v>1000000</v>
      </c>
      <c r="F25" s="48" t="str">
        <f ca="1">IF(B25="","",OFFSET(List1!P$11,tisk!A24,0))</f>
        <v>1/2019</v>
      </c>
      <c r="G25" s="97">
        <f ca="1">IF(B25="","",OFFSET(List1!R$11,tisk!A24,0))</f>
        <v>100000</v>
      </c>
      <c r="H25" s="98" t="str">
        <f ca="1">IF(B25="","",OFFSET(List1!S$11,tisk!A24,0))</f>
        <v>20.08.2020</v>
      </c>
      <c r="I25" s="94">
        <f ca="1">IF(B25="","",OFFSET(List1!T$11,tisk!A24,0))</f>
        <v>110</v>
      </c>
      <c r="J25" s="94">
        <f ca="1">IF(B25="","",OFFSET(List1!U$11,tisk!A24,0))</f>
        <v>170</v>
      </c>
      <c r="K25" s="94">
        <f ca="1">IF(B25="","",OFFSET(List1!V$11,tisk!A24,0))</f>
        <v>200</v>
      </c>
      <c r="L25" s="94">
        <f ca="1">IF(B25="","",OFFSET(List1!W$11,tisk!A24,0))</f>
        <v>480</v>
      </c>
      <c r="M25" s="95">
        <f ca="1">IF(B25="","",OFFSET(List1!X$11,tisk!A24,0))</f>
        <v>100000</v>
      </c>
    </row>
    <row r="26" spans="1:13" s="2" customFormat="1" ht="92.7" customHeight="1" x14ac:dyDescent="0.3">
      <c r="A26" s="51"/>
      <c r="B26" s="94"/>
      <c r="C26" s="3" t="str">
        <f ca="1">IF(B25="","",CONCATENATE("Okres ",OFFSET(List1!G$11,tisk!A24,0),"
","Právní forma","
",OFFSET(List1!H$11,tisk!A24,0),"
","IČO ",OFFSET(List1!I$11,tisk!A24,0),"
 ","B.Ú. ",OFFSET(List1!J$11,tisk!A24,0)))</f>
        <v>Okres Přerov
Právní forma
Obec, městská část hlavního města Prahy
IČO 70040915
 B.Ú. -anonymizováno-</v>
      </c>
      <c r="D26" s="5" t="str">
        <f ca="1">IF(B25="","",OFFSET(List1!M$11,tisk!A24,0))</f>
        <v>Pořízení dopravního automobilu pro JSDH Jezernice současně s dotací od MV GŘ HZS ČR z důvodu zajištění akceschopnosti jednotky.</v>
      </c>
      <c r="E26" s="96"/>
      <c r="F26" s="47"/>
      <c r="G26" s="97"/>
      <c r="H26" s="98"/>
      <c r="I26" s="94"/>
      <c r="J26" s="94"/>
      <c r="K26" s="94"/>
      <c r="L26" s="94"/>
      <c r="M26" s="95"/>
    </row>
    <row r="27" spans="1:13" s="2" customFormat="1" ht="19.45" customHeight="1" x14ac:dyDescent="0.3">
      <c r="A27" s="51">
        <f>ROW()/3-1</f>
        <v>8</v>
      </c>
      <c r="B27" s="94"/>
      <c r="C27" s="5" t="str">
        <f ca="1">IF(B25="","",CONCATENATE("Zástupce","
",OFFSET(List1!K$11,tisk!A24,0)))</f>
        <v xml:space="preserve">Zástupce
</v>
      </c>
      <c r="D27" s="5" t="str">
        <f ca="1">IF(B25="","",CONCATENATE("Dotace bude použita na:",OFFSET(List1!N$11,tisk!A24,0)))</f>
        <v>Dotace bude použita na:Pořízení dopravního automobilu</v>
      </c>
      <c r="E27" s="96"/>
      <c r="F27" s="48" t="str">
        <f ca="1">IF(B25="","",OFFSET(List1!Q$11,tisk!A24,0))</f>
        <v>6/2020</v>
      </c>
      <c r="G27" s="97"/>
      <c r="H27" s="98"/>
      <c r="I27" s="94"/>
      <c r="J27" s="94"/>
      <c r="K27" s="94"/>
      <c r="L27" s="94"/>
      <c r="M27" s="95"/>
    </row>
    <row r="28" spans="1:13" s="2" customFormat="1" ht="59.5" customHeight="1" x14ac:dyDescent="0.3">
      <c r="A28" s="51"/>
      <c r="B28" s="94" t="str">
        <f ca="1">IF(OFFSET(List1!B$11,tisk!A27,0)&gt;0,OFFSET(List1!B$11,tisk!A27,0),"")</f>
        <v>20</v>
      </c>
      <c r="C28" s="3" t="str">
        <f ca="1">IF(B28="","",CONCATENATE(OFFSET(List1!C$11,tisk!A27,0),"
",OFFSET(List1!D$11,tisk!A27,0),"
",OFFSET(List1!E$11,tisk!A27,0),"
",OFFSET(List1!F$11,tisk!A27,0)))</f>
        <v>Městys Nezamyslice
Tjabinova 111
Nezamyslice
79826</v>
      </c>
      <c r="D28" s="71" t="str">
        <f ca="1">IF(B28="","",OFFSET(List1!L$11,tisk!A27,0))</f>
        <v>Pořízení dopravního automobilu pro JSDH Nezamyslice zřízené městysem Nezamyslice</v>
      </c>
      <c r="E28" s="96">
        <f ca="1">IF(B28="","",OFFSET(List1!O$11,tisk!A27,0))</f>
        <v>1000000</v>
      </c>
      <c r="F28" s="48" t="str">
        <f ca="1">IF(B28="","",OFFSET(List1!P$11,tisk!A27,0))</f>
        <v>1/2019</v>
      </c>
      <c r="G28" s="97">
        <f ca="1">IF(B28="","",OFFSET(List1!R$11,tisk!A27,0))</f>
        <v>100000</v>
      </c>
      <c r="H28" s="98" t="str">
        <f ca="1">IF(B28="","",OFFSET(List1!S$11,tisk!A27,0))</f>
        <v>20.08.2020</v>
      </c>
      <c r="I28" s="94">
        <f ca="1">IF(B28="","",OFFSET(List1!T$11,tisk!A27,0))</f>
        <v>130</v>
      </c>
      <c r="J28" s="94">
        <f ca="1">IF(B28="","",OFFSET(List1!U$11,tisk!A27,0))</f>
        <v>150</v>
      </c>
      <c r="K28" s="94">
        <f ca="1">IF(B28="","",OFFSET(List1!V$11,tisk!A27,0))</f>
        <v>200</v>
      </c>
      <c r="L28" s="94">
        <f ca="1">IF(B28="","",OFFSET(List1!W$11,tisk!A27,0))</f>
        <v>480</v>
      </c>
      <c r="M28" s="95">
        <f ca="1">IF(B28="","",OFFSET(List1!X$11,tisk!A27,0))</f>
        <v>100000</v>
      </c>
    </row>
    <row r="29" spans="1:13" s="2" customFormat="1" ht="92.7" customHeight="1" x14ac:dyDescent="0.3">
      <c r="A29" s="51"/>
      <c r="B29" s="94"/>
      <c r="C29" s="3" t="str">
        <f ca="1">IF(B28="","",CONCATENATE("Okres ",OFFSET(List1!G$11,tisk!A27,0),"
","Právní forma","
",OFFSET(List1!H$11,tisk!A27,0),"
","IČO ",OFFSET(List1!I$11,tisk!A27,0),"
 ","B.Ú. ",OFFSET(List1!J$11,tisk!A27,0)))</f>
        <v>Okres Prostějov
Právní forma
Obec, městská část hlavního města Prahy
IČO 00288501
 B.Ú. -anonymizováno-</v>
      </c>
      <c r="D29" s="5" t="str">
        <f ca="1">IF(B28="","",OFFSET(List1!M$11,tisk!A27,0))</f>
        <v>Pořízení dopravního automobilu pro JSDH Nezamyslice současně s dotací od MV GŘ HZS ČR z důvodu zajištění akceschopnosti a doplnění techniky.</v>
      </c>
      <c r="E29" s="96"/>
      <c r="F29" s="47"/>
      <c r="G29" s="97"/>
      <c r="H29" s="98"/>
      <c r="I29" s="94"/>
      <c r="J29" s="94"/>
      <c r="K29" s="94"/>
      <c r="L29" s="94"/>
      <c r="M29" s="95"/>
    </row>
    <row r="30" spans="1:13" s="2" customFormat="1" ht="19.45" customHeight="1" x14ac:dyDescent="0.3">
      <c r="A30" s="51">
        <f>ROW()/3-1</f>
        <v>9</v>
      </c>
      <c r="B30" s="94"/>
      <c r="C30" s="5" t="str">
        <f ca="1">IF(B28="","",CONCATENATE("Zástupce","
",OFFSET(List1!K$11,tisk!A27,0)))</f>
        <v xml:space="preserve">Zástupce
</v>
      </c>
      <c r="D30" s="5" t="str">
        <f ca="1">IF(B28="","",CONCATENATE("Dotace bude použita na:",OFFSET(List1!N$11,tisk!A27,0)))</f>
        <v>Dotace bude použita na:Pořízení dopravního automobilu</v>
      </c>
      <c r="E30" s="96"/>
      <c r="F30" s="48" t="str">
        <f ca="1">IF(B28="","",OFFSET(List1!Q$11,tisk!A27,0))</f>
        <v>6/2020</v>
      </c>
      <c r="G30" s="97"/>
      <c r="H30" s="98"/>
      <c r="I30" s="94"/>
      <c r="J30" s="94"/>
      <c r="K30" s="94"/>
      <c r="L30" s="94"/>
      <c r="M30" s="95"/>
    </row>
    <row r="31" spans="1:13" s="2" customFormat="1" ht="59.5" customHeight="1" x14ac:dyDescent="0.3">
      <c r="A31" s="51"/>
      <c r="B31" s="94" t="str">
        <f ca="1">IF(OFFSET(List1!B$11,tisk!A30,0)&gt;0,OFFSET(List1!B$11,tisk!A30,0),"")</f>
        <v>10</v>
      </c>
      <c r="C31" s="3" t="str">
        <f ca="1">IF(B31="","",CONCATENATE(OFFSET(List1!C$11,tisk!A30,0),"
",OFFSET(List1!D$11,tisk!A30,0),"
",OFFSET(List1!E$11,tisk!A30,0),"
",OFFSET(List1!F$11,tisk!A30,0)))</f>
        <v>Statutární město Olomouc
Horní náměstí 583
Olomouc
77900</v>
      </c>
      <c r="D31" s="71" t="str">
        <f ca="1">IF(B31="","",OFFSET(List1!L$11,tisk!A30,0))</f>
        <v>Pořízení dopravního automobilu pro JSDH Holice zřízené statutárním městem Olomouc</v>
      </c>
      <c r="E31" s="96">
        <f ca="1">IF(B31="","",OFFSET(List1!O$11,tisk!A30,0))</f>
        <v>1300000</v>
      </c>
      <c r="F31" s="48" t="str">
        <f ca="1">IF(B31="","",OFFSET(List1!P$11,tisk!A30,0))</f>
        <v>1/2019</v>
      </c>
      <c r="G31" s="97">
        <f ca="1">IF(B31="","",OFFSET(List1!R$11,tisk!A30,0))</f>
        <v>100000</v>
      </c>
      <c r="H31" s="98" t="str">
        <f ca="1">IF(B31="","",OFFSET(List1!S$11,tisk!A30,0))</f>
        <v>20.08.2020</v>
      </c>
      <c r="I31" s="94">
        <f ca="1">IF(B31="","",OFFSET(List1!T$11,tisk!A30,0))</f>
        <v>110</v>
      </c>
      <c r="J31" s="94">
        <f ca="1">IF(B31="","",OFFSET(List1!U$11,tisk!A30,0))</f>
        <v>110</v>
      </c>
      <c r="K31" s="94">
        <f ca="1">IF(B31="","",OFFSET(List1!V$11,tisk!A30,0))</f>
        <v>200</v>
      </c>
      <c r="L31" s="94">
        <f ca="1">IF(B31="","",OFFSET(List1!W$11,tisk!A30,0))</f>
        <v>420</v>
      </c>
      <c r="M31" s="95">
        <f ca="1">IF(B31="","",OFFSET(List1!X$11,tisk!A30,0))</f>
        <v>100000</v>
      </c>
    </row>
    <row r="32" spans="1:13" s="2" customFormat="1" ht="90.8" customHeight="1" x14ac:dyDescent="0.3">
      <c r="A32" s="51"/>
      <c r="B32" s="94"/>
      <c r="C32" s="3" t="str">
        <f ca="1">IF(B31="","",CONCATENATE("Okres ",OFFSET(List1!G$11,tisk!A30,0),"
","Právní forma","
",OFFSET(List1!H$11,tisk!A30,0),"
","IČO ",OFFSET(List1!I$11,tisk!A30,0),"
 ","B.Ú. ",OFFSET(List1!J$11,tisk!A30,0)))</f>
        <v>Okres Olomouc
Právní forma
Obec, městská část hlavního města Prahy
IČO 00299308
 B.Ú. -anonymizováno-</v>
      </c>
      <c r="D32" s="5" t="str">
        <f ca="1">IF(B31="","",OFFSET(List1!M$11,tisk!A30,0))</f>
        <v>Pořízení dopravního automobilu pro JSDH Holice současně s dotací od MV GŘ HZS ČR z důvodu zajištění akceschopnosti</v>
      </c>
      <c r="E32" s="96"/>
      <c r="F32" s="47"/>
      <c r="G32" s="97"/>
      <c r="H32" s="98"/>
      <c r="I32" s="94"/>
      <c r="J32" s="94"/>
      <c r="K32" s="94"/>
      <c r="L32" s="94"/>
      <c r="M32" s="95"/>
    </row>
    <row r="33" spans="1:13" s="2" customFormat="1" ht="17.55" customHeight="1" x14ac:dyDescent="0.3">
      <c r="A33" s="51">
        <f>ROW()/3-1</f>
        <v>10</v>
      </c>
      <c r="B33" s="94"/>
      <c r="C33" s="5" t="str">
        <f ca="1">IF(B31="","",CONCATENATE("Zástupce","
",OFFSET(List1!K$11,tisk!A30,0)))</f>
        <v xml:space="preserve">Zástupce
</v>
      </c>
      <c r="D33" s="5" t="str">
        <f ca="1">IF(B31="","",CONCATENATE("Dotace bude použita na:",OFFSET(List1!N$11,tisk!A30,0)))</f>
        <v>Dotace bude použita na:Pořízení dopravního automobilu</v>
      </c>
      <c r="E33" s="96"/>
      <c r="F33" s="48" t="str">
        <f ca="1">IF(B31="","",OFFSET(List1!Q$11,tisk!A30,0))</f>
        <v>6/2020</v>
      </c>
      <c r="G33" s="97"/>
      <c r="H33" s="98"/>
      <c r="I33" s="94"/>
      <c r="J33" s="94"/>
      <c r="K33" s="94"/>
      <c r="L33" s="94"/>
      <c r="M33" s="95"/>
    </row>
    <row r="34" spans="1:13" s="2" customFormat="1" ht="62" customHeight="1" x14ac:dyDescent="0.3">
      <c r="A34" s="51"/>
      <c r="B34" s="94" t="str">
        <f ca="1">IF(OFFSET(List1!B$11,tisk!A33,0)&gt;0,OFFSET(List1!B$11,tisk!A33,0),"")</f>
        <v>11</v>
      </c>
      <c r="C34" s="3" t="str">
        <f ca="1">IF(B34="","",CONCATENATE(OFFSET(List1!C$11,tisk!A33,0),"
",OFFSET(List1!D$11,tisk!A33,0),"
",OFFSET(List1!E$11,tisk!A33,0),"
",OFFSET(List1!F$11,tisk!A33,0)))</f>
        <v>Statutární město Olomouc
Horní náměstí 583
Olomouc
77900</v>
      </c>
      <c r="D34" s="71" t="str">
        <f ca="1">IF(B34="","",OFFSET(List1!L$11,tisk!A33,0))</f>
        <v>Pořízení dopravního automobilu pro JSDH Droždín zřízené statutárním městem Olomouc</v>
      </c>
      <c r="E34" s="96">
        <f ca="1">IF(B34="","",OFFSET(List1!O$11,tisk!A33,0))</f>
        <v>1200000</v>
      </c>
      <c r="F34" s="48" t="str">
        <f ca="1">IF(B34="","",OFFSET(List1!P$11,tisk!A33,0))</f>
        <v>1/2019</v>
      </c>
      <c r="G34" s="97">
        <f ca="1">IF(B34="","",OFFSET(List1!R$11,tisk!A33,0))</f>
        <v>100000</v>
      </c>
      <c r="H34" s="98" t="str">
        <f ca="1">IF(B34="","",OFFSET(List1!S$11,tisk!A33,0))</f>
        <v>20.08.2020</v>
      </c>
      <c r="I34" s="94">
        <f ca="1">IF(B34="","",OFFSET(List1!T$11,tisk!A33,0))</f>
        <v>110</v>
      </c>
      <c r="J34" s="94">
        <f ca="1">IF(B34="","",OFFSET(List1!U$11,tisk!A33,0))</f>
        <v>110</v>
      </c>
      <c r="K34" s="94">
        <f ca="1">IF(B34="","",OFFSET(List1!V$11,tisk!A33,0))</f>
        <v>200</v>
      </c>
      <c r="L34" s="94">
        <f ca="1">IF(B34="","",OFFSET(List1!W$11,tisk!A33,0))</f>
        <v>420</v>
      </c>
      <c r="M34" s="95">
        <f ca="1">IF(B34="","",OFFSET(List1!X$11,tisk!A33,0))</f>
        <v>100000</v>
      </c>
    </row>
    <row r="35" spans="1:13" s="2" customFormat="1" ht="97.05" customHeight="1" x14ac:dyDescent="0.3">
      <c r="A35" s="51"/>
      <c r="B35" s="94"/>
      <c r="C35" s="3" t="str">
        <f ca="1">IF(B34="","",CONCATENATE("Okres ",OFFSET(List1!G$11,tisk!A33,0),"
","Právní forma","
",OFFSET(List1!H$11,tisk!A33,0),"
","IČO ",OFFSET(List1!I$11,tisk!A33,0),"
 ","B.Ú. ",OFFSET(List1!J$11,tisk!A33,0)))</f>
        <v>Okres Olomouc
Právní forma
Obec, městská část hlavního města Prahy
IČO 00299308
 B.Ú. -anonymizováno-</v>
      </c>
      <c r="D35" s="5" t="str">
        <f ca="1">IF(B34="","",OFFSET(List1!M$11,tisk!A33,0))</f>
        <v>Pořízení dopravního automobilu pro JSDH Droždín současně s dotací od MV GŘ HZS ČR z důvodu zajištění akceschopnosti</v>
      </c>
      <c r="E35" s="96"/>
      <c r="F35" s="47"/>
      <c r="G35" s="97"/>
      <c r="H35" s="98"/>
      <c r="I35" s="94"/>
      <c r="J35" s="94"/>
      <c r="K35" s="94"/>
      <c r="L35" s="94"/>
      <c r="M35" s="95"/>
    </row>
    <row r="36" spans="1:13" s="2" customFormat="1" ht="30.05" customHeight="1" x14ac:dyDescent="0.3">
      <c r="A36" s="51">
        <f>ROW()/3-1</f>
        <v>11</v>
      </c>
      <c r="B36" s="94"/>
      <c r="C36" s="3" t="str">
        <f ca="1">IF(B34="","",CONCATENATE("Zástupce","
",OFFSET(List1!K$11,tisk!A33,0)))</f>
        <v xml:space="preserve">Zástupce
</v>
      </c>
      <c r="D36" s="5" t="str">
        <f ca="1">IF(B34="","",CONCATENATE("Dotace bude použita na:",OFFSET(List1!N$11,tisk!A33,0)))</f>
        <v>Dotace bude použita na:Pořízení dopravního automobilu</v>
      </c>
      <c r="E36" s="96"/>
      <c r="F36" s="48" t="str">
        <f ca="1">IF(B34="","",OFFSET(List1!Q$11,tisk!A33,0))</f>
        <v>6/2020</v>
      </c>
      <c r="G36" s="97"/>
      <c r="H36" s="98"/>
      <c r="I36" s="94"/>
      <c r="J36" s="94"/>
      <c r="K36" s="94"/>
      <c r="L36" s="94"/>
      <c r="M36" s="95"/>
    </row>
    <row r="37" spans="1:13" s="2" customFormat="1" ht="75" customHeight="1" x14ac:dyDescent="0.3">
      <c r="A37" s="51"/>
      <c r="B37" s="94" t="str">
        <f ca="1">IF(OFFSET(List1!B$11,tisk!A36,0)&gt;0,OFFSET(List1!B$11,tisk!A36,0),"")</f>
        <v>17</v>
      </c>
      <c r="C37" s="3" t="str">
        <f ca="1">IF(B37="","",CONCATENATE(OFFSET(List1!C$11,tisk!A36,0),"
",OFFSET(List1!D$11,tisk!A36,0),"
",OFFSET(List1!E$11,tisk!A36,0),"
",OFFSET(List1!F$11,tisk!A36,0)))</f>
        <v>Obec Prosenice
Na Návsi 10
Prosenice
75121</v>
      </c>
      <c r="D37" s="71" t="str">
        <f ca="1">IF(B37="","",OFFSET(List1!L$11,tisk!A36,0))</f>
        <v>Pořízení dopravního automobilu pro JSDH Prosenice zřízené obcí Prosenice</v>
      </c>
      <c r="E37" s="96">
        <f ca="1">IF(B37="","",OFFSET(List1!O$11,tisk!A36,0))</f>
        <v>1200000</v>
      </c>
      <c r="F37" s="48" t="str">
        <f ca="1">IF(B37="","",OFFSET(List1!P$11,tisk!A36,0))</f>
        <v>1/2019</v>
      </c>
      <c r="G37" s="97">
        <f ca="1">IF(B37="","",OFFSET(List1!R$11,tisk!A36,0))</f>
        <v>100000</v>
      </c>
      <c r="H37" s="98" t="str">
        <f ca="1">IF(B37="","",OFFSET(List1!S$11,tisk!A36,0))</f>
        <v>20.08.2020</v>
      </c>
      <c r="I37" s="94">
        <f ca="1">IF(B37="","",OFFSET(List1!T$11,tisk!A36,0))</f>
        <v>110</v>
      </c>
      <c r="J37" s="94">
        <f ca="1">IF(B37="","",OFFSET(List1!U$11,tisk!A36,0))</f>
        <v>170</v>
      </c>
      <c r="K37" s="94">
        <f ca="1">IF(B37="","",OFFSET(List1!V$11,tisk!A36,0))</f>
        <v>200</v>
      </c>
      <c r="L37" s="94">
        <f ca="1">IF(B37="","",OFFSET(List1!W$11,tisk!A36,0))</f>
        <v>480</v>
      </c>
      <c r="M37" s="95">
        <f ca="1">IF(B37="","",OFFSET(List1!X$11,tisk!A36,0))</f>
        <v>100000</v>
      </c>
    </row>
    <row r="38" spans="1:13" s="2" customFormat="1" ht="94.55" customHeight="1" x14ac:dyDescent="0.3">
      <c r="A38" s="51"/>
      <c r="B38" s="94"/>
      <c r="C38" s="3" t="str">
        <f ca="1">IF(B37="","",CONCATENATE("Okres ",OFFSET(List1!G$11,tisk!A36,0),"
","Právní forma","
",OFFSET(List1!H$11,tisk!A36,0),"
","IČO ",OFFSET(List1!I$11,tisk!A36,0),"
 ","B.Ú. ",OFFSET(List1!J$11,tisk!A36,0)))</f>
        <v>Okres Přerov
Právní forma
Obec, městská část hlavního města Prahy
IČO 00301809
 B.Ú. -anonymizováno-</v>
      </c>
      <c r="D38" s="5" t="str">
        <f ca="1">IF(B37="","",OFFSET(List1!M$11,tisk!A36,0))</f>
        <v>Pořízení dopravního automobilu pro JSDH Prosenice současně s dotací od MV GŘ HZS ČR z důvodu nahrazení stávajícího vozidla DA AVIA Bus, které je v nevyhovujícím stavu.</v>
      </c>
      <c r="E38" s="96"/>
      <c r="F38" s="47"/>
      <c r="G38" s="97"/>
      <c r="H38" s="98"/>
      <c r="I38" s="94"/>
      <c r="J38" s="94"/>
      <c r="K38" s="94"/>
      <c r="L38" s="94"/>
      <c r="M38" s="95"/>
    </row>
    <row r="39" spans="1:13" s="2" customFormat="1" ht="30.05" customHeight="1" x14ac:dyDescent="0.3">
      <c r="A39" s="51">
        <f>ROW()/3-1</f>
        <v>12</v>
      </c>
      <c r="B39" s="94"/>
      <c r="C39" s="3" t="str">
        <f ca="1">IF(B37="","",CONCATENATE("Zástupce","
",OFFSET(List1!K$11,tisk!A36,0)))</f>
        <v xml:space="preserve">Zástupce
</v>
      </c>
      <c r="D39" s="5" t="str">
        <f ca="1">IF(B37="","",CONCATENATE("Dotace bude použita na:",OFFSET(List1!N$11,tisk!A36,0)))</f>
        <v>Dotace bude použita na:Pořízení dopravního automobilu</v>
      </c>
      <c r="E39" s="96"/>
      <c r="F39" s="48" t="str">
        <f ca="1">IF(B37="","",OFFSET(List1!Q$11,tisk!A36,0))</f>
        <v>6/2020</v>
      </c>
      <c r="G39" s="97"/>
      <c r="H39" s="98"/>
      <c r="I39" s="94"/>
      <c r="J39" s="94"/>
      <c r="K39" s="94"/>
      <c r="L39" s="94"/>
      <c r="M39" s="95"/>
    </row>
    <row r="40" spans="1:13" s="2" customFormat="1" ht="68.25" customHeight="1" x14ac:dyDescent="0.3">
      <c r="A40" s="51"/>
      <c r="B40" s="94" t="str">
        <f ca="1">IF(OFFSET(List1!B$11,tisk!A39,0)&gt;0,OFFSET(List1!B$11,tisk!A39,0),"")</f>
        <v>14</v>
      </c>
      <c r="C40" s="3" t="str">
        <f ca="1">IF(B40="","",CONCATENATE(OFFSET(List1!C$11,tisk!A39,0),"
",OFFSET(List1!D$11,tisk!A39,0),"
",OFFSET(List1!E$11,tisk!A39,0),"
",OFFSET(List1!F$11,tisk!A39,0)))</f>
        <v>Obec Přáslavice
Přáslavice 23
Přáslavice
78354</v>
      </c>
      <c r="D40" s="71" t="str">
        <f ca="1">IF(B40="","",OFFSET(List1!L$11,tisk!A39,0))</f>
        <v>Pořízení dopravního automobilu pro JSDH Přáslavice zřízené obcí Přáslavice</v>
      </c>
      <c r="E40" s="96">
        <f ca="1">IF(B40="","",OFFSET(List1!O$11,tisk!A39,0))</f>
        <v>1300000</v>
      </c>
      <c r="F40" s="48" t="str">
        <f ca="1">IF(B40="","",OFFSET(List1!P$11,tisk!A39,0))</f>
        <v>1/2019</v>
      </c>
      <c r="G40" s="97">
        <f ca="1">IF(B40="","",OFFSET(List1!R$11,tisk!A39,0))</f>
        <v>100000</v>
      </c>
      <c r="H40" s="98" t="str">
        <f ca="1">IF(B40="","",OFFSET(List1!S$11,tisk!A39,0))</f>
        <v>20.08.2020</v>
      </c>
      <c r="I40" s="94">
        <f ca="1">IF(B40="","",OFFSET(List1!T$11,tisk!A39,0))</f>
        <v>110</v>
      </c>
      <c r="J40" s="94">
        <f ca="1">IF(B40="","",OFFSET(List1!U$11,tisk!A39,0))</f>
        <v>150</v>
      </c>
      <c r="K40" s="94">
        <f ca="1">IF(B40="","",OFFSET(List1!V$11,tisk!A39,0))</f>
        <v>200</v>
      </c>
      <c r="L40" s="94">
        <f ca="1">IF(B40="","",OFFSET(List1!W$11,tisk!A39,0))</f>
        <v>460</v>
      </c>
      <c r="M40" s="95">
        <f ca="1">IF(B40="","",OFFSET(List1!X$11,tisk!A39,0))</f>
        <v>100000</v>
      </c>
    </row>
    <row r="41" spans="1:13" s="2" customFormat="1" ht="86.4" customHeight="1" x14ac:dyDescent="0.3">
      <c r="A41" s="51"/>
      <c r="B41" s="94"/>
      <c r="C41" s="3" t="str">
        <f ca="1">IF(B40="","",CONCATENATE("Okres ",OFFSET(List1!G$11,tisk!A39,0),"
","Právní forma","
",OFFSET(List1!H$11,tisk!A39,0),"
","IČO ",OFFSET(List1!I$11,tisk!A39,0),"
 ","B.Ú. ",OFFSET(List1!J$11,tisk!A39,0)))</f>
        <v>Okres Olomouc
Právní forma
Obec, městská část hlavního města Prahy
IČO 00576255
 B.Ú. -anonymizováno-</v>
      </c>
      <c r="D41" s="5" t="str">
        <f ca="1">IF(B40="","",OFFSET(List1!M$11,tisk!A39,0))</f>
        <v>Pořízení dopravního automobilu pro JSDH Přáslavice současně s dotací od MV GŘ HZS ČR z důvodu zajištění akceschopnosti a doplnění techniky.</v>
      </c>
      <c r="E41" s="96"/>
      <c r="F41" s="47"/>
      <c r="G41" s="97"/>
      <c r="H41" s="98"/>
      <c r="I41" s="94"/>
      <c r="J41" s="94"/>
      <c r="K41" s="94"/>
      <c r="L41" s="94"/>
      <c r="M41" s="95"/>
    </row>
    <row r="42" spans="1:13" s="2" customFormat="1" ht="25.05" customHeight="1" x14ac:dyDescent="0.3">
      <c r="A42" s="51">
        <f>ROW()/3-1</f>
        <v>13</v>
      </c>
      <c r="B42" s="94"/>
      <c r="C42" s="3" t="str">
        <f ca="1">IF(B40="","",CONCATENATE("Zástupce","
",OFFSET(List1!K$11,tisk!A39,0)))</f>
        <v xml:space="preserve">Zástupce
</v>
      </c>
      <c r="D42" s="5" t="str">
        <f ca="1">IF(B40="","",CONCATENATE("Dotace bude použita na:",OFFSET(List1!N$11,tisk!A39,0)))</f>
        <v>Dotace bude použita na:Pořízení dopravního automobilu</v>
      </c>
      <c r="E42" s="96"/>
      <c r="F42" s="48" t="str">
        <f ca="1">IF(B40="","",OFFSET(List1!Q$11,tisk!A39,0))</f>
        <v>6/2020</v>
      </c>
      <c r="G42" s="97"/>
      <c r="H42" s="98"/>
      <c r="I42" s="94"/>
      <c r="J42" s="94"/>
      <c r="K42" s="94"/>
      <c r="L42" s="94"/>
      <c r="M42" s="95"/>
    </row>
    <row r="43" spans="1:13" s="2" customFormat="1" ht="65.150000000000006" customHeight="1" x14ac:dyDescent="0.3">
      <c r="A43" s="51"/>
      <c r="B43" s="94" t="str">
        <f ca="1">IF(OFFSET(List1!B$11,tisk!A42,0)&gt;0,OFFSET(List1!B$11,tisk!A42,0),"")</f>
        <v>13</v>
      </c>
      <c r="C43" s="3" t="str">
        <f ca="1">IF(B43="","",CONCATENATE(OFFSET(List1!C$11,tisk!A42,0),"
",OFFSET(List1!D$11,tisk!A42,0),"
",OFFSET(List1!E$11,tisk!A42,0),"
",OFFSET(List1!F$11,tisk!A42,0)))</f>
        <v>Obec Příkazy
Příkazy 125
Příkazy
78333</v>
      </c>
      <c r="D43" s="71" t="str">
        <f ca="1">IF(B43="","",OFFSET(List1!L$11,tisk!A42,0))</f>
        <v>Pořízení dopravního automobilu pro JSDH Hynkov zřízené obcí Příkazy</v>
      </c>
      <c r="E43" s="96">
        <f ca="1">IF(B43="","",OFFSET(List1!O$11,tisk!A42,0))</f>
        <v>1050000</v>
      </c>
      <c r="F43" s="48" t="str">
        <f ca="1">IF(B43="","",OFFSET(List1!P$11,tisk!A42,0))</f>
        <v>1/2019</v>
      </c>
      <c r="G43" s="97">
        <f ca="1">IF(B43="","",OFFSET(List1!R$11,tisk!A42,0))</f>
        <v>100000</v>
      </c>
      <c r="H43" s="98" t="str">
        <f ca="1">IF(B43="","",OFFSET(List1!S$11,tisk!A42,0))</f>
        <v>20.08.2020</v>
      </c>
      <c r="I43" s="94">
        <f ca="1">IF(B43="","",OFFSET(List1!T$11,tisk!A42,0))</f>
        <v>110</v>
      </c>
      <c r="J43" s="94">
        <f ca="1">IF(B43="","",OFFSET(List1!U$11,tisk!A42,0))</f>
        <v>150</v>
      </c>
      <c r="K43" s="94">
        <f ca="1">IF(B43="","",OFFSET(List1!V$11,tisk!A42,0))</f>
        <v>200</v>
      </c>
      <c r="L43" s="94">
        <f ca="1">IF(B43="","",OFFSET(List1!W$11,tisk!A42,0))</f>
        <v>460</v>
      </c>
      <c r="M43" s="95">
        <f ca="1">IF(B43="","",OFFSET(List1!X$11,tisk!A42,0))</f>
        <v>100000</v>
      </c>
    </row>
    <row r="44" spans="1:13" s="2" customFormat="1" ht="87.05" customHeight="1" x14ac:dyDescent="0.3">
      <c r="A44" s="51"/>
      <c r="B44" s="94"/>
      <c r="C44" s="3" t="str">
        <f ca="1">IF(B43="","",CONCATENATE("Okres ",OFFSET(List1!G$11,tisk!A42,0),"
","Právní forma","
",OFFSET(List1!H$11,tisk!A42,0),"
","IČO ",OFFSET(List1!I$11,tisk!A42,0),"
 ","B.Ú. ",OFFSET(List1!J$11,tisk!A42,0)))</f>
        <v>Okres Olomouc
Právní forma
Obec, městská část hlavního města Prahy
IČO 00228711
 B.Ú. -anonymizováno-</v>
      </c>
      <c r="D44" s="5" t="str">
        <f ca="1">IF(B43="","",OFFSET(List1!M$11,tisk!A42,0))</f>
        <v>Pořízení dopravního automobilu pro JSDH Hynkov současně s dotací od MV GŘ HZS ČR z důvodu zajištění akceschopnosti a doplnění techniky.</v>
      </c>
      <c r="E44" s="96"/>
      <c r="F44" s="47"/>
      <c r="G44" s="97"/>
      <c r="H44" s="98"/>
      <c r="I44" s="94"/>
      <c r="J44" s="94"/>
      <c r="K44" s="94"/>
      <c r="L44" s="94"/>
      <c r="M44" s="95"/>
    </row>
    <row r="45" spans="1:13" s="2" customFormat="1" ht="23.8" customHeight="1" x14ac:dyDescent="0.3">
      <c r="A45" s="51">
        <f>ROW()/3-1</f>
        <v>14</v>
      </c>
      <c r="B45" s="94"/>
      <c r="C45" s="3" t="str">
        <f ca="1">IF(B43="","",CONCATENATE("Zástupce","
",OFFSET(List1!K$11,tisk!A42,0)))</f>
        <v xml:space="preserve">Zástupce
</v>
      </c>
      <c r="D45" s="5" t="str">
        <f ca="1">IF(B43="","",CONCATENATE("Dotace bude použita na:",OFFSET(List1!N$11,tisk!A42,0)))</f>
        <v>Dotace bude použita na:Pořízení dopravního automobilu</v>
      </c>
      <c r="E45" s="96"/>
      <c r="F45" s="48" t="str">
        <f ca="1">IF(B43="","",OFFSET(List1!Q$11,tisk!A42,0))</f>
        <v>6/2020</v>
      </c>
      <c r="G45" s="97"/>
      <c r="H45" s="98"/>
      <c r="I45" s="94"/>
      <c r="J45" s="94"/>
      <c r="K45" s="94"/>
      <c r="L45" s="94"/>
      <c r="M45" s="95"/>
    </row>
    <row r="46" spans="1:13" s="2" customFormat="1" ht="67" customHeight="1" x14ac:dyDescent="0.3">
      <c r="A46" s="51"/>
      <c r="B46" s="94" t="str">
        <f ca="1">IF(OFFSET(List1!B$11,tisk!A45,0)&gt;0,OFFSET(List1!B$11,tisk!A45,0),"")</f>
        <v>26</v>
      </c>
      <c r="C46" s="3" t="str">
        <f ca="1">IF(B46="","",CONCATENATE(OFFSET(List1!C$11,tisk!A45,0),"
",OFFSET(List1!D$11,tisk!A45,0),"
",OFFSET(List1!E$11,tisk!A45,0),"
",OFFSET(List1!F$11,tisk!A45,0)))</f>
        <v>Obec Soběchleby
Soběchleby 141
Soběchleby
75354</v>
      </c>
      <c r="D46" s="71" t="str">
        <f ca="1">IF(B46="","",OFFSET(List1!L$11,tisk!A45,0))</f>
        <v>Pořízení dopravního automobilu pro JSDH Soběchleby zřízené obcí Soběchleby</v>
      </c>
      <c r="E46" s="96">
        <f ca="1">IF(B46="","",OFFSET(List1!O$11,tisk!A45,0))</f>
        <v>1174300</v>
      </c>
      <c r="F46" s="48" t="str">
        <f ca="1">IF(B46="","",OFFSET(List1!P$11,tisk!A45,0))</f>
        <v>1/2019</v>
      </c>
      <c r="G46" s="97">
        <f ca="1">IF(B46="","",OFFSET(List1!R$11,tisk!A45,0))</f>
        <v>100000</v>
      </c>
      <c r="H46" s="98" t="str">
        <f ca="1">IF(B46="","",OFFSET(List1!S$11,tisk!A45,0))</f>
        <v>20.08.2020</v>
      </c>
      <c r="I46" s="94">
        <f ca="1">IF(B46="","",OFFSET(List1!T$11,tisk!A45,0))</f>
        <v>110</v>
      </c>
      <c r="J46" s="94">
        <f ca="1">IF(B46="","",OFFSET(List1!U$11,tisk!A45,0))</f>
        <v>170</v>
      </c>
      <c r="K46" s="94">
        <f ca="1">IF(B46="","",OFFSET(List1!V$11,tisk!A45,0))</f>
        <v>200</v>
      </c>
      <c r="L46" s="94">
        <f ca="1">IF(B46="","",OFFSET(List1!W$11,tisk!A45,0))</f>
        <v>480</v>
      </c>
      <c r="M46" s="95">
        <f ca="1">IF(B46="","",OFFSET(List1!X$11,tisk!A45,0))</f>
        <v>100000</v>
      </c>
    </row>
    <row r="47" spans="1:13" s="2" customFormat="1" ht="87.05" customHeight="1" x14ac:dyDescent="0.3">
      <c r="A47" s="51"/>
      <c r="B47" s="94"/>
      <c r="C47" s="3" t="str">
        <f ca="1">IF(B46="","",CONCATENATE("Okres ",OFFSET(List1!G$11,tisk!A45,0),"
","Právní forma","
",OFFSET(List1!H$11,tisk!A45,0),"
","IČO ",OFFSET(List1!I$11,tisk!A45,0),"
 ","B.Ú. ",OFFSET(List1!J$11,tisk!A45,0)))</f>
        <v>Okres Přerov
Právní forma
Obec, městská část hlavního města Prahy
IČO 00301965
 B.Ú. -anonymizováno-</v>
      </c>
      <c r="D47" s="5" t="str">
        <f ca="1">IF(B46="","",OFFSET(List1!M$11,tisk!A45,0))</f>
        <v>Pořízení dopravního automobilu pro JSDH Soběchleby současně s dotací od MV GŘ HZS ČR z důvodu zajištění akceschopnosti a doplnění techniky. V současné době  SDH Soběchleby využívá k dopravě osob k zásahu AVII A 30 rok výroby 1977.</v>
      </c>
      <c r="E47" s="96"/>
      <c r="F47" s="47"/>
      <c r="G47" s="97"/>
      <c r="H47" s="98"/>
      <c r="I47" s="94"/>
      <c r="J47" s="94"/>
      <c r="K47" s="94"/>
      <c r="L47" s="94"/>
      <c r="M47" s="95"/>
    </row>
    <row r="48" spans="1:13" s="2" customFormat="1" ht="30.05" customHeight="1" x14ac:dyDescent="0.3">
      <c r="A48" s="51">
        <f>ROW()/3-1</f>
        <v>15</v>
      </c>
      <c r="B48" s="94"/>
      <c r="C48" s="3" t="str">
        <f ca="1">IF(B46="","",CONCATENATE("Zástupce","
",OFFSET(List1!K$11,tisk!A45,0)))</f>
        <v xml:space="preserve">Zástupce
</v>
      </c>
      <c r="D48" s="5" t="str">
        <f ca="1">IF(B46="","",CONCATENATE("Dotace bude použita na:",OFFSET(List1!N$11,tisk!A45,0)))</f>
        <v>Dotace bude použita na:Pořízení dopravního automobilu</v>
      </c>
      <c r="E48" s="96"/>
      <c r="F48" s="48" t="str">
        <f ca="1">IF(B46="","",OFFSET(List1!Q$11,tisk!A45,0))</f>
        <v>6/2020</v>
      </c>
      <c r="G48" s="97"/>
      <c r="H48" s="98"/>
      <c r="I48" s="94"/>
      <c r="J48" s="94"/>
      <c r="K48" s="94"/>
      <c r="L48" s="94"/>
      <c r="M48" s="95"/>
    </row>
    <row r="49" spans="1:13" s="2" customFormat="1" ht="63.9" customHeight="1" x14ac:dyDescent="0.3">
      <c r="A49" s="51"/>
      <c r="B49" s="94" t="str">
        <f ca="1">IF(OFFSET(List1!B$11,tisk!A48,0)&gt;0,OFFSET(List1!B$11,tisk!A48,0),"")</f>
        <v>15</v>
      </c>
      <c r="C49" s="3" t="str">
        <f ca="1">IF(B49="","",CONCATENATE(OFFSET(List1!C$11,tisk!A48,0),"
",OFFSET(List1!D$11,tisk!A48,0),"
",OFFSET(List1!E$11,tisk!A48,0),"
",OFFSET(List1!F$11,tisk!A48,0)))</f>
        <v>Obec Šumvald
Šumvald 17
Šumvald
78385</v>
      </c>
      <c r="D49" s="71" t="str">
        <f ca="1">IF(B49="","",OFFSET(List1!L$11,tisk!A48,0))</f>
        <v>Pořízení dopravního automobilu pro JSDH Šumvald zřízené obcí Šumvald</v>
      </c>
      <c r="E49" s="96">
        <f ca="1">IF(B49="","",OFFSET(List1!O$11,tisk!A48,0))</f>
        <v>850000</v>
      </c>
      <c r="F49" s="48" t="str">
        <f ca="1">IF(B49="","",OFFSET(List1!P$11,tisk!A48,0))</f>
        <v>1/2019</v>
      </c>
      <c r="G49" s="97">
        <f ca="1">IF(B49="","",OFFSET(List1!R$11,tisk!A48,0))</f>
        <v>100000</v>
      </c>
      <c r="H49" s="98" t="str">
        <f ca="1">IF(B49="","",OFFSET(List1!S$11,tisk!A48,0))</f>
        <v>20.08.2020</v>
      </c>
      <c r="I49" s="94">
        <f ca="1">IF(B49="","",OFFSET(List1!T$11,tisk!A48,0))</f>
        <v>110</v>
      </c>
      <c r="J49" s="94">
        <f ca="1">IF(B49="","",OFFSET(List1!U$11,tisk!A48,0))</f>
        <v>150</v>
      </c>
      <c r="K49" s="94">
        <f ca="1">IF(B49="","",OFFSET(List1!V$11,tisk!A48,0))</f>
        <v>200</v>
      </c>
      <c r="L49" s="94">
        <f ca="1">IF(B49="","",OFFSET(List1!W$11,tisk!A48,0))</f>
        <v>460</v>
      </c>
      <c r="M49" s="95">
        <f ca="1">IF(B49="","",OFFSET(List1!X$11,tisk!A48,0))</f>
        <v>100000</v>
      </c>
    </row>
    <row r="50" spans="1:13" s="2" customFormat="1" ht="87.05" customHeight="1" x14ac:dyDescent="0.3">
      <c r="A50" s="51"/>
      <c r="B50" s="94"/>
      <c r="C50" s="3" t="str">
        <f ca="1">IF(B49="","",CONCATENATE("Okres ",OFFSET(List1!G$11,tisk!A48,0),"
","Právní forma","
",OFFSET(List1!H$11,tisk!A48,0),"
","IČO ",OFFSET(List1!I$11,tisk!A48,0),"
 ","B.Ú. ",OFFSET(List1!J$11,tisk!A48,0)))</f>
        <v>Okres Olomouc
Právní forma
Obec, městská část hlavního města Prahy
IČO 00299537
 B.Ú. -anonymizováno-</v>
      </c>
      <c r="D50" s="5" t="str">
        <f ca="1">IF(B49="","",OFFSET(List1!M$11,tisk!A48,0))</f>
        <v>Pořízení dopravního automobilu pro JSDH Šumvald současně s dotací od MV GŘ HZS ČR z důvodu zajištění akceschopnosti a doplnění techniky.</v>
      </c>
      <c r="E50" s="96"/>
      <c r="F50" s="47"/>
      <c r="G50" s="97"/>
      <c r="H50" s="98"/>
      <c r="I50" s="94"/>
      <c r="J50" s="94"/>
      <c r="K50" s="94"/>
      <c r="L50" s="94"/>
      <c r="M50" s="95"/>
    </row>
    <row r="51" spans="1:13" s="2" customFormat="1" ht="30.05" customHeight="1" x14ac:dyDescent="0.3">
      <c r="A51" s="51">
        <f>ROW()/3-1</f>
        <v>16</v>
      </c>
      <c r="B51" s="94"/>
      <c r="C51" s="3" t="str">
        <f ca="1">IF(B49="","",CONCATENATE("Zástupce","
",OFFSET(List1!K$11,tisk!A48,0)))</f>
        <v xml:space="preserve">Zástupce
</v>
      </c>
      <c r="D51" s="5" t="str">
        <f ca="1">IF(B49="","",CONCATENATE("Dotace bude použita na:",OFFSET(List1!N$11,tisk!A48,0)))</f>
        <v>Dotace bude použita na:Pořízení dopravního automobilu</v>
      </c>
      <c r="E51" s="96"/>
      <c r="F51" s="48" t="str">
        <f ca="1">IF(B49="","",OFFSET(List1!Q$11,tisk!A48,0))</f>
        <v>6/2020</v>
      </c>
      <c r="G51" s="97"/>
      <c r="H51" s="98"/>
      <c r="I51" s="94"/>
      <c r="J51" s="94"/>
      <c r="K51" s="94"/>
      <c r="L51" s="94"/>
      <c r="M51" s="95"/>
    </row>
    <row r="52" spans="1:13" s="2" customFormat="1" ht="67" customHeight="1" x14ac:dyDescent="0.3">
      <c r="A52" s="51"/>
      <c r="B52" s="94" t="str">
        <f ca="1">IF(OFFSET(List1!B$11,tisk!A51,0)&gt;0,OFFSET(List1!B$11,tisk!A51,0),"")</f>
        <v>4</v>
      </c>
      <c r="C52" s="3" t="str">
        <f ca="1">IF(B52="","",CONCATENATE(OFFSET(List1!C$11,tisk!A51,0),"
",OFFSET(List1!D$11,tisk!A51,0),"
",OFFSET(List1!E$11,tisk!A51,0),"
",OFFSET(List1!F$11,tisk!A51,0)))</f>
        <v>Obec Ústí
Ústí 33
Ústí
75301</v>
      </c>
      <c r="D52" s="71" t="str">
        <f ca="1">IF(B52="","",OFFSET(List1!L$11,tisk!A51,0))</f>
        <v>Pořízení dopravního automobilu pro JSDH Ústí zřízené obcí Ústí</v>
      </c>
      <c r="E52" s="96">
        <f ca="1">IF(B52="","",OFFSET(List1!O$11,tisk!A51,0))</f>
        <v>900000</v>
      </c>
      <c r="F52" s="48" t="str">
        <f ca="1">IF(B52="","",OFFSET(List1!P$11,tisk!A51,0))</f>
        <v>1/2019</v>
      </c>
      <c r="G52" s="97">
        <f ca="1">IF(B52="","",OFFSET(List1!R$11,tisk!A51,0))</f>
        <v>100000</v>
      </c>
      <c r="H52" s="98" t="str">
        <f ca="1">IF(B52="","",OFFSET(List1!S$11,tisk!A51,0))</f>
        <v>20.08.2020</v>
      </c>
      <c r="I52" s="94">
        <f ca="1">IF(B52="","",OFFSET(List1!T$11,tisk!A51,0))</f>
        <v>110</v>
      </c>
      <c r="J52" s="94">
        <f ca="1">IF(B52="","",OFFSET(List1!U$11,tisk!A51,0))</f>
        <v>170</v>
      </c>
      <c r="K52" s="94">
        <f ca="1">IF(B52="","",OFFSET(List1!V$11,tisk!A51,0))</f>
        <v>200</v>
      </c>
      <c r="L52" s="94">
        <f ca="1">IF(B52="","",OFFSET(List1!W$11,tisk!A51,0))</f>
        <v>480</v>
      </c>
      <c r="M52" s="95">
        <f ca="1">IF(B52="","",OFFSET(List1!X$11,tisk!A51,0))</f>
        <v>100000</v>
      </c>
    </row>
    <row r="53" spans="1:13" s="2" customFormat="1" ht="90.8" customHeight="1" x14ac:dyDescent="0.3">
      <c r="A53" s="51"/>
      <c r="B53" s="94"/>
      <c r="C53" s="3" t="str">
        <f ca="1">IF(B52="","",CONCATENATE("Okres ",OFFSET(List1!G$11,tisk!A51,0),"
","Právní forma","
",OFFSET(List1!H$11,tisk!A51,0),"
","IČO ",OFFSET(List1!I$11,tisk!A51,0),"
 ","B.Ú. ",OFFSET(List1!J$11,tisk!A51,0)))</f>
        <v>Okres Přerov
Právní forma
Obec, městská část hlavního města Prahy
IČO 00600849
 B.Ú. -anonymizováno-</v>
      </c>
      <c r="D53" s="5" t="str">
        <f ca="1">IF(B52="","",OFFSET(List1!M$11,tisk!A51,0))</f>
        <v>Pořízení dopravního automobilu pro JSDH Ústí současně s dotací od MV GŘ HZS ČR  z důvodu zajištění akceschopnosti.</v>
      </c>
      <c r="E53" s="96"/>
      <c r="F53" s="47"/>
      <c r="G53" s="97"/>
      <c r="H53" s="98"/>
      <c r="I53" s="94"/>
      <c r="J53" s="94"/>
      <c r="K53" s="94"/>
      <c r="L53" s="94"/>
      <c r="M53" s="95"/>
    </row>
    <row r="54" spans="1:13" s="2" customFormat="1" ht="30.05" customHeight="1" x14ac:dyDescent="0.3">
      <c r="A54" s="51">
        <f>ROW()/3-1</f>
        <v>17</v>
      </c>
      <c r="B54" s="94"/>
      <c r="C54" s="3" t="str">
        <f ca="1">IF(B52="","",CONCATENATE("Zástupce","
",OFFSET(List1!K$11,tisk!A51,0)))</f>
        <v xml:space="preserve">Zástupce
</v>
      </c>
      <c r="D54" s="5" t="str">
        <f ca="1">IF(B52="","",CONCATENATE("Dotace bude použita na:",OFFSET(List1!N$11,tisk!A51,0)))</f>
        <v>Dotace bude použita na:Pořízení dopravního automobilu</v>
      </c>
      <c r="E54" s="96"/>
      <c r="F54" s="48" t="str">
        <f ca="1">IF(B52="","",OFFSET(List1!Q$11,tisk!A51,0))</f>
        <v>6/2020</v>
      </c>
      <c r="G54" s="97"/>
      <c r="H54" s="98"/>
      <c r="I54" s="94"/>
      <c r="J54" s="94"/>
      <c r="K54" s="94"/>
      <c r="L54" s="94"/>
      <c r="M54" s="95"/>
    </row>
    <row r="55" spans="1:13" s="2" customFormat="1" ht="63.9" customHeight="1" x14ac:dyDescent="0.3">
      <c r="A55" s="51"/>
      <c r="B55" s="94" t="str">
        <f ca="1">IF(OFFSET(List1!B$11,tisk!A54,0)&gt;0,OFFSET(List1!B$11,tisk!A54,0),"")</f>
        <v>2</v>
      </c>
      <c r="C55" s="3" t="str">
        <f ca="1">IF(B55="","",CONCATENATE(OFFSET(List1!C$11,tisk!A54,0),"
",OFFSET(List1!D$11,tisk!A54,0),"
",OFFSET(List1!E$11,tisk!A54,0),"
",OFFSET(List1!F$11,tisk!A54,0)))</f>
        <v>Obec Vikýřovice
Petrovská 168
Vikýřovice
78813</v>
      </c>
      <c r="D55" s="71" t="str">
        <f ca="1">IF(B55="","",OFFSET(List1!L$11,tisk!A54,0))</f>
        <v>Pořízení dopravního automobilu pro JSDH obce Vikýřovice zřízené obcí Vikýřovice</v>
      </c>
      <c r="E55" s="96">
        <f ca="1">IF(B55="","",OFFSET(List1!O$11,tisk!A54,0))</f>
        <v>1650000</v>
      </c>
      <c r="F55" s="48" t="str">
        <f ca="1">IF(B55="","",OFFSET(List1!P$11,tisk!A54,0))</f>
        <v>1/2019</v>
      </c>
      <c r="G55" s="97">
        <f ca="1">IF(B55="","",OFFSET(List1!R$11,tisk!A54,0))</f>
        <v>100000</v>
      </c>
      <c r="H55" s="98" t="str">
        <f ca="1">IF(B55="","",OFFSET(List1!S$11,tisk!A54,0))</f>
        <v>20.08.2020</v>
      </c>
      <c r="I55" s="94">
        <f ca="1">IF(B55="","",OFFSET(List1!T$11,tisk!A54,0))</f>
        <v>110</v>
      </c>
      <c r="J55" s="94">
        <f ca="1">IF(B55="","",OFFSET(List1!U$11,tisk!A54,0))</f>
        <v>150</v>
      </c>
      <c r="K55" s="94">
        <f ca="1">IF(B55="","",OFFSET(List1!V$11,tisk!A54,0))</f>
        <v>200</v>
      </c>
      <c r="L55" s="94">
        <f ca="1">IF(B55="","",OFFSET(List1!W$11,tisk!A54,0))</f>
        <v>460</v>
      </c>
      <c r="M55" s="95">
        <f ca="1">IF(B55="","",OFFSET(List1!X$11,tisk!A54,0))</f>
        <v>100000</v>
      </c>
    </row>
    <row r="56" spans="1:13" s="2" customFormat="1" ht="94.55" customHeight="1" x14ac:dyDescent="0.3">
      <c r="A56" s="51"/>
      <c r="B56" s="94"/>
      <c r="C56" s="3" t="str">
        <f ca="1">IF(B55="","",CONCATENATE("Okres ",OFFSET(List1!G$11,tisk!A54,0),"
","Právní forma","
",OFFSET(List1!H$11,tisk!A54,0),"
","IČO ",OFFSET(List1!I$11,tisk!A54,0),"
 ","B.Ú. ",OFFSET(List1!J$11,tisk!A54,0)))</f>
        <v>Okres Šumperk
Právní forma
Obec, městská část hlavního města Prahy
IČO 00635898
 B.Ú. -anonymizováno-</v>
      </c>
      <c r="D56" s="5" t="str">
        <f ca="1">IF(B55="","",OFFSET(List1!M$11,tisk!A54,0))</f>
        <v>Pořízení dopravního automobilu v základním provedení doplněný požárním nákladním přívěsem pro JSDH Vikýřovice - současně s dotací od MV GŘ HZS ČR.</v>
      </c>
      <c r="E56" s="96"/>
      <c r="F56" s="47"/>
      <c r="G56" s="97"/>
      <c r="H56" s="98"/>
      <c r="I56" s="94"/>
      <c r="J56" s="94"/>
      <c r="K56" s="94"/>
      <c r="L56" s="94"/>
      <c r="M56" s="95"/>
    </row>
    <row r="57" spans="1:13" s="2" customFormat="1" ht="30.05" customHeight="1" x14ac:dyDescent="0.3">
      <c r="A57" s="51">
        <f>ROW()/3-1</f>
        <v>18</v>
      </c>
      <c r="B57" s="94"/>
      <c r="C57" s="3" t="str">
        <f ca="1">IF(B55="","",CONCATENATE("Zástupce","
",OFFSET(List1!K$11,tisk!A54,0)))</f>
        <v xml:space="preserve">Zástupce
</v>
      </c>
      <c r="D57" s="5" t="str">
        <f ca="1">IF(B55="","",CONCATENATE("Dotace bude použita na:",OFFSET(List1!N$11,tisk!A54,0)))</f>
        <v>Dotace bude použita na:pořízení dopravního automobilu</v>
      </c>
      <c r="E57" s="96"/>
      <c r="F57" s="48" t="str">
        <f ca="1">IF(B55="","",OFFSET(List1!Q$11,tisk!A54,0))</f>
        <v>6/2020</v>
      </c>
      <c r="G57" s="97"/>
      <c r="H57" s="98"/>
      <c r="I57" s="94"/>
      <c r="J57" s="94"/>
      <c r="K57" s="94"/>
      <c r="L57" s="94"/>
      <c r="M57" s="95"/>
    </row>
    <row r="58" spans="1:13" s="2" customFormat="1" ht="65.150000000000006" customHeight="1" x14ac:dyDescent="0.3">
      <c r="A58" s="51"/>
      <c r="B58" s="94" t="str">
        <f ca="1">IF(OFFSET(List1!B$11,tisk!A57,0)&gt;0,OFFSET(List1!B$11,tisk!A57,0),"")</f>
        <v>1</v>
      </c>
      <c r="C58" s="3" t="str">
        <f ca="1">IF(B58="","",CONCATENATE(OFFSET(List1!C$11,tisk!A57,0),"
",OFFSET(List1!D$11,tisk!A57,0),"
",OFFSET(List1!E$11,tisk!A57,0),"
",OFFSET(List1!F$11,tisk!A57,0)))</f>
        <v>Obec Vřesovice
Vřesovice 41
Vřesovice
69648</v>
      </c>
      <c r="D58" s="71" t="str">
        <f ca="1">IF(B58="","",OFFSET(List1!L$11,tisk!A57,0))</f>
        <v>Pořízení dopravního automobilu pro JSDH Vřesovice zřízené obcí Vřesovice</v>
      </c>
      <c r="E58" s="96">
        <f ca="1">IF(B58="","",OFFSET(List1!O$11,tisk!A57,0))</f>
        <v>1000000</v>
      </c>
      <c r="F58" s="48" t="str">
        <f ca="1">IF(B58="","",OFFSET(List1!P$11,tisk!A57,0))</f>
        <v>1/2019</v>
      </c>
      <c r="G58" s="97">
        <f ca="1">IF(B58="","",OFFSET(List1!R$11,tisk!A57,0))</f>
        <v>100000</v>
      </c>
      <c r="H58" s="98" t="str">
        <f ca="1">IF(B58="","",OFFSET(List1!S$11,tisk!A57,0))</f>
        <v>20.08.2020</v>
      </c>
      <c r="I58" s="94">
        <f ca="1">IF(B58="","",OFFSET(List1!T$11,tisk!A57,0))</f>
        <v>110</v>
      </c>
      <c r="J58" s="94">
        <f ca="1">IF(B58="","",OFFSET(List1!U$11,tisk!A57,0))</f>
        <v>130</v>
      </c>
      <c r="K58" s="94">
        <f ca="1">IF(B58="","",OFFSET(List1!V$11,tisk!A57,0))</f>
        <v>200</v>
      </c>
      <c r="L58" s="94">
        <f ca="1">IF(B58="","",OFFSET(List1!W$11,tisk!A57,0))</f>
        <v>440</v>
      </c>
      <c r="M58" s="95">
        <f ca="1">IF(B58="","",OFFSET(List1!X$11,tisk!A57,0))</f>
        <v>100000</v>
      </c>
    </row>
    <row r="59" spans="1:13" s="2" customFormat="1" ht="87.65" customHeight="1" x14ac:dyDescent="0.3">
      <c r="A59" s="51"/>
      <c r="B59" s="94"/>
      <c r="C59" s="3" t="str">
        <f ca="1">IF(B58="","",CONCATENATE("Okres ",OFFSET(List1!G$11,tisk!A57,0),"
","Právní forma","
",OFFSET(List1!H$11,tisk!A57,0),"
","IČO ",OFFSET(List1!I$11,tisk!A57,0),"
 ","B.Ú. ",OFFSET(List1!J$11,tisk!A57,0)))</f>
        <v>Okres Prostějov
Právní forma
Obec, městská část hlavního města Prahy
IČO 00288951
 B.Ú. -anonymizováno-</v>
      </c>
      <c r="D59" s="5" t="str">
        <f ca="1">IF(B58="","",OFFSET(List1!M$11,tisk!A57,0))</f>
        <v>Pořízení dopravního automobilu  pro JSDH Vřesovice</v>
      </c>
      <c r="E59" s="96"/>
      <c r="F59" s="47"/>
      <c r="G59" s="97"/>
      <c r="H59" s="98"/>
      <c r="I59" s="94"/>
      <c r="J59" s="94"/>
      <c r="K59" s="94"/>
      <c r="L59" s="94"/>
      <c r="M59" s="95"/>
    </row>
    <row r="60" spans="1:13" s="2" customFormat="1" ht="30.05" customHeight="1" x14ac:dyDescent="0.3">
      <c r="A60" s="51">
        <f>ROW()/3-1</f>
        <v>19</v>
      </c>
      <c r="B60" s="94"/>
      <c r="C60" s="3" t="str">
        <f ca="1">IF(B58="","",CONCATENATE("Zástupce","
",OFFSET(List1!K$11,tisk!A57,0)))</f>
        <v xml:space="preserve">Zástupce
</v>
      </c>
      <c r="D60" s="5" t="str">
        <f ca="1">IF(B58="","",CONCATENATE("Dotace bude použita na:",OFFSET(List1!N$11,tisk!A57,0)))</f>
        <v>Dotace bude použita na:pořízení dopravního automobilu pro JSDH Vřesovice</v>
      </c>
      <c r="E60" s="96"/>
      <c r="F60" s="48" t="str">
        <f ca="1">IF(B58="","",OFFSET(List1!Q$11,tisk!A57,0))</f>
        <v>6/2020</v>
      </c>
      <c r="G60" s="97"/>
      <c r="H60" s="98"/>
      <c r="I60" s="94"/>
      <c r="J60" s="94"/>
      <c r="K60" s="94"/>
      <c r="L60" s="94"/>
      <c r="M60" s="95"/>
    </row>
    <row r="61" spans="1:13" s="2" customFormat="1" ht="64.5" customHeight="1" x14ac:dyDescent="0.3">
      <c r="A61" s="51"/>
      <c r="B61" s="94" t="str">
        <f ca="1">IF(OFFSET(List1!B$11,tisk!A60,0)&gt;0,OFFSET(List1!B$11,tisk!A60,0),"")</f>
        <v>8</v>
      </c>
      <c r="C61" s="3" t="str">
        <f ca="1">IF(B61="","",CONCATENATE(OFFSET(List1!C$11,tisk!A60,0),"
",OFFSET(List1!D$11,tisk!A60,0),"
",OFFSET(List1!E$11,tisk!A60,0),"
",OFFSET(List1!F$11,tisk!A60,0)))</f>
        <v>Městys Brodek u Přerova
Masarykovo náměstí 13
Brodek u Přerova
75103</v>
      </c>
      <c r="D61" s="71" t="str">
        <f ca="1">IF(B61="","",OFFSET(List1!L$11,tisk!A60,0))</f>
        <v>Pořízení cisternové automobilové stříkačky pro JSDH Brodek u Přerova zřízené městysem Brodek u Přerova</v>
      </c>
      <c r="E61" s="96">
        <f ca="1">IF(B61="","",OFFSET(List1!O$11,tisk!A60,0))</f>
        <v>7300000</v>
      </c>
      <c r="F61" s="48" t="str">
        <f ca="1">IF(B61="","",OFFSET(List1!P$11,tisk!A60,0))</f>
        <v>1/2019</v>
      </c>
      <c r="G61" s="97">
        <f ca="1">IF(B61="","",OFFSET(List1!R$11,tisk!A60,0))</f>
        <v>300000</v>
      </c>
      <c r="H61" s="98" t="str">
        <f ca="1">IF(B61="","",OFFSET(List1!S$11,tisk!A60,0))</f>
        <v>20.08.2020</v>
      </c>
      <c r="I61" s="94">
        <f ca="1">IF(B61="","",OFFSET(List1!T$11,tisk!A60,0))</f>
        <v>130</v>
      </c>
      <c r="J61" s="94">
        <f ca="1">IF(B61="","",OFFSET(List1!U$11,tisk!A60,0))</f>
        <v>160</v>
      </c>
      <c r="K61" s="94">
        <f ca="1">IF(B61="","",OFFSET(List1!V$11,tisk!A60,0))</f>
        <v>200</v>
      </c>
      <c r="L61" s="94">
        <f ca="1">IF(B61="","",OFFSET(List1!W$11,tisk!A60,0))</f>
        <v>490</v>
      </c>
      <c r="M61" s="95">
        <f ca="1">IF(B61="","",OFFSET(List1!X$11,tisk!A60,0))</f>
        <v>300000</v>
      </c>
    </row>
    <row r="62" spans="1:13" s="2" customFormat="1" ht="87.05" customHeight="1" x14ac:dyDescent="0.3">
      <c r="A62" s="51"/>
      <c r="B62" s="94"/>
      <c r="C62" s="3" t="str">
        <f ca="1">IF(B61="","",CONCATENATE("Okres ",OFFSET(List1!G$11,tisk!A60,0),"
","Právní forma","
",OFFSET(List1!H$11,tisk!A60,0),"
","IČO ",OFFSET(List1!I$11,tisk!A60,0),"
 ","B.Ú. ",OFFSET(List1!J$11,tisk!A60,0)))</f>
        <v>Okres Přerov
Právní forma
Obec, městská část hlavního města Prahy
IČO 00301078
 B.Ú. -anonymizováno-</v>
      </c>
      <c r="D62" s="5" t="str">
        <f ca="1">IF(B61="","",OFFSET(List1!M$11,tisk!A60,0))</f>
        <v>Pořízení cisternové autmobilové stříkačky pro JSDH JPOIII Brodek u Přerova současně s dotací od MV GŘ HZS ČR z důvodu zajištění akceschopnosti.</v>
      </c>
      <c r="E62" s="96"/>
      <c r="F62" s="47"/>
      <c r="G62" s="97"/>
      <c r="H62" s="98"/>
      <c r="I62" s="94"/>
      <c r="J62" s="94"/>
      <c r="K62" s="94"/>
      <c r="L62" s="94"/>
      <c r="M62" s="95"/>
    </row>
    <row r="63" spans="1:13" s="2" customFormat="1" ht="30.05" customHeight="1" x14ac:dyDescent="0.3">
      <c r="A63" s="51">
        <f>ROW()/3-1</f>
        <v>20</v>
      </c>
      <c r="B63" s="94"/>
      <c r="C63" s="3" t="str">
        <f ca="1">IF(B61="","",CONCATENATE("Zástupce","
",OFFSET(List1!K$11,tisk!A60,0)))</f>
        <v xml:space="preserve">Zástupce
</v>
      </c>
      <c r="D63" s="5" t="str">
        <f ca="1">IF(B61="","",CONCATENATE("Dotace bude použita na:",OFFSET(List1!N$11,tisk!A60,0)))</f>
        <v>Dotace bude použita na:Pořízení cisternové automobilové stříkačky</v>
      </c>
      <c r="E63" s="96"/>
      <c r="F63" s="48" t="str">
        <f ca="1">IF(B61="","",OFFSET(List1!Q$11,tisk!A60,0))</f>
        <v>6/2020</v>
      </c>
      <c r="G63" s="97"/>
      <c r="H63" s="98"/>
      <c r="I63" s="94"/>
      <c r="J63" s="94"/>
      <c r="K63" s="94"/>
      <c r="L63" s="94"/>
      <c r="M63" s="95"/>
    </row>
    <row r="64" spans="1:13" s="2" customFormat="1" ht="67" customHeight="1" x14ac:dyDescent="0.3">
      <c r="A64" s="51"/>
      <c r="B64" s="94" t="str">
        <f ca="1">IF(OFFSET(List1!B$11,tisk!A63,0)&gt;0,OFFSET(List1!B$11,tisk!A63,0),"")</f>
        <v>19</v>
      </c>
      <c r="C64" s="3" t="str">
        <f ca="1">IF(B64="","",CONCATENATE(OFFSET(List1!C$11,tisk!A63,0),"
",OFFSET(List1!D$11,tisk!A63,0),"
",OFFSET(List1!E$11,tisk!A63,0),"
",OFFSET(List1!F$11,tisk!A63,0)))</f>
        <v>Obec Doloplazy
Doloplazy 82
Doloplazy
78356</v>
      </c>
      <c r="D64" s="71" t="str">
        <f ca="1">IF(B64="","",OFFSET(List1!L$11,tisk!A63,0))</f>
        <v>Pořízení cisternové automobilové stříkačky pro JSDH Doloplazy zřízené obcí Doloplazy</v>
      </c>
      <c r="E64" s="96">
        <f ca="1">IF(B64="","",OFFSET(List1!O$11,tisk!A63,0))</f>
        <v>8200000</v>
      </c>
      <c r="F64" s="48" t="str">
        <f ca="1">IF(B64="","",OFFSET(List1!P$11,tisk!A63,0))</f>
        <v>1/2019</v>
      </c>
      <c r="G64" s="97">
        <f ca="1">IF(B64="","",OFFSET(List1!R$11,tisk!A63,0))</f>
        <v>300000</v>
      </c>
      <c r="H64" s="98" t="str">
        <f ca="1">IF(B64="","",OFFSET(List1!S$11,tisk!A63,0))</f>
        <v>20.08.2020</v>
      </c>
      <c r="I64" s="94">
        <f ca="1">IF(B64="","",OFFSET(List1!T$11,tisk!A63,0))</f>
        <v>130</v>
      </c>
      <c r="J64" s="94">
        <f ca="1">IF(B64="","",OFFSET(List1!U$11,tisk!A63,0))</f>
        <v>160</v>
      </c>
      <c r="K64" s="94">
        <f ca="1">IF(B64="","",OFFSET(List1!V$11,tisk!A63,0))</f>
        <v>200</v>
      </c>
      <c r="L64" s="94">
        <f ca="1">IF(B64="","",OFFSET(List1!W$11,tisk!A63,0))</f>
        <v>490</v>
      </c>
      <c r="M64" s="95">
        <f ca="1">IF(B64="","",OFFSET(List1!X$11,tisk!A63,0))</f>
        <v>300000</v>
      </c>
    </row>
    <row r="65" spans="1:13" s="2" customFormat="1" ht="90.8" customHeight="1" x14ac:dyDescent="0.3">
      <c r="A65" s="51"/>
      <c r="B65" s="94"/>
      <c r="C65" s="3" t="str">
        <f ca="1">IF(B64="","",CONCATENATE("Okres ",OFFSET(List1!G$11,tisk!A63,0),"
","Právní forma","
",OFFSET(List1!H$11,tisk!A63,0),"
","IČO ",OFFSET(List1!I$11,tisk!A63,0),"
 ","B.Ú. ",OFFSET(List1!J$11,tisk!A63,0)))</f>
        <v>Okres Olomouc
Právní forma
Obec, městská část hlavního města Prahy
IČO 00534927
 B.Ú. -anonymizováno-</v>
      </c>
      <c r="D65" s="5" t="str">
        <f ca="1">IF(B64="","",OFFSET(List1!M$11,tisk!A63,0))</f>
        <v>Pořízení cisternové automobilové stříkačky pro JSDH  Doloplazy současně s dotací od MV GŘ HZS ČR z důvodu zajištění akceschopnosti a doplnění techniky výjezdové jednotky obce Doloplazy</v>
      </c>
      <c r="E65" s="96"/>
      <c r="F65" s="47"/>
      <c r="G65" s="97"/>
      <c r="H65" s="98"/>
      <c r="I65" s="94"/>
      <c r="J65" s="94"/>
      <c r="K65" s="94"/>
      <c r="L65" s="94"/>
      <c r="M65" s="95"/>
    </row>
    <row r="66" spans="1:13" s="2" customFormat="1" ht="30.05" customHeight="1" x14ac:dyDescent="0.3">
      <c r="A66" s="51">
        <f>ROW()/3-1</f>
        <v>21</v>
      </c>
      <c r="B66" s="94"/>
      <c r="C66" s="3" t="str">
        <f ca="1">IF(B64="","",CONCATENATE("Zástupce","
",OFFSET(List1!K$11,tisk!A63,0)))</f>
        <v xml:space="preserve">Zástupce
</v>
      </c>
      <c r="D66" s="5" t="str">
        <f ca="1">IF(B64="","",CONCATENATE("Dotace bude použita na:",OFFSET(List1!N$11,tisk!A63,0)))</f>
        <v>Dotace bude použita na:Pořízení cisternové automobilové stříkačky</v>
      </c>
      <c r="E66" s="96"/>
      <c r="F66" s="48" t="str">
        <f ca="1">IF(B64="","",OFFSET(List1!Q$11,tisk!A63,0))</f>
        <v>6/2020</v>
      </c>
      <c r="G66" s="97"/>
      <c r="H66" s="98"/>
      <c r="I66" s="94"/>
      <c r="J66" s="94"/>
      <c r="K66" s="94"/>
      <c r="L66" s="94"/>
      <c r="M66" s="95"/>
    </row>
    <row r="67" spans="1:13" s="2" customFormat="1" ht="65.150000000000006" customHeight="1" x14ac:dyDescent="0.3">
      <c r="A67" s="51"/>
      <c r="B67" s="94" t="str">
        <f ca="1">IF(OFFSET(List1!B$11,tisk!A66,0)&gt;0,OFFSET(List1!B$11,tisk!A66,0),"")</f>
        <v>16</v>
      </c>
      <c r="C67" s="3" t="str">
        <f ca="1">IF(B67="","",CONCATENATE(OFFSET(List1!C$11,tisk!A66,0),"
",OFFSET(List1!D$11,tisk!A66,0),"
",OFFSET(List1!E$11,tisk!A66,0),"
",OFFSET(List1!F$11,tisk!A66,0)))</f>
        <v>Město Plumlov
Rudé armády 302
Plumlov
79803</v>
      </c>
      <c r="D67" s="71" t="str">
        <f ca="1">IF(B67="","",OFFSET(List1!L$11,tisk!A66,0))</f>
        <v>Pořízení cisternové automobilové stříkačky pro JSDH Plumlov zřízené městem Plumlov</v>
      </c>
      <c r="E67" s="96">
        <f ca="1">IF(B67="","",OFFSET(List1!O$11,tisk!A66,0))</f>
        <v>5500000</v>
      </c>
      <c r="F67" s="48" t="str">
        <f ca="1">IF(B67="","",OFFSET(List1!P$11,tisk!A66,0))</f>
        <v>1/2019</v>
      </c>
      <c r="G67" s="97">
        <f ca="1">IF(B67="","",OFFSET(List1!R$11,tisk!A66,0))</f>
        <v>300000</v>
      </c>
      <c r="H67" s="98" t="str">
        <f ca="1">IF(B67="","",OFFSET(List1!S$11,tisk!A66,0))</f>
        <v>20.08.2020</v>
      </c>
      <c r="I67" s="94">
        <f ca="1">IF(B67="","",OFFSET(List1!T$11,tisk!A66,0))</f>
        <v>130</v>
      </c>
      <c r="J67" s="94">
        <f ca="1">IF(B67="","",OFFSET(List1!U$11,tisk!A66,0))</f>
        <v>160</v>
      </c>
      <c r="K67" s="94">
        <f ca="1">IF(B67="","",OFFSET(List1!V$11,tisk!A66,0))</f>
        <v>200</v>
      </c>
      <c r="L67" s="94">
        <f ca="1">IF(B67="","",OFFSET(List1!W$11,tisk!A66,0))</f>
        <v>490</v>
      </c>
      <c r="M67" s="95">
        <f ca="1">IF(B67="","",OFFSET(List1!X$11,tisk!A66,0))</f>
        <v>300000</v>
      </c>
    </row>
    <row r="68" spans="1:13" s="2" customFormat="1" ht="88.9" customHeight="1" x14ac:dyDescent="0.3">
      <c r="A68" s="51"/>
      <c r="B68" s="94"/>
      <c r="C68" s="3" t="str">
        <f ca="1">IF(B67="","",CONCATENATE("Okres ",OFFSET(List1!G$11,tisk!A66,0),"
","Právní forma","
",OFFSET(List1!H$11,tisk!A66,0),"
","IČO ",OFFSET(List1!I$11,tisk!A66,0),"
 ","B.Ú. ",OFFSET(List1!J$11,tisk!A66,0)))</f>
        <v>Okres Prostějov
Právní forma
Obec, městská část hlavního města Prahy
IČO 00288632
 B.Ú. -anonymizováno-</v>
      </c>
      <c r="D68" s="5" t="str">
        <f ca="1">IF(B67="","",OFFSET(List1!M$11,tisk!A66,0))</f>
        <v>Pořízení cisternové autmobilové stříkačky pro JSDH Plumlov současně s dotací od MV GŘ HZS ČR z důvodu zajištění akceschopnosti.</v>
      </c>
      <c r="E68" s="96"/>
      <c r="F68" s="47"/>
      <c r="G68" s="97"/>
      <c r="H68" s="98"/>
      <c r="I68" s="94"/>
      <c r="J68" s="94"/>
      <c r="K68" s="94"/>
      <c r="L68" s="94"/>
      <c r="M68" s="95"/>
    </row>
    <row r="69" spans="1:13" s="2" customFormat="1" ht="30.05" customHeight="1" x14ac:dyDescent="0.3">
      <c r="A69" s="51">
        <f>ROW()/3-1</f>
        <v>22</v>
      </c>
      <c r="B69" s="94"/>
      <c r="C69" s="3" t="str">
        <f ca="1">IF(B67="","",CONCATENATE("Zástupce","
",OFFSET(List1!K$11,tisk!A66,0)))</f>
        <v xml:space="preserve">Zástupce
</v>
      </c>
      <c r="D69" s="5" t="str">
        <f ca="1">IF(B67="","",CONCATENATE("Dotace bude použita na:",OFFSET(List1!N$11,tisk!A66,0)))</f>
        <v>Dotace bude použita na:Pořízení cisternové automobilové stříkačky</v>
      </c>
      <c r="E69" s="96"/>
      <c r="F69" s="48" t="str">
        <f ca="1">IF(B67="","",OFFSET(List1!Q$11,tisk!A66,0))</f>
        <v>6/2020</v>
      </c>
      <c r="G69" s="97"/>
      <c r="H69" s="98"/>
      <c r="I69" s="94"/>
      <c r="J69" s="94"/>
      <c r="K69" s="94"/>
      <c r="L69" s="94"/>
      <c r="M69" s="95"/>
    </row>
    <row r="70" spans="1:13" s="2" customFormat="1" ht="75" customHeight="1" x14ac:dyDescent="0.3">
      <c r="A70" s="51"/>
      <c r="B70" s="94" t="str">
        <f ca="1">IF(OFFSET(List1!B$11,tisk!A69,0)&gt;0,OFFSET(List1!B$11,tisk!A69,0),"")</f>
        <v>25</v>
      </c>
      <c r="C70" s="3" t="str">
        <f ca="1">IF(B70="","",CONCATENATE(OFFSET(List1!C$11,tisk!A69,0),"
",OFFSET(List1!D$11,tisk!A69,0),"
",OFFSET(List1!E$11,tisk!A69,0),"
",OFFSET(List1!F$11,tisk!A69,0)))</f>
        <v>Město Tovačov
Náměstí 12
Tovačov
75101</v>
      </c>
      <c r="D70" s="71" t="str">
        <f ca="1">IF(B70="","",OFFSET(List1!L$11,tisk!A69,0))</f>
        <v>Pořízení cisternové automobilové stříkačky pro JSDH Tovačov zřízené městem Tovačov</v>
      </c>
      <c r="E70" s="96">
        <f ca="1">IF(B70="","",OFFSET(List1!O$11,tisk!A69,0))</f>
        <v>7800000</v>
      </c>
      <c r="F70" s="48" t="str">
        <f ca="1">IF(B70="","",OFFSET(List1!P$11,tisk!A69,0))</f>
        <v>1/2019</v>
      </c>
      <c r="G70" s="97">
        <f ca="1">IF(B70="","",OFFSET(List1!R$11,tisk!A69,0))</f>
        <v>300000</v>
      </c>
      <c r="H70" s="98" t="str">
        <f ca="1">IF(B70="","",OFFSET(List1!S$11,tisk!A69,0))</f>
        <v>20.08.2020</v>
      </c>
      <c r="I70" s="94">
        <f ca="1">IF(B70="","",OFFSET(List1!T$11,tisk!A69,0))</f>
        <v>150</v>
      </c>
      <c r="J70" s="94">
        <f ca="1">IF(B70="","",OFFSET(List1!U$11,tisk!A69,0))</f>
        <v>160</v>
      </c>
      <c r="K70" s="94">
        <f ca="1">IF(B70="","",OFFSET(List1!V$11,tisk!A69,0))</f>
        <v>200</v>
      </c>
      <c r="L70" s="94">
        <f ca="1">IF(B70="","",OFFSET(List1!W$11,tisk!A69,0))</f>
        <v>510</v>
      </c>
      <c r="M70" s="95">
        <f ca="1">IF(B70="","",OFFSET(List1!X$11,tisk!A69,0))</f>
        <v>300000</v>
      </c>
    </row>
    <row r="71" spans="1:13" s="2" customFormat="1" ht="87.65" customHeight="1" x14ac:dyDescent="0.3">
      <c r="A71" s="51"/>
      <c r="B71" s="94"/>
      <c r="C71" s="3" t="str">
        <f ca="1">IF(B70="","",CONCATENATE("Okres ",OFFSET(List1!G$11,tisk!A69,0),"
","Právní forma","
",OFFSET(List1!H$11,tisk!A69,0),"
","IČO ",OFFSET(List1!I$11,tisk!A69,0),"
 ","B.Ú. ",OFFSET(List1!J$11,tisk!A69,0)))</f>
        <v>Okres Přerov
Právní forma
Obec, městská část hlavního města Prahy
IČO 00302082
 B.Ú. -anonymizováno-</v>
      </c>
      <c r="D71" s="5" t="str">
        <f ca="1">IF(B70="","",OFFSET(List1!M$11,tisk!A69,0))</f>
        <v>Pořízení cisternové autmobilové stříkačky pro JSDH Tovačov současně s dotací od MV GŘ HZS ČR z důvodu zajištění akceschopnosti a doplnění mobilní požární techniky u JSDH Tovačov</v>
      </c>
      <c r="E71" s="96"/>
      <c r="F71" s="47"/>
      <c r="G71" s="97"/>
      <c r="H71" s="98"/>
      <c r="I71" s="94"/>
      <c r="J71" s="94"/>
      <c r="K71" s="94"/>
      <c r="L71" s="94"/>
      <c r="M71" s="95"/>
    </row>
    <row r="72" spans="1:13" s="2" customFormat="1" ht="30.05" customHeight="1" x14ac:dyDescent="0.3">
      <c r="A72" s="51">
        <f>ROW()/3-1</f>
        <v>23</v>
      </c>
      <c r="B72" s="94"/>
      <c r="C72" s="3" t="str">
        <f ca="1">IF(B70="","",CONCATENATE("Zástupce","
",OFFSET(List1!K$11,tisk!A69,0)))</f>
        <v xml:space="preserve">Zástupce
</v>
      </c>
      <c r="D72" s="5" t="str">
        <f ca="1">IF(B70="","",CONCATENATE("Dotace bude použita na:",OFFSET(List1!N$11,tisk!A69,0)))</f>
        <v>Dotace bude použita na:Pořízení cisternové automobilové stříkačky</v>
      </c>
      <c r="E72" s="96"/>
      <c r="F72" s="48" t="str">
        <f ca="1">IF(B70="","",OFFSET(List1!Q$11,tisk!A69,0))</f>
        <v>6/2020</v>
      </c>
      <c r="G72" s="97"/>
      <c r="H72" s="98"/>
      <c r="I72" s="94"/>
      <c r="J72" s="94"/>
      <c r="K72" s="94"/>
      <c r="L72" s="94"/>
      <c r="M72" s="95"/>
    </row>
    <row r="73" spans="1:13" s="2" customFormat="1" ht="66.400000000000006" customHeight="1" x14ac:dyDescent="0.3">
      <c r="A73" s="51"/>
      <c r="B73" s="94" t="str">
        <f ca="1">IF(OFFSET(List1!B$11,tisk!A72,0)&gt;0,OFFSET(List1!B$11,tisk!A72,0),"")</f>
        <v>3</v>
      </c>
      <c r="C73" s="3" t="str">
        <f ca="1">IF(B73="","",CONCATENATE(OFFSET(List1!C$11,tisk!A72,0),"
",OFFSET(List1!D$11,tisk!A72,0),"
",OFFSET(List1!E$11,tisk!A72,0),"
",OFFSET(List1!F$11,tisk!A72,0)))</f>
        <v>Obec Určice
Určice 81
Určice
79804</v>
      </c>
      <c r="D73" s="71" t="str">
        <f ca="1">IF(B73="","",OFFSET(List1!L$11,tisk!A72,0))</f>
        <v>Pořízení cisternové automobilové stříkačky pro JSDH Určice zřízené obcí Určice</v>
      </c>
      <c r="E73" s="96">
        <f ca="1">IF(B73="","",OFFSET(List1!O$11,tisk!A72,0))</f>
        <v>5500000</v>
      </c>
      <c r="F73" s="48" t="str">
        <f ca="1">IF(B73="","",OFFSET(List1!P$11,tisk!A72,0))</f>
        <v>1/2019</v>
      </c>
      <c r="G73" s="97">
        <f ca="1">IF(B73="","",OFFSET(List1!R$11,tisk!A72,0))</f>
        <v>300000</v>
      </c>
      <c r="H73" s="98" t="str">
        <f ca="1">IF(B73="","",OFFSET(List1!S$11,tisk!A72,0))</f>
        <v>20.08.2020</v>
      </c>
      <c r="I73" s="94">
        <f ca="1">IF(B73="","",OFFSET(List1!T$11,tisk!A72,0))</f>
        <v>130</v>
      </c>
      <c r="J73" s="94">
        <f ca="1">IF(B73="","",OFFSET(List1!U$11,tisk!A72,0))</f>
        <v>160</v>
      </c>
      <c r="K73" s="94">
        <f ca="1">IF(B73="","",OFFSET(List1!V$11,tisk!A72,0))</f>
        <v>200</v>
      </c>
      <c r="L73" s="94">
        <f ca="1">IF(B73="","",OFFSET(List1!W$11,tisk!A72,0))</f>
        <v>490</v>
      </c>
      <c r="M73" s="95">
        <f ca="1">IF(B73="","",OFFSET(List1!X$11,tisk!A72,0))</f>
        <v>300000</v>
      </c>
    </row>
    <row r="74" spans="1:13" s="2" customFormat="1" ht="92.05" customHeight="1" x14ac:dyDescent="0.3">
      <c r="A74" s="51"/>
      <c r="B74" s="94"/>
      <c r="C74" s="3" t="str">
        <f ca="1">IF(B73="","",CONCATENATE("Okres ",OFFSET(List1!G$11,tisk!A72,0),"
","Právní forma","
",OFFSET(List1!H$11,tisk!A72,0),"
","IČO ",OFFSET(List1!I$11,tisk!A72,0),"
 ","B.Ú. ",OFFSET(List1!J$11,tisk!A72,0)))</f>
        <v>Okres Prostějov
Právní forma
Obec, městská část hlavního města Prahy
IČO 00288870
 B.Ú. -anonymizováno-</v>
      </c>
      <c r="D74" s="5" t="str">
        <f ca="1">IF(B73="","",OFFSET(List1!M$11,tisk!A72,0))</f>
        <v>Pořízení cisternové autmobilové stříkačky pro JSDH Určice současně s dotací od MV GŘ HZS ČR z důvodu zajištění akceschopnosti a výměny techniky, která již nevyhovuje současným potřebám jednotky.</v>
      </c>
      <c r="E74" s="96"/>
      <c r="F74" s="47"/>
      <c r="G74" s="97"/>
      <c r="H74" s="98"/>
      <c r="I74" s="94"/>
      <c r="J74" s="94"/>
      <c r="K74" s="94"/>
      <c r="L74" s="94"/>
      <c r="M74" s="95"/>
    </row>
    <row r="75" spans="1:13" s="2" customFormat="1" ht="30.05" customHeight="1" x14ac:dyDescent="0.3">
      <c r="A75" s="51">
        <f>ROW()/3-1</f>
        <v>24</v>
      </c>
      <c r="B75" s="94"/>
      <c r="C75" s="3" t="str">
        <f ca="1">IF(B73="","",CONCATENATE("Zástupce","
",OFFSET(List1!K$11,tisk!A72,0)))</f>
        <v xml:space="preserve">Zástupce
</v>
      </c>
      <c r="D75" s="5" t="str">
        <f ca="1">IF(B73="","",CONCATENATE("Dotace bude použita na:",OFFSET(List1!N$11,tisk!A72,0)))</f>
        <v>Dotace bude použita na:Pořízení cisternové automobilové stříkačky</v>
      </c>
      <c r="E75" s="96"/>
      <c r="F75" s="48" t="str">
        <f ca="1">IF(B73="","",OFFSET(List1!Q$11,tisk!A72,0))</f>
        <v>6/2020</v>
      </c>
      <c r="G75" s="97"/>
      <c r="H75" s="98"/>
      <c r="I75" s="94"/>
      <c r="J75" s="94"/>
      <c r="K75" s="94"/>
      <c r="L75" s="94"/>
      <c r="M75" s="95"/>
    </row>
    <row r="76" spans="1:13" s="2" customFormat="1" ht="75" customHeight="1" x14ac:dyDescent="0.3">
      <c r="A76" s="51"/>
      <c r="B76" s="94" t="str">
        <f ca="1">IF(OFFSET(List1!B$11,tisk!A75,0)&gt;0,OFFSET(List1!B$11,tisk!A75,0),"")</f>
        <v>24</v>
      </c>
      <c r="C76" s="3" t="str">
        <f ca="1">IF(B76="","",CONCATENATE(OFFSET(List1!C$11,tisk!A75,0),"
",OFFSET(List1!D$11,tisk!A75,0),"
",OFFSET(List1!E$11,tisk!A75,0),"
",OFFSET(List1!F$11,tisk!A75,0)))</f>
        <v>město Velká Bystřice
Zámecké náměstí 79
Velká Bystřice
78353</v>
      </c>
      <c r="D76" s="71" t="str">
        <f ca="1">IF(B76="","",OFFSET(List1!L$11,tisk!A75,0))</f>
        <v>Pořízení cisternové automobilové stříkačky pro JSDH Velká Bystřice zřízené městem Velká Bystřice</v>
      </c>
      <c r="E76" s="96">
        <f ca="1">IF(B76="","",OFFSET(List1!O$11,tisk!A75,0))</f>
        <v>8500000</v>
      </c>
      <c r="F76" s="48" t="str">
        <f ca="1">IF(B76="","",OFFSET(List1!P$11,tisk!A75,0))</f>
        <v>1/2019</v>
      </c>
      <c r="G76" s="97">
        <f ca="1">IF(B76="","",OFFSET(List1!R$11,tisk!A75,0))</f>
        <v>300000</v>
      </c>
      <c r="H76" s="98" t="str">
        <f ca="1">IF(B76="","",OFFSET(List1!S$11,tisk!A75,0))</f>
        <v>20.08.2020</v>
      </c>
      <c r="I76" s="94">
        <f ca="1">IF(B76="","",OFFSET(List1!T$11,tisk!A75,0))</f>
        <v>150</v>
      </c>
      <c r="J76" s="94">
        <f ca="1">IF(B76="","",OFFSET(List1!U$11,tisk!A75,0))</f>
        <v>160</v>
      </c>
      <c r="K76" s="94">
        <f ca="1">IF(B76="","",OFFSET(List1!V$11,tisk!A75,0))</f>
        <v>200</v>
      </c>
      <c r="L76" s="94">
        <f ca="1">IF(B76="","",OFFSET(List1!W$11,tisk!A75,0))</f>
        <v>510</v>
      </c>
      <c r="M76" s="95">
        <f ca="1">IF(B76="","",OFFSET(List1!X$11,tisk!A75,0))</f>
        <v>300000</v>
      </c>
    </row>
    <row r="77" spans="1:13" s="2" customFormat="1" ht="94.55" customHeight="1" x14ac:dyDescent="0.3">
      <c r="A77" s="51"/>
      <c r="B77" s="94"/>
      <c r="C77" s="3" t="str">
        <f ca="1">IF(B76="","",CONCATENATE("Okres ",OFFSET(List1!G$11,tisk!A75,0),"
","Právní forma","
",OFFSET(List1!H$11,tisk!A75,0),"
","IČO ",OFFSET(List1!I$11,tisk!A75,0),"
 ","B.Ú. ",OFFSET(List1!J$11,tisk!A75,0)))</f>
        <v>Okres Olomouc
Právní forma
Obec, městská část hlavního města Prahy
IČO 00299651
 B.Ú. -anonymizováno-</v>
      </c>
      <c r="D77" s="5" t="str">
        <f ca="1">IF(B76="","",OFFSET(List1!M$11,tisk!A75,0))</f>
        <v>Pořízení cisternové autmobilové stříkačky pro JSDH Velká Bystřice současně s dotací od MV GŘ HZS ČR z důvodu zajištění akceschopnosti a doplnění techniky JSDH Velká Bystřice</v>
      </c>
      <c r="E77" s="96"/>
      <c r="F77" s="47"/>
      <c r="G77" s="97"/>
      <c r="H77" s="98"/>
      <c r="I77" s="94"/>
      <c r="J77" s="94"/>
      <c r="K77" s="94"/>
      <c r="L77" s="94"/>
      <c r="M77" s="95"/>
    </row>
    <row r="78" spans="1:13" s="2" customFormat="1" ht="23.8" customHeight="1" x14ac:dyDescent="0.3">
      <c r="A78" s="51">
        <f>ROW()/3-1</f>
        <v>25</v>
      </c>
      <c r="B78" s="94"/>
      <c r="C78" s="3" t="str">
        <f ca="1">IF(B76="","",CONCATENATE("Zástupce","
",OFFSET(List1!K$11,tisk!A75,0)))</f>
        <v xml:space="preserve">Zástupce
</v>
      </c>
      <c r="D78" s="5" t="str">
        <f ca="1">IF(B76="","",CONCATENATE("Dotace bude použita na:",OFFSET(List1!N$11,tisk!A75,0)))</f>
        <v>Dotace bude použita na:Pořízení cisternové automobilové stříkačky</v>
      </c>
      <c r="E78" s="96"/>
      <c r="F78" s="48" t="str">
        <f ca="1">IF(B76="","",OFFSET(List1!Q$11,tisk!A75,0))</f>
        <v>6/2020</v>
      </c>
      <c r="G78" s="97"/>
      <c r="H78" s="98"/>
      <c r="I78" s="94"/>
      <c r="J78" s="94"/>
      <c r="K78" s="94"/>
      <c r="L78" s="94"/>
      <c r="M78" s="95"/>
    </row>
    <row r="79" spans="1:13" s="2" customFormat="1" ht="30.05" customHeight="1" x14ac:dyDescent="0.3">
      <c r="A79" s="51"/>
      <c r="B79" s="73"/>
      <c r="C79" s="78" t="s">
        <v>13</v>
      </c>
      <c r="D79" s="79"/>
      <c r="E79" s="80"/>
      <c r="F79" s="81"/>
      <c r="G79" s="82"/>
      <c r="H79" s="81"/>
      <c r="I79" s="83"/>
      <c r="J79" s="83"/>
      <c r="K79" s="83"/>
      <c r="L79" s="84"/>
      <c r="M79" s="76">
        <f ca="1">SUM(M4:M76)</f>
        <v>3700000</v>
      </c>
    </row>
    <row r="80" spans="1:13" s="2" customFormat="1" x14ac:dyDescent="0.3">
      <c r="A80" s="52"/>
      <c r="C80" s="3"/>
      <c r="D80" s="5"/>
      <c r="E80" s="9"/>
      <c r="F80" s="49"/>
      <c r="G80" s="7"/>
      <c r="M80" s="74"/>
    </row>
    <row r="81" spans="1:13" s="2" customFormat="1" x14ac:dyDescent="0.3">
      <c r="A81" s="52"/>
      <c r="C81" s="3"/>
      <c r="D81" s="5"/>
      <c r="E81" s="9"/>
      <c r="F81" s="49"/>
      <c r="G81" s="7"/>
      <c r="M81" s="74"/>
    </row>
    <row r="82" spans="1:13" s="2" customFormat="1" x14ac:dyDescent="0.3">
      <c r="A82" s="52"/>
      <c r="C82" s="3"/>
      <c r="D82" s="5"/>
      <c r="E82" s="9"/>
      <c r="F82" s="49"/>
      <c r="G82" s="7"/>
      <c r="M82" s="74"/>
    </row>
    <row r="83" spans="1:13" s="2" customFormat="1" x14ac:dyDescent="0.3">
      <c r="A83" s="52"/>
      <c r="C83" s="3"/>
      <c r="D83" s="5"/>
      <c r="E83" s="9"/>
      <c r="F83" s="49"/>
      <c r="G83" s="7"/>
      <c r="M83" s="74"/>
    </row>
    <row r="84" spans="1:13" s="2" customFormat="1" x14ac:dyDescent="0.3">
      <c r="A84" s="52"/>
      <c r="C84" s="3"/>
      <c r="D84" s="5"/>
      <c r="E84" s="9"/>
      <c r="F84" s="49"/>
      <c r="G84" s="7"/>
      <c r="M84" s="74"/>
    </row>
    <row r="85" spans="1:13" s="2" customFormat="1" x14ac:dyDescent="0.3">
      <c r="A85" s="52"/>
      <c r="C85" s="3"/>
      <c r="D85" s="5"/>
      <c r="E85" s="9"/>
      <c r="F85" s="49"/>
      <c r="G85" s="7"/>
      <c r="M85" s="74"/>
    </row>
    <row r="86" spans="1:13" s="2" customFormat="1" x14ac:dyDescent="0.3">
      <c r="A86" s="52"/>
      <c r="C86" s="3"/>
      <c r="D86" s="5"/>
      <c r="E86" s="9"/>
      <c r="F86" s="49"/>
      <c r="G86" s="7"/>
      <c r="M86" s="74"/>
    </row>
    <row r="87" spans="1:13" s="2" customFormat="1" x14ac:dyDescent="0.3">
      <c r="A87" s="52"/>
      <c r="C87" s="3"/>
      <c r="D87" s="5"/>
      <c r="E87" s="9"/>
      <c r="F87" s="49"/>
      <c r="G87" s="7"/>
      <c r="M87" s="74"/>
    </row>
    <row r="88" spans="1:13" s="2" customFormat="1" x14ac:dyDescent="0.3">
      <c r="A88" s="52"/>
      <c r="C88" s="3"/>
      <c r="D88" s="5"/>
      <c r="E88" s="9"/>
      <c r="F88" s="49"/>
      <c r="G88" s="7"/>
      <c r="M88" s="74"/>
    </row>
    <row r="89" spans="1:13" s="2" customFormat="1" x14ac:dyDescent="0.3">
      <c r="A89" s="52"/>
      <c r="C89" s="3"/>
      <c r="D89" s="5"/>
      <c r="E89" s="9"/>
      <c r="F89" s="49"/>
      <c r="G89" s="7"/>
      <c r="M89" s="74"/>
    </row>
    <row r="90" spans="1:13" s="2" customFormat="1" x14ac:dyDescent="0.3">
      <c r="A90" s="52"/>
      <c r="C90" s="3"/>
      <c r="D90" s="5"/>
      <c r="E90" s="9"/>
      <c r="F90" s="49"/>
      <c r="G90" s="7"/>
      <c r="M90" s="74"/>
    </row>
    <row r="91" spans="1:13" x14ac:dyDescent="0.3">
      <c r="C91" s="3"/>
      <c r="D91" s="5"/>
      <c r="E91" s="9"/>
      <c r="F91" s="49"/>
      <c r="G91" s="7"/>
      <c r="H91" s="2"/>
      <c r="I91" s="2"/>
      <c r="J91" s="2"/>
      <c r="K91" s="2"/>
      <c r="L91" s="2"/>
      <c r="M91" s="74"/>
    </row>
    <row r="92" spans="1:13" x14ac:dyDescent="0.3">
      <c r="C92" s="3"/>
      <c r="D92" s="5"/>
      <c r="E92" s="9"/>
      <c r="F92" s="49"/>
      <c r="G92" s="7"/>
      <c r="H92" s="2"/>
      <c r="I92" s="2"/>
      <c r="J92" s="2"/>
      <c r="K92" s="2"/>
      <c r="L92" s="2"/>
      <c r="M92" s="74"/>
    </row>
    <row r="93" spans="1:13" x14ac:dyDescent="0.3">
      <c r="C93" s="3"/>
      <c r="D93" s="5"/>
      <c r="E93" s="9"/>
      <c r="F93" s="49"/>
      <c r="G93" s="7"/>
      <c r="H93" s="2"/>
      <c r="I93" s="2"/>
      <c r="J93" s="2"/>
      <c r="K93" s="2"/>
      <c r="L93" s="2"/>
      <c r="M93" s="74"/>
    </row>
    <row r="94" spans="1:13" x14ac:dyDescent="0.3">
      <c r="C94" s="3"/>
      <c r="D94" s="5"/>
      <c r="E94" s="9"/>
      <c r="F94" s="49"/>
      <c r="G94" s="7"/>
      <c r="H94" s="2"/>
      <c r="I94" s="2"/>
      <c r="J94" s="2"/>
      <c r="K94" s="2"/>
      <c r="L94" s="2"/>
      <c r="M94" s="74"/>
    </row>
    <row r="95" spans="1:13" x14ac:dyDescent="0.3">
      <c r="C95" s="3"/>
      <c r="D95" s="5"/>
      <c r="E95" s="9"/>
      <c r="F95" s="49"/>
      <c r="G95" s="7"/>
      <c r="H95" s="2"/>
      <c r="I95" s="2"/>
      <c r="J95" s="2"/>
      <c r="K95" s="2"/>
      <c r="L95" s="2"/>
      <c r="M95" s="74"/>
    </row>
    <row r="96" spans="1:13" x14ac:dyDescent="0.3">
      <c r="C96" s="3"/>
      <c r="D96" s="5"/>
      <c r="E96" s="9"/>
      <c r="F96" s="49"/>
      <c r="G96" s="7"/>
      <c r="H96" s="2"/>
      <c r="I96" s="2"/>
      <c r="J96" s="2"/>
      <c r="K96" s="2"/>
      <c r="L96" s="2"/>
      <c r="M96" s="74"/>
    </row>
    <row r="97" spans="3:13" x14ac:dyDescent="0.3">
      <c r="C97" s="3"/>
      <c r="D97" s="5"/>
      <c r="E97" s="9"/>
      <c r="F97" s="49"/>
      <c r="G97" s="7"/>
      <c r="H97" s="2"/>
      <c r="I97" s="2"/>
      <c r="J97" s="2"/>
      <c r="K97" s="2"/>
      <c r="L97" s="2"/>
      <c r="M97" s="74"/>
    </row>
    <row r="98" spans="3:13" x14ac:dyDescent="0.3">
      <c r="C98" s="3"/>
      <c r="D98" s="5"/>
      <c r="E98" s="9"/>
      <c r="F98" s="49"/>
      <c r="G98" s="7"/>
      <c r="H98" s="2"/>
      <c r="I98" s="2"/>
      <c r="J98" s="2"/>
      <c r="K98" s="2"/>
      <c r="L98" s="2"/>
      <c r="M98" s="74"/>
    </row>
  </sheetData>
  <mergeCells count="231">
    <mergeCell ref="B4:B6"/>
    <mergeCell ref="E4:E6"/>
    <mergeCell ref="G4:G6"/>
    <mergeCell ref="H4:H6"/>
    <mergeCell ref="I4:I6"/>
    <mergeCell ref="J4:J6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L7:L9"/>
    <mergeCell ref="M7:M9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B16:B18"/>
    <mergeCell ref="E16:E18"/>
    <mergeCell ref="G16:G18"/>
    <mergeCell ref="H16:H18"/>
    <mergeCell ref="I16:I18"/>
    <mergeCell ref="J16:J18"/>
    <mergeCell ref="K16:K18"/>
    <mergeCell ref="L16:L18"/>
    <mergeCell ref="M16:M18"/>
    <mergeCell ref="B19:B21"/>
    <mergeCell ref="E19:E21"/>
    <mergeCell ref="G19:G21"/>
    <mergeCell ref="H19:H21"/>
    <mergeCell ref="I19:I21"/>
    <mergeCell ref="J19:J21"/>
    <mergeCell ref="K19:K21"/>
    <mergeCell ref="L19:L21"/>
    <mergeCell ref="M19:M21"/>
    <mergeCell ref="B22:B24"/>
    <mergeCell ref="E22:E24"/>
    <mergeCell ref="G22:G24"/>
    <mergeCell ref="H22:H24"/>
    <mergeCell ref="I22:I24"/>
    <mergeCell ref="J22:J24"/>
    <mergeCell ref="K22:K24"/>
    <mergeCell ref="L22:L24"/>
    <mergeCell ref="M22:M24"/>
    <mergeCell ref="B25:B27"/>
    <mergeCell ref="E25:E27"/>
    <mergeCell ref="G25:G27"/>
    <mergeCell ref="H25:H27"/>
    <mergeCell ref="I25:I27"/>
    <mergeCell ref="J25:J27"/>
    <mergeCell ref="K25:K27"/>
    <mergeCell ref="L25:L27"/>
    <mergeCell ref="M25:M27"/>
    <mergeCell ref="B28:B30"/>
    <mergeCell ref="E28:E30"/>
    <mergeCell ref="G28:G30"/>
    <mergeCell ref="H28:H30"/>
    <mergeCell ref="I28:I30"/>
    <mergeCell ref="J28:J30"/>
    <mergeCell ref="K28:K30"/>
    <mergeCell ref="L28:L30"/>
    <mergeCell ref="M28:M30"/>
    <mergeCell ref="B31:B33"/>
    <mergeCell ref="E31:E33"/>
    <mergeCell ref="G31:G33"/>
    <mergeCell ref="H31:H33"/>
    <mergeCell ref="I31:I33"/>
    <mergeCell ref="J31:J33"/>
    <mergeCell ref="K31:K33"/>
    <mergeCell ref="L31:L33"/>
    <mergeCell ref="M31:M33"/>
    <mergeCell ref="B34:B36"/>
    <mergeCell ref="E34:E36"/>
    <mergeCell ref="G34:G36"/>
    <mergeCell ref="H34:H36"/>
    <mergeCell ref="I34:I36"/>
    <mergeCell ref="J34:J36"/>
    <mergeCell ref="K34:K36"/>
    <mergeCell ref="L34:L36"/>
    <mergeCell ref="M34:M36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B40:B42"/>
    <mergeCell ref="E40:E42"/>
    <mergeCell ref="G40:G42"/>
    <mergeCell ref="H40:H42"/>
    <mergeCell ref="I40:I42"/>
    <mergeCell ref="J40:J42"/>
    <mergeCell ref="K40:K42"/>
    <mergeCell ref="L40:L42"/>
    <mergeCell ref="M40:M42"/>
    <mergeCell ref="B43:B45"/>
    <mergeCell ref="E43:E45"/>
    <mergeCell ref="G43:G45"/>
    <mergeCell ref="H43:H45"/>
    <mergeCell ref="I43:I45"/>
    <mergeCell ref="J43:J45"/>
    <mergeCell ref="K43:K45"/>
    <mergeCell ref="L43:L45"/>
    <mergeCell ref="M43:M45"/>
    <mergeCell ref="B46:B48"/>
    <mergeCell ref="E46:E48"/>
    <mergeCell ref="G46:G48"/>
    <mergeCell ref="H46:H48"/>
    <mergeCell ref="I46:I48"/>
    <mergeCell ref="J46:J48"/>
    <mergeCell ref="K46:K48"/>
    <mergeCell ref="L46:L48"/>
    <mergeCell ref="M46:M48"/>
    <mergeCell ref="B49:B51"/>
    <mergeCell ref="E49:E51"/>
    <mergeCell ref="G49:G51"/>
    <mergeCell ref="H49:H51"/>
    <mergeCell ref="I49:I51"/>
    <mergeCell ref="J49:J51"/>
    <mergeCell ref="K49:K51"/>
    <mergeCell ref="L49:L51"/>
    <mergeCell ref="M49:M51"/>
    <mergeCell ref="B52:B54"/>
    <mergeCell ref="E52:E54"/>
    <mergeCell ref="G52:G54"/>
    <mergeCell ref="H52:H54"/>
    <mergeCell ref="I52:I54"/>
    <mergeCell ref="J52:J54"/>
    <mergeCell ref="K52:K54"/>
    <mergeCell ref="L52:L54"/>
    <mergeCell ref="M52:M54"/>
    <mergeCell ref="B55:B57"/>
    <mergeCell ref="E55:E57"/>
    <mergeCell ref="G55:G57"/>
    <mergeCell ref="H55:H57"/>
    <mergeCell ref="I55:I57"/>
    <mergeCell ref="J55:J57"/>
    <mergeCell ref="K55:K57"/>
    <mergeCell ref="L55:L57"/>
    <mergeCell ref="M55:M57"/>
    <mergeCell ref="B58:B60"/>
    <mergeCell ref="E58:E60"/>
    <mergeCell ref="G58:G60"/>
    <mergeCell ref="H58:H60"/>
    <mergeCell ref="I58:I60"/>
    <mergeCell ref="J58:J60"/>
    <mergeCell ref="K58:K60"/>
    <mergeCell ref="L58:L60"/>
    <mergeCell ref="M58:M60"/>
    <mergeCell ref="B61:B63"/>
    <mergeCell ref="E61:E63"/>
    <mergeCell ref="G61:G63"/>
    <mergeCell ref="H61:H63"/>
    <mergeCell ref="I61:I63"/>
    <mergeCell ref="J61:J63"/>
    <mergeCell ref="K61:K63"/>
    <mergeCell ref="L61:L63"/>
    <mergeCell ref="M61:M63"/>
    <mergeCell ref="B64:B66"/>
    <mergeCell ref="E64:E66"/>
    <mergeCell ref="G64:G66"/>
    <mergeCell ref="H64:H66"/>
    <mergeCell ref="I64:I66"/>
    <mergeCell ref="J64:J66"/>
    <mergeCell ref="K64:K66"/>
    <mergeCell ref="L64:L66"/>
    <mergeCell ref="M64:M66"/>
    <mergeCell ref="B67:B69"/>
    <mergeCell ref="E67:E69"/>
    <mergeCell ref="G67:G69"/>
    <mergeCell ref="H67:H69"/>
    <mergeCell ref="I67:I69"/>
    <mergeCell ref="J67:J69"/>
    <mergeCell ref="K67:K69"/>
    <mergeCell ref="L67:L69"/>
    <mergeCell ref="M67:M69"/>
    <mergeCell ref="B70:B72"/>
    <mergeCell ref="E70:E72"/>
    <mergeCell ref="G70:G72"/>
    <mergeCell ref="H70:H72"/>
    <mergeCell ref="I70:I72"/>
    <mergeCell ref="J70:J72"/>
    <mergeCell ref="K70:K72"/>
    <mergeCell ref="L70:L72"/>
    <mergeCell ref="M70:M72"/>
    <mergeCell ref="B1:B3"/>
    <mergeCell ref="E1:E3"/>
    <mergeCell ref="F1:F3"/>
    <mergeCell ref="G1:G3"/>
    <mergeCell ref="H1:H3"/>
    <mergeCell ref="M1:M3"/>
    <mergeCell ref="K76:K78"/>
    <mergeCell ref="L76:L78"/>
    <mergeCell ref="M76:M78"/>
    <mergeCell ref="B76:B78"/>
    <mergeCell ref="E76:E78"/>
    <mergeCell ref="G76:G78"/>
    <mergeCell ref="H76:H78"/>
    <mergeCell ref="I76:I78"/>
    <mergeCell ref="J76:J78"/>
    <mergeCell ref="B73:B75"/>
    <mergeCell ref="E73:E75"/>
    <mergeCell ref="G73:G75"/>
    <mergeCell ref="H73:H75"/>
    <mergeCell ref="I73:I75"/>
    <mergeCell ref="J73:J75"/>
    <mergeCell ref="K73:K75"/>
    <mergeCell ref="L73:L75"/>
    <mergeCell ref="M73:M75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L6">
    <cfRule type="notContainsBlanks" dxfId="12" priority="43" stopIfTrue="1">
      <formula>LEN(TRIM(G4))&gt;0</formula>
    </cfRule>
  </conditionalFormatting>
  <conditionalFormatting sqref="M4:M6">
    <cfRule type="notContainsBlanks" dxfId="11" priority="23" stopIfTrue="1">
      <formula>LEN(TRIM(M4))&gt;0</formula>
    </cfRule>
  </conditionalFormatting>
  <conditionalFormatting sqref="F9 F12 F15 F18 F21 F24 F27 F30 F33 F36 F39 F42 F45 F48 F51 F54 F57 F60 F63 F66 F69 F72 F75 F78:F79">
    <cfRule type="notContainsBlanks" dxfId="10" priority="9" stopIfTrue="1">
      <formula>LEN(TRIM(F9))&gt;0</formula>
    </cfRule>
  </conditionalFormatting>
  <conditionalFormatting sqref="D9 D12 D15 D18 D21 D24 D27 D30 D33 D36 D39 D42 D45 D48 D51 D54 D57 D60 D63 D66 D69 D72 D75 D78:D79">
    <cfRule type="notContainsBlanks" dxfId="9" priority="8" stopIfTrue="1">
      <formula>LEN(TRIM(D9))&gt;0</formula>
    </cfRule>
  </conditionalFormatting>
  <conditionalFormatting sqref="D8 D11 D14 D17 D20 D23 D26 D29 D32 D35 D38 D41 D44 D47 D50 D53 D56 D59 D62 D65 D68 D71 D74 D77">
    <cfRule type="notContainsBlanks" dxfId="8" priority="7" stopIfTrue="1">
      <formula>LEN(TRIM(D8))&gt;0</formula>
    </cfRule>
  </conditionalFormatting>
  <conditionalFormatting sqref="C9 C12 C15 C18 C21 C24 C27 C30 C33 C36 C39 C42 C45 C48 C51 C54 C57 C60 C63 C66 C69 C72 C75 C78:C79">
    <cfRule type="notContainsBlanks" dxfId="7" priority="6" stopIfTrue="1">
      <formula>LEN(TRIM(C9))&gt;0</formula>
    </cfRule>
  </conditionalFormatting>
  <conditionalFormatting sqref="B7:B79">
    <cfRule type="notContainsBlanks" dxfId="6" priority="11" stopIfTrue="1">
      <formula>LEN(TRIM(B7))&gt;0</formula>
    </cfRule>
  </conditionalFormatting>
  <conditionalFormatting sqref="D7 D10 D13 D16 D19 D22 D25 D28 D31 D34 D37 D40 D43 D46 D49 D52 D55 D58 D61 D64 D67 D70 D73 D76">
    <cfRule type="notContainsBlanks" dxfId="5" priority="5" stopIfTrue="1">
      <formula>LEN(TRIM(D7))&gt;0</formula>
    </cfRule>
  </conditionalFormatting>
  <conditionalFormatting sqref="C7 C10 C13 C16 C19 C22 C25 C28 C31 C34 C37 C40 C43 C46 C49 C52 C55 C58 C61 C64 C67 C70 C73 C76">
    <cfRule type="notContainsBlanks" dxfId="4" priority="4" stopIfTrue="1">
      <formula>LEN(TRIM(C7))&gt;0</formula>
    </cfRule>
  </conditionalFormatting>
  <conditionalFormatting sqref="E7:E79">
    <cfRule type="notContainsBlanks" dxfId="3" priority="3" stopIfTrue="1">
      <formula>LEN(TRIM(E7))&gt;0</formula>
    </cfRule>
  </conditionalFormatting>
  <conditionalFormatting sqref="F7 F10 F13 F16 F19 F22 F25 F28 F31 F34 F37 F40 F43 F46 F49 F52 F55 F58 F61 F64 F67 F70 F73 F76">
    <cfRule type="notContainsBlanks" dxfId="2" priority="2" stopIfTrue="1">
      <formula>LEN(TRIM(F7))&gt;0</formula>
    </cfRule>
  </conditionalFormatting>
  <conditionalFormatting sqref="G7:L79">
    <cfRule type="notContainsBlanks" dxfId="1" priority="10" stopIfTrue="1">
      <formula>LEN(TRIM(G7))&gt;0</formula>
    </cfRule>
  </conditionalFormatting>
  <conditionalFormatting sqref="M7:M79">
    <cfRule type="notContainsBlanks" dxfId="0" priority="1" stopIfTrue="1">
      <formula>LEN(TRIM(M7))&gt;0</formula>
    </cfRule>
  </conditionalFormatting>
  <pageMargins left="0.51181102362204722" right="0.51181102362204722" top="0.39370078740157483" bottom="0.78740157480314965" header="0.11811023622047245" footer="0.31496062992125984"/>
  <pageSetup paperSize="9" scale="67" firstPageNumber="4" fitToHeight="0" orientation="landscape" useFirstPageNumber="1" r:id="rId1"/>
  <headerFooter alignWithMargins="0">
    <oddHeader xml:space="preserve">&amp;L&amp;"Arial,Kurzíva"&amp;10Příloha č. 1 - Seznam žadatelů dotačního titulu č. 2 </oddHeader>
    <oddFooter>&amp;L&amp;"Arial,Kurzíva"&amp;10Zastupitelstvo Olomouckého kraje 29. 4. 2019
52. Program na podporu JSDH 2019 – vyhodnocení dotačního titulu č. 2
Příloha č. 1- Seznam žadatelů dotačního titulu č. 2 &amp;R
&amp;"Arial,Kurzíva"&amp;10Strana &amp;P (celkem 11)</oddFooter>
  </headerFooter>
  <rowBreaks count="6" manualBreakCount="6">
    <brk id="15" max="16383" man="1"/>
    <brk id="27" max="16383" man="1"/>
    <brk id="39" max="16383" man="1"/>
    <brk id="51" max="16383" man="1"/>
    <brk id="60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tisk</vt:lpstr>
      <vt:lpstr>DZACATEK</vt:lpstr>
      <vt:lpstr>FZACATEK</vt:lpstr>
      <vt:lpstr>LZACATEK</vt:lpstr>
      <vt:lpstr>tisk!Názvy_tisku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Blanka</dc:creator>
  <cp:lastModifiedBy>Procházková Blanka</cp:lastModifiedBy>
  <cp:lastPrinted>2019-04-02T05:54:35Z</cp:lastPrinted>
  <dcterms:created xsi:type="dcterms:W3CDTF">2016-08-30T11:35:03Z</dcterms:created>
  <dcterms:modified xsi:type="dcterms:W3CDTF">2019-04-02T05:54:56Z</dcterms:modified>
</cp:coreProperties>
</file>