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19\Zastupitelstvo\ZOK 29.4.2019\"/>
    </mc:Choice>
  </mc:AlternateContent>
  <bookViews>
    <workbookView xWindow="0" yWindow="60" windowWidth="15195" windowHeight="9210"/>
  </bookViews>
  <sheets>
    <sheet name="Příloha č. 1" sheetId="1" r:id="rId1"/>
    <sheet name="Příloha č. 2" sheetId="6" r:id="rId2"/>
    <sheet name="Příloha č. 3" sheetId="7" r:id="rId3"/>
    <sheet name="Příloha č. 4" sheetId="4" r:id="rId4"/>
    <sheet name="Příloha č. 5" sheetId="8" r:id="rId5"/>
    <sheet name="Příloha  č. 6" sheetId="5" r:id="rId6"/>
  </sheets>
  <definedNames>
    <definedName name="_xlnm.Print_Area" localSheetId="0">'Příloha č. 1'!$A$1:$E$26</definedName>
    <definedName name="_xlnm.Print_Area" localSheetId="1">'Příloha č. 2'!$A$1:$E$1724</definedName>
    <definedName name="_xlnm.Print_Area" localSheetId="2">'Příloha č. 3'!$A$1:$E$1182</definedName>
    <definedName name="_xlnm.Print_Area" localSheetId="3">'Příloha č. 4'!$A$1:$E$49</definedName>
    <definedName name="_xlnm.Print_Area" localSheetId="4">'Příloha č. 5'!$A$1:$E$196</definedName>
  </definedNames>
  <calcPr calcId="162913"/>
</workbook>
</file>

<file path=xl/calcChain.xml><?xml version="1.0" encoding="utf-8"?>
<calcChain xmlns="http://schemas.openxmlformats.org/spreadsheetml/2006/main">
  <c r="B52" i="5" l="1"/>
  <c r="C48" i="5"/>
  <c r="C47" i="5"/>
  <c r="C49" i="5" s="1"/>
  <c r="B47" i="5"/>
  <c r="B49" i="5" s="1"/>
  <c r="B44" i="5"/>
  <c r="B53" i="5" s="1"/>
  <c r="C43" i="5"/>
  <c r="B42" i="5"/>
  <c r="C41" i="5"/>
  <c r="C40" i="5"/>
  <c r="C39" i="5"/>
  <c r="C37" i="5"/>
  <c r="C32" i="5"/>
  <c r="C31" i="5"/>
  <c r="C29" i="5"/>
  <c r="C42" i="5" s="1"/>
  <c r="C44" i="5" s="1"/>
  <c r="C53" i="5" s="1"/>
  <c r="B26" i="5"/>
  <c r="C25" i="5"/>
  <c r="B24" i="5"/>
  <c r="C23" i="5"/>
  <c r="C21" i="5"/>
  <c r="C19" i="5"/>
  <c r="C18" i="5"/>
  <c r="C13" i="5"/>
  <c r="C9" i="5"/>
  <c r="C8" i="5"/>
  <c r="C7" i="5"/>
  <c r="C24" i="5" s="1"/>
  <c r="C26" i="5" s="1"/>
  <c r="C52" i="5" s="1"/>
  <c r="E195" i="8"/>
  <c r="E188" i="8"/>
  <c r="E170" i="8"/>
  <c r="E163" i="8"/>
  <c r="E142" i="8"/>
  <c r="E135" i="8"/>
  <c r="E118" i="8"/>
  <c r="E111" i="8"/>
  <c r="E91" i="8"/>
  <c r="E84" i="8"/>
  <c r="E67" i="8"/>
  <c r="E59" i="8"/>
  <c r="E60" i="8" s="1"/>
  <c r="E48" i="8"/>
  <c r="E47" i="8"/>
  <c r="E46" i="8"/>
  <c r="E37" i="8"/>
  <c r="E40" i="8" s="1"/>
  <c r="G60" i="8" s="1"/>
  <c r="G67" i="8" s="1"/>
  <c r="E31" i="8"/>
  <c r="E24" i="8"/>
  <c r="E17" i="8"/>
  <c r="E1181" i="7"/>
  <c r="E1180" i="7"/>
  <c r="E1179" i="7"/>
  <c r="E1162" i="7"/>
  <c r="E1161" i="7"/>
  <c r="E1159" i="7"/>
  <c r="G1160" i="7" s="1"/>
  <c r="E1141" i="7"/>
  <c r="E1134" i="7"/>
  <c r="E1116" i="7"/>
  <c r="E1109" i="7"/>
  <c r="E1091" i="7"/>
  <c r="E1070" i="7"/>
  <c r="E1062" i="7"/>
  <c r="E1066" i="7" s="1"/>
  <c r="E1060" i="7"/>
  <c r="E1059" i="7"/>
  <c r="E1040" i="7"/>
  <c r="E1017" i="7"/>
  <c r="E995" i="7"/>
  <c r="E975" i="7"/>
  <c r="E966" i="7"/>
  <c r="E965" i="7"/>
  <c r="E961" i="7"/>
  <c r="E960" i="7"/>
  <c r="E959" i="7"/>
  <c r="E957" i="7"/>
  <c r="E956" i="7"/>
  <c r="E955" i="7"/>
  <c r="E971" i="7" s="1"/>
  <c r="G975" i="7" s="1"/>
  <c r="E928" i="7"/>
  <c r="E933" i="7" s="1"/>
  <c r="E907" i="7"/>
  <c r="E876" i="7"/>
  <c r="E852" i="7"/>
  <c r="E825" i="7"/>
  <c r="E807" i="7"/>
  <c r="E787" i="7"/>
  <c r="E777" i="7"/>
  <c r="E757" i="7"/>
  <c r="E758" i="7" s="1"/>
  <c r="E749" i="7"/>
  <c r="E721" i="7"/>
  <c r="E714" i="7"/>
  <c r="E694" i="7"/>
  <c r="G694" i="7" s="1"/>
  <c r="E690" i="7"/>
  <c r="E689" i="7"/>
  <c r="E683" i="7"/>
  <c r="E660" i="7"/>
  <c r="E653" i="7"/>
  <c r="E632" i="7"/>
  <c r="E619" i="7"/>
  <c r="E600" i="7"/>
  <c r="E598" i="7"/>
  <c r="E597" i="7"/>
  <c r="E591" i="7"/>
  <c r="E563" i="7"/>
  <c r="E561" i="7"/>
  <c r="E555" i="7"/>
  <c r="E534" i="7"/>
  <c r="G533" i="7"/>
  <c r="E527" i="7"/>
  <c r="E516" i="7"/>
  <c r="E495" i="7"/>
  <c r="E487" i="7"/>
  <c r="E458" i="7"/>
  <c r="E449" i="7"/>
  <c r="E430" i="7"/>
  <c r="E423" i="7"/>
  <c r="E404" i="7"/>
  <c r="E403" i="7"/>
  <c r="E405" i="7" s="1"/>
  <c r="E397" i="7"/>
  <c r="E379" i="7"/>
  <c r="E371" i="7"/>
  <c r="E352" i="7"/>
  <c r="E345" i="7"/>
  <c r="E326" i="7"/>
  <c r="E319" i="7"/>
  <c r="E297" i="7"/>
  <c r="E290" i="7"/>
  <c r="E271" i="7"/>
  <c r="E267" i="7"/>
  <c r="G271" i="7" s="1"/>
  <c r="E258" i="7"/>
  <c r="E248" i="7"/>
  <c r="E241" i="7"/>
  <c r="E215" i="7"/>
  <c r="E206" i="7"/>
  <c r="E186" i="7"/>
  <c r="E182" i="7"/>
  <c r="E175" i="7"/>
  <c r="G146" i="7"/>
  <c r="E146" i="7"/>
  <c r="E142" i="7"/>
  <c r="E135" i="7"/>
  <c r="E111" i="7"/>
  <c r="E98" i="7"/>
  <c r="E80" i="7"/>
  <c r="E76" i="7"/>
  <c r="G80" i="7" s="1"/>
  <c r="E68" i="7"/>
  <c r="E49" i="7"/>
  <c r="E48" i="7"/>
  <c r="E42" i="7"/>
  <c r="E25" i="7"/>
  <c r="E17" i="7"/>
  <c r="E1163" i="7" l="1"/>
  <c r="E48" i="4" l="1"/>
  <c r="E41" i="4"/>
  <c r="E22" i="4"/>
  <c r="E15" i="4"/>
  <c r="E1723" i="6"/>
  <c r="E1714" i="6"/>
  <c r="E1706" i="6"/>
  <c r="E1698" i="6"/>
  <c r="F1674" i="6"/>
  <c r="E1674" i="6"/>
  <c r="E1670" i="6"/>
  <c r="E1662" i="6"/>
  <c r="E1652" i="6"/>
  <c r="E1645" i="6"/>
  <c r="E1617" i="6"/>
  <c r="E1605" i="6"/>
  <c r="E1585" i="6"/>
  <c r="E1578" i="6"/>
  <c r="E1548" i="6"/>
  <c r="E1526" i="6"/>
  <c r="E1505" i="6"/>
  <c r="E1501" i="6"/>
  <c r="E1480" i="6"/>
  <c r="E1473" i="6"/>
  <c r="E1448" i="6"/>
  <c r="E1441" i="6"/>
  <c r="E1422" i="6"/>
  <c r="E1401" i="6"/>
  <c r="E1380" i="6"/>
  <c r="E1358" i="6"/>
  <c r="E1331" i="6"/>
  <c r="E1324" i="6"/>
  <c r="E1305" i="6"/>
  <c r="E1295" i="6"/>
  <c r="E1275" i="6"/>
  <c r="E1271" i="6"/>
  <c r="F1275" i="6" s="1"/>
  <c r="E1263" i="6"/>
  <c r="E1253" i="6"/>
  <c r="E1244" i="6"/>
  <c r="E1220" i="6"/>
  <c r="E1213" i="6"/>
  <c r="E1195" i="6"/>
  <c r="E1188" i="6"/>
  <c r="E1169" i="6"/>
  <c r="E1161" i="6"/>
  <c r="E1143" i="6"/>
  <c r="E1136" i="6"/>
  <c r="E1118" i="6"/>
  <c r="E1119" i="6" s="1"/>
  <c r="E1100" i="6"/>
  <c r="E1078" i="6"/>
  <c r="E1077" i="6"/>
  <c r="E1058" i="6"/>
  <c r="E1038" i="6"/>
  <c r="E1039" i="6" s="1"/>
  <c r="E1020" i="6"/>
  <c r="E1003" i="6"/>
  <c r="E995" i="6"/>
  <c r="E972" i="6"/>
  <c r="E971" i="6"/>
  <c r="E964" i="6"/>
  <c r="E944" i="6"/>
  <c r="E918" i="6"/>
  <c r="E898" i="6"/>
  <c r="E891" i="6"/>
  <c r="E866" i="6"/>
  <c r="E859" i="6"/>
  <c r="E839" i="6"/>
  <c r="E828" i="6"/>
  <c r="E807" i="6"/>
  <c r="E799" i="6"/>
  <c r="E779" i="6"/>
  <c r="E772" i="6"/>
  <c r="E752" i="6"/>
  <c r="E745" i="6"/>
  <c r="E719" i="6"/>
  <c r="E710" i="6"/>
  <c r="E690" i="6"/>
  <c r="E683" i="6"/>
  <c r="G658" i="6"/>
  <c r="E658" i="6"/>
  <c r="E651" i="6"/>
  <c r="E644" i="6"/>
  <c r="E619" i="6"/>
  <c r="E612" i="6"/>
  <c r="E594" i="6"/>
  <c r="E587" i="6"/>
  <c r="E580" i="6"/>
  <c r="E559" i="6"/>
  <c r="E558" i="6"/>
  <c r="E560" i="6" s="1"/>
  <c r="E552" i="6"/>
  <c r="E534" i="6"/>
  <c r="E527" i="6"/>
  <c r="E508" i="6"/>
  <c r="E501" i="6"/>
  <c r="E482" i="6"/>
  <c r="E481" i="6"/>
  <c r="E483" i="6" s="1"/>
  <c r="E475" i="6"/>
  <c r="E452" i="6"/>
  <c r="E451" i="6"/>
  <c r="E448" i="6"/>
  <c r="E441" i="6"/>
  <c r="E409" i="6"/>
  <c r="E402" i="6"/>
  <c r="E380" i="6"/>
  <c r="E372" i="6"/>
  <c r="E371" i="6"/>
  <c r="E370" i="6"/>
  <c r="E344" i="6"/>
  <c r="E337" i="6"/>
  <c r="E308" i="6"/>
  <c r="G307" i="6"/>
  <c r="E304" i="6"/>
  <c r="G308" i="6" s="1"/>
  <c r="E297" i="6"/>
  <c r="E276" i="6"/>
  <c r="E268" i="6"/>
  <c r="E246" i="6"/>
  <c r="E239" i="6"/>
  <c r="E222" i="6"/>
  <c r="E215" i="6"/>
  <c r="E191" i="6"/>
  <c r="E183" i="6"/>
  <c r="E162" i="6"/>
  <c r="E163" i="6" s="1"/>
  <c r="E152" i="6"/>
  <c r="E132" i="6"/>
  <c r="E134" i="6" s="1"/>
  <c r="E127" i="6"/>
  <c r="G134" i="6" s="1"/>
  <c r="E120" i="6"/>
  <c r="E98" i="6"/>
  <c r="G81" i="6"/>
  <c r="E81" i="6"/>
  <c r="E75" i="6"/>
  <c r="E68" i="6"/>
  <c r="E48" i="6"/>
  <c r="E41" i="6"/>
  <c r="E23" i="6"/>
  <c r="E16" i="6"/>
  <c r="E25" i="1" l="1"/>
  <c r="E18" i="1"/>
</calcChain>
</file>

<file path=xl/comments1.xml><?xml version="1.0" encoding="utf-8"?>
<comments xmlns="http://schemas.openxmlformats.org/spreadsheetml/2006/main">
  <authors>
    <author>Navrátilová Lenka</author>
  </authors>
  <commentList>
    <comment ref="C5" authorId="0" shapeId="0">
      <text>
        <r>
          <rPr>
            <b/>
            <sz val="10"/>
            <color indexed="81"/>
            <rFont val="Tahoma"/>
            <family val="2"/>
            <charset val="238"/>
          </rPr>
          <t xml:space="preserve">Navrátilová Lenka:
</t>
        </r>
        <r>
          <rPr>
            <sz val="8"/>
            <color indexed="81"/>
            <rFont val="Tahoma"/>
            <family val="2"/>
            <charset val="238"/>
          </rPr>
          <t xml:space="preserve">46+266
</t>
        </r>
      </text>
    </comment>
    <comment ref="C7" authorId="0" shapeId="0">
      <text>
        <r>
          <rPr>
            <b/>
            <sz val="10"/>
            <color indexed="81"/>
            <rFont val="Tahoma"/>
            <family val="2"/>
            <charset val="238"/>
          </rPr>
          <t xml:space="preserve">Navrátilová Lenka:
</t>
        </r>
        <r>
          <rPr>
            <sz val="8"/>
            <color indexed="81"/>
            <rFont val="Tahoma"/>
            <family val="2"/>
            <charset val="238"/>
          </rPr>
          <t xml:space="preserve">108+91
109+125
219+17
</t>
        </r>
        <r>
          <rPr>
            <b/>
            <sz val="10"/>
            <color indexed="81"/>
            <rFont val="Tahoma"/>
            <family val="2"/>
            <charset val="238"/>
          </rPr>
          <t xml:space="preserve">
</t>
        </r>
      </text>
    </comment>
    <comment ref="C8" authorId="0" shapeId="0">
      <text>
        <r>
          <rPr>
            <b/>
            <sz val="10"/>
            <color indexed="81"/>
            <rFont val="Tahoma"/>
            <family val="2"/>
            <charset val="238"/>
          </rPr>
          <t xml:space="preserve">Navrátilová Lenka:
</t>
        </r>
        <r>
          <rPr>
            <sz val="8"/>
            <color indexed="81"/>
            <rFont val="Tahoma"/>
            <family val="2"/>
            <charset val="238"/>
          </rPr>
          <t xml:space="preserve">2+26 poj z
50+85 poj d
51+78 poj š
80+48 poj š
83+12
132+58
158+3
173+615
189+7 poj z
216+20
218+113
220+37
</t>
        </r>
      </text>
    </comment>
    <comment ref="C9" authorId="0" shapeId="0">
      <text>
        <r>
          <rPr>
            <b/>
            <sz val="10"/>
            <color indexed="81"/>
            <rFont val="Tahoma"/>
            <family val="2"/>
            <charset val="238"/>
          </rPr>
          <t xml:space="preserve">Navrátilová Lenka:
</t>
        </r>
        <r>
          <rPr>
            <sz val="8"/>
            <color indexed="81"/>
            <rFont val="Tahoma"/>
            <family val="2"/>
            <charset val="238"/>
          </rPr>
          <t>172+10</t>
        </r>
        <r>
          <rPr>
            <b/>
            <sz val="10"/>
            <color indexed="81"/>
            <rFont val="Tahoma"/>
            <family val="2"/>
            <charset val="238"/>
          </rPr>
          <t xml:space="preserve">
</t>
        </r>
        <r>
          <rPr>
            <sz val="8"/>
            <color indexed="81"/>
            <rFont val="Tahoma"/>
            <family val="2"/>
            <charset val="238"/>
          </rPr>
          <t>217+55</t>
        </r>
        <r>
          <rPr>
            <b/>
            <sz val="10"/>
            <color indexed="81"/>
            <rFont val="Tahoma"/>
            <family val="2"/>
            <charset val="238"/>
          </rPr>
          <t xml:space="preserve">
</t>
        </r>
      </text>
    </comment>
    <comment ref="C13" authorId="0" shapeId="0">
      <text>
        <r>
          <rPr>
            <b/>
            <sz val="10"/>
            <color indexed="81"/>
            <rFont val="Tahoma"/>
            <family val="2"/>
            <charset val="238"/>
          </rPr>
          <t xml:space="preserve">Navrátilová Lenka:
</t>
        </r>
        <r>
          <rPr>
            <sz val="8"/>
            <color indexed="81"/>
            <rFont val="Tahoma"/>
            <family val="2"/>
            <charset val="238"/>
          </rPr>
          <t xml:space="preserve">1+86000
45+7879349
47+735
49+68478
69+2836
70+11656
112+96
113+76
114+6919
115+1400
116+3180
117+7848
153+1179
175+23821
176+509
177+612
</t>
        </r>
      </text>
    </comment>
    <comment ref="C14" authorId="0" shapeId="0">
      <text>
        <r>
          <rPr>
            <b/>
            <sz val="10"/>
            <color indexed="81"/>
            <rFont val="Tahoma"/>
            <family val="2"/>
            <charset val="238"/>
          </rPr>
          <t xml:space="preserve">Navrátilová Lenka:
</t>
        </r>
        <r>
          <rPr>
            <sz val="8"/>
            <color indexed="81"/>
            <rFont val="Tahoma"/>
            <family val="2"/>
            <charset val="238"/>
          </rPr>
          <t>72+1181232
73+8000</t>
        </r>
        <r>
          <rPr>
            <b/>
            <sz val="10"/>
            <color indexed="81"/>
            <rFont val="Tahoma"/>
            <family val="2"/>
            <charset val="238"/>
          </rPr>
          <t xml:space="preserve">
</t>
        </r>
      </text>
    </comment>
    <comment ref="C15" authorId="0" shapeId="0">
      <text>
        <r>
          <rPr>
            <b/>
            <sz val="10"/>
            <color indexed="81"/>
            <rFont val="Tahoma"/>
            <family val="2"/>
            <charset val="238"/>
          </rPr>
          <t xml:space="preserve">Navrátilová Lenka:
</t>
        </r>
        <r>
          <rPr>
            <sz val="8"/>
            <color indexed="81"/>
            <rFont val="Tahoma"/>
            <family val="2"/>
            <charset val="238"/>
          </rPr>
          <t>119+1000</t>
        </r>
        <r>
          <rPr>
            <b/>
            <sz val="10"/>
            <color indexed="81"/>
            <rFont val="Tahoma"/>
            <family val="2"/>
            <charset val="238"/>
          </rPr>
          <t xml:space="preserve">
</t>
        </r>
      </text>
    </comment>
    <comment ref="C16" authorId="0" shapeId="0">
      <text>
        <r>
          <rPr>
            <b/>
            <sz val="10"/>
            <color indexed="81"/>
            <rFont val="Tahoma"/>
            <family val="2"/>
            <charset val="238"/>
          </rPr>
          <t xml:space="preserve">Navrátilová Lenka:
</t>
        </r>
        <r>
          <rPr>
            <sz val="8"/>
            <color indexed="81"/>
            <rFont val="Tahoma"/>
            <family val="2"/>
            <charset val="238"/>
          </rPr>
          <t>74+179</t>
        </r>
        <r>
          <rPr>
            <b/>
            <sz val="10"/>
            <color indexed="81"/>
            <rFont val="Tahoma"/>
            <family val="2"/>
            <charset val="238"/>
          </rPr>
          <t xml:space="preserve">
</t>
        </r>
        <r>
          <rPr>
            <sz val="8"/>
            <color indexed="81"/>
            <rFont val="Tahoma"/>
            <family val="2"/>
            <charset val="238"/>
          </rPr>
          <t xml:space="preserve">120+44
</t>
        </r>
      </text>
    </comment>
    <comment ref="C17" authorId="0" shapeId="0">
      <text>
        <r>
          <rPr>
            <b/>
            <sz val="10"/>
            <color indexed="81"/>
            <rFont val="Tahoma"/>
            <family val="2"/>
            <charset val="238"/>
          </rPr>
          <t xml:space="preserve">Navrátilová Lenka:
</t>
        </r>
        <r>
          <rPr>
            <sz val="8"/>
            <color indexed="81"/>
            <rFont val="Tahoma"/>
            <family val="2"/>
            <charset val="238"/>
          </rPr>
          <t xml:space="preserve">152+15
</t>
        </r>
      </text>
    </comment>
    <comment ref="C18" authorId="0" shapeId="0">
      <text>
        <r>
          <rPr>
            <b/>
            <sz val="10"/>
            <color indexed="81"/>
            <rFont val="Tahoma"/>
            <family val="2"/>
            <charset val="238"/>
          </rPr>
          <t xml:space="preserve">Navrátilová Lenka:
</t>
        </r>
        <r>
          <rPr>
            <sz val="8"/>
            <color indexed="81"/>
            <rFont val="Tahoma"/>
            <family val="2"/>
            <charset val="238"/>
          </rPr>
          <t>55+50</t>
        </r>
        <r>
          <rPr>
            <b/>
            <sz val="10"/>
            <color indexed="81"/>
            <rFont val="Tahoma"/>
            <family val="2"/>
            <charset val="238"/>
          </rPr>
          <t xml:space="preserve">
</t>
        </r>
        <r>
          <rPr>
            <sz val="8"/>
            <color indexed="81"/>
            <rFont val="Tahoma"/>
            <family val="2"/>
            <charset val="238"/>
          </rPr>
          <t>75+3</t>
        </r>
        <r>
          <rPr>
            <b/>
            <sz val="10"/>
            <color indexed="81"/>
            <rFont val="Tahoma"/>
            <family val="2"/>
            <charset val="238"/>
          </rPr>
          <t xml:space="preserve">
</t>
        </r>
        <r>
          <rPr>
            <sz val="8"/>
            <color indexed="81"/>
            <rFont val="Tahoma"/>
            <family val="2"/>
            <charset val="238"/>
          </rPr>
          <t>131+1776
156 + 3268
168 + 45</t>
        </r>
        <r>
          <rPr>
            <b/>
            <sz val="10"/>
            <color indexed="81"/>
            <rFont val="Tahoma"/>
            <family val="2"/>
            <charset val="238"/>
          </rPr>
          <t xml:space="preserve">
</t>
        </r>
        <r>
          <rPr>
            <sz val="8"/>
            <color indexed="81"/>
            <rFont val="Tahoma"/>
            <family val="2"/>
            <charset val="238"/>
          </rPr>
          <t xml:space="preserve">170 + 4215
171 + 426
181+2796
182+12
183+2
</t>
        </r>
      </text>
    </comment>
    <comment ref="C19" authorId="0" shapeId="0">
      <text>
        <r>
          <rPr>
            <b/>
            <sz val="10"/>
            <color indexed="81"/>
            <rFont val="Tahoma"/>
            <family val="2"/>
            <charset val="238"/>
          </rPr>
          <t xml:space="preserve">Navrátilová Lenka:
</t>
        </r>
        <r>
          <rPr>
            <sz val="8"/>
            <color indexed="81"/>
            <rFont val="Tahoma"/>
            <family val="2"/>
            <charset val="238"/>
          </rPr>
          <t>215+114</t>
        </r>
        <r>
          <rPr>
            <b/>
            <sz val="10"/>
            <color indexed="81"/>
            <rFont val="Tahoma"/>
            <family val="2"/>
            <charset val="238"/>
          </rPr>
          <t xml:space="preserve">
</t>
        </r>
      </text>
    </comment>
    <comment ref="C20" authorId="0" shapeId="0">
      <text>
        <r>
          <rPr>
            <b/>
            <sz val="10"/>
            <color indexed="81"/>
            <rFont val="Tahoma"/>
            <family val="2"/>
            <charset val="238"/>
          </rPr>
          <t xml:space="preserve">Navrátilová Lenka:
</t>
        </r>
        <r>
          <rPr>
            <b/>
            <sz val="10"/>
            <color indexed="81"/>
            <rFont val="Tahoma"/>
            <family val="2"/>
            <charset val="238"/>
          </rPr>
          <t xml:space="preserve">
</t>
        </r>
      </text>
    </comment>
    <comment ref="C21" authorId="0" shapeId="0">
      <text>
        <r>
          <rPr>
            <b/>
            <sz val="10"/>
            <color indexed="81"/>
            <rFont val="Tahoma"/>
            <family val="2"/>
            <charset val="238"/>
          </rPr>
          <t xml:space="preserve">Navrátilová Lenka:
</t>
        </r>
        <r>
          <rPr>
            <sz val="8"/>
            <color indexed="81"/>
            <rFont val="Tahoma"/>
            <family val="2"/>
            <charset val="238"/>
          </rPr>
          <t xml:space="preserve">48+989
67+263
68+408
71+2625
75+3
110+216
118+4003
121+31032
122+23563
123+2049
124+1425
126+9110
154+337
156+3319
170 + 4226
171 + 645
174+2395
178+5054
179+2248
180+871
181+2843
</t>
        </r>
      </text>
    </comment>
    <comment ref="C23" authorId="0" shapeId="0">
      <text>
        <r>
          <rPr>
            <b/>
            <sz val="10"/>
            <color indexed="81"/>
            <rFont val="Tahoma"/>
            <family val="2"/>
            <charset val="238"/>
          </rPr>
          <t xml:space="preserve">Navrátilová Lenka:
</t>
        </r>
        <r>
          <rPr>
            <sz val="8"/>
            <color indexed="81"/>
            <rFont val="Tahoma"/>
            <family val="2"/>
            <charset val="238"/>
          </rPr>
          <t>62+4</t>
        </r>
        <r>
          <rPr>
            <b/>
            <sz val="10"/>
            <color indexed="81"/>
            <rFont val="Tahoma"/>
            <family val="2"/>
            <charset val="238"/>
          </rPr>
          <t xml:space="preserve">
</t>
        </r>
        <r>
          <rPr>
            <sz val="8"/>
            <color indexed="81"/>
            <rFont val="Tahoma"/>
            <family val="2"/>
            <charset val="238"/>
          </rPr>
          <t xml:space="preserve">63+1243 (celkem 2103)
64+5 (celkem 1405)
66+10
81+74
82+3177
84+2
131+761
215+8150 depozita
</t>
        </r>
      </text>
    </comment>
    <comment ref="C25" authorId="0" shapeId="0">
      <text>
        <r>
          <rPr>
            <b/>
            <sz val="10"/>
            <color indexed="81"/>
            <rFont val="Tahoma"/>
            <family val="2"/>
            <charset val="238"/>
          </rPr>
          <t xml:space="preserve">Navrátilová Lenka:
</t>
        </r>
        <r>
          <rPr>
            <sz val="8"/>
            <color indexed="81"/>
            <rFont val="Tahoma"/>
            <family val="2"/>
            <charset val="238"/>
          </rPr>
          <t>215+114</t>
        </r>
        <r>
          <rPr>
            <b/>
            <sz val="10"/>
            <color indexed="81"/>
            <rFont val="Tahoma"/>
            <family val="2"/>
            <charset val="238"/>
          </rPr>
          <t xml:space="preserve">
</t>
        </r>
      </text>
    </comment>
    <comment ref="C29" authorId="0" shapeId="0">
      <text>
        <r>
          <rPr>
            <b/>
            <sz val="10"/>
            <color indexed="81"/>
            <rFont val="Tahoma"/>
            <family val="2"/>
            <charset val="238"/>
          </rPr>
          <t xml:space="preserve">Navrátilová Lenka:
</t>
        </r>
        <r>
          <rPr>
            <sz val="8"/>
            <color indexed="81"/>
            <rFont val="Tahoma"/>
            <family val="2"/>
            <charset val="238"/>
          </rPr>
          <t xml:space="preserve">46+266
2+26 poj z
44+337 (celkem 6581)
55+50
63+860 (celkem 2103)
75+3
83+12
126-374
125+95
158+3
156 + 704
168 + 45
170 + 2324 (celkem 4215)
171 + 426
172+10
173+615
178+907 (celkem 5054)
179+71 (celkem 2248)
181+461 (celkem 2796)
182+12
183+2
189+7 poj z
216+20
217+55
218+113
</t>
        </r>
      </text>
    </comment>
    <comment ref="C30" authorId="0" shapeId="0">
      <text>
        <r>
          <rPr>
            <b/>
            <sz val="10"/>
            <color indexed="81"/>
            <rFont val="Tahoma"/>
            <family val="2"/>
            <charset val="238"/>
          </rPr>
          <t xml:space="preserve">Navrátilová Lenka:
</t>
        </r>
      </text>
    </comment>
    <comment ref="C31" authorId="0" shapeId="0">
      <text>
        <r>
          <rPr>
            <b/>
            <sz val="10"/>
            <color indexed="81"/>
            <rFont val="Tahoma"/>
            <family val="2"/>
            <charset val="238"/>
          </rPr>
          <t xml:space="preserve">Navrátilová Lenka:
</t>
        </r>
        <r>
          <rPr>
            <sz val="8"/>
            <color indexed="81"/>
            <rFont val="Tahoma"/>
            <family val="2"/>
            <charset val="238"/>
          </rPr>
          <t>50+85 poj d
51+78 poj š</t>
        </r>
        <r>
          <rPr>
            <b/>
            <sz val="10"/>
            <color indexed="81"/>
            <rFont val="Tahoma"/>
            <family val="2"/>
            <charset val="238"/>
          </rPr>
          <t xml:space="preserve">
</t>
        </r>
        <r>
          <rPr>
            <sz val="8"/>
            <color indexed="81"/>
            <rFont val="Tahoma"/>
            <family val="2"/>
            <charset val="238"/>
          </rPr>
          <t xml:space="preserve">80+48 poj š
82+3177
131+761
132+58
156+3319
170 + 4226
171 + 645
181+2843
</t>
        </r>
      </text>
    </comment>
    <comment ref="C32" authorId="0" shapeId="0">
      <text>
        <r>
          <rPr>
            <b/>
            <sz val="10"/>
            <color indexed="81"/>
            <rFont val="Tahoma"/>
            <family val="2"/>
            <charset val="238"/>
          </rPr>
          <t xml:space="preserve">Navrátilová Lenka:
</t>
        </r>
        <r>
          <rPr>
            <sz val="8"/>
            <color indexed="81"/>
            <rFont val="Tahoma"/>
            <family val="2"/>
            <charset val="238"/>
          </rPr>
          <t xml:space="preserve">1+86000
45+7879349
47+735
49+68478
69+2836
70+11656
112+96
113+76
114+6919
115+1400
116+3180
117+7848
153+1179
175+23821
176+509
177+612
</t>
        </r>
      </text>
    </comment>
    <comment ref="C33" authorId="0" shapeId="0">
      <text>
        <r>
          <rPr>
            <b/>
            <sz val="10"/>
            <color indexed="81"/>
            <rFont val="Tahoma"/>
            <family val="2"/>
            <charset val="238"/>
          </rPr>
          <t xml:space="preserve">Navrátilová Lenka:
</t>
        </r>
        <r>
          <rPr>
            <sz val="8"/>
            <color indexed="81"/>
            <rFont val="Tahoma"/>
            <family val="2"/>
            <charset val="238"/>
          </rPr>
          <t>72+1181232
73+8000</t>
        </r>
      </text>
    </comment>
    <comment ref="C34" authorId="0" shapeId="0">
      <text>
        <r>
          <rPr>
            <b/>
            <sz val="10"/>
            <color indexed="81"/>
            <rFont val="Tahoma"/>
            <family val="2"/>
            <charset val="238"/>
          </rPr>
          <t xml:space="preserve">Navrátilová Lenka:
</t>
        </r>
        <r>
          <rPr>
            <sz val="8"/>
            <color indexed="81"/>
            <rFont val="Tahoma"/>
            <family val="2"/>
            <charset val="238"/>
          </rPr>
          <t>119+1000</t>
        </r>
      </text>
    </comment>
    <comment ref="C35" authorId="0" shapeId="0">
      <text>
        <r>
          <rPr>
            <b/>
            <sz val="10"/>
            <color indexed="81"/>
            <rFont val="Tahoma"/>
            <family val="2"/>
            <charset val="238"/>
          </rPr>
          <t xml:space="preserve">Navrátilová Lenka:
</t>
        </r>
        <r>
          <rPr>
            <sz val="8"/>
            <color indexed="81"/>
            <rFont val="Tahoma"/>
            <family val="2"/>
            <charset val="238"/>
          </rPr>
          <t xml:space="preserve">74+179
120+44
</t>
        </r>
      </text>
    </comment>
    <comment ref="C36" authorId="0" shapeId="0">
      <text>
        <r>
          <rPr>
            <b/>
            <sz val="10"/>
            <color indexed="81"/>
            <rFont val="Tahoma"/>
            <family val="2"/>
            <charset val="238"/>
          </rPr>
          <t xml:space="preserve">Navrátilová Lenka:
</t>
        </r>
        <r>
          <rPr>
            <sz val="8"/>
            <color indexed="81"/>
            <rFont val="Tahoma"/>
            <family val="2"/>
            <charset val="238"/>
          </rPr>
          <t>152+15</t>
        </r>
        <r>
          <rPr>
            <b/>
            <sz val="10"/>
            <color indexed="81"/>
            <rFont val="Tahoma"/>
            <family val="2"/>
            <charset val="238"/>
          </rPr>
          <t xml:space="preserve">
</t>
        </r>
      </text>
    </comment>
    <comment ref="C37" authorId="0" shapeId="0">
      <text>
        <r>
          <rPr>
            <b/>
            <sz val="10"/>
            <color indexed="81"/>
            <rFont val="Tahoma"/>
            <family val="2"/>
            <charset val="238"/>
          </rPr>
          <t xml:space="preserve">Navrátilová Lenka:
</t>
        </r>
        <r>
          <rPr>
            <sz val="8"/>
            <color indexed="81"/>
            <rFont val="Tahoma"/>
            <family val="2"/>
            <charset val="238"/>
          </rPr>
          <t>215+114</t>
        </r>
      </text>
    </comment>
    <comment ref="C38" authorId="0" shapeId="0">
      <text>
        <r>
          <rPr>
            <b/>
            <sz val="10"/>
            <color indexed="81"/>
            <rFont val="Tahoma"/>
            <family val="2"/>
            <charset val="238"/>
          </rPr>
          <t xml:space="preserve">Navrátilová Lenka:
</t>
        </r>
        <r>
          <rPr>
            <sz val="8"/>
            <color indexed="81"/>
            <rFont val="Tahoma"/>
            <family val="2"/>
            <charset val="238"/>
          </rPr>
          <t>107+33318</t>
        </r>
      </text>
    </comment>
    <comment ref="C39" authorId="0" shapeId="0">
      <text>
        <r>
          <rPr>
            <b/>
            <sz val="10"/>
            <color indexed="81"/>
            <rFont val="Tahoma"/>
            <family val="2"/>
            <charset val="238"/>
          </rPr>
          <t xml:space="preserve">Navrátilová Lenka:
</t>
        </r>
        <r>
          <rPr>
            <sz val="8"/>
            <color indexed="81"/>
            <rFont val="Tahoma"/>
            <family val="2"/>
            <charset val="238"/>
          </rPr>
          <t xml:space="preserve">3+12633
4+114478
5+3986
6+64
7+1922
8+945
9+4416
10+29898
48+989
67+263
68+408
71+2625
110+216
118+4003
121+31032
122+323 (celkem 23563)
124+1425
154+337
163 + 2
174+2395
180+871
</t>
        </r>
      </text>
    </comment>
    <comment ref="C40" authorId="0" shapeId="0">
      <text>
        <r>
          <rPr>
            <b/>
            <sz val="10"/>
            <color indexed="81"/>
            <rFont val="Tahoma"/>
            <family val="2"/>
            <charset val="238"/>
          </rPr>
          <t xml:space="preserve">Navrátilová Lenka:
</t>
        </r>
        <r>
          <rPr>
            <sz val="8"/>
            <color indexed="81"/>
            <rFont val="Tahoma"/>
            <family val="2"/>
            <charset val="238"/>
          </rPr>
          <t xml:space="preserve">12+5031
13+1054
14+510
15+87
16+10
17+2502
18+603
19+1118
52+6018
53+1303
54+2
76+6541
77+2392
78+8592
79+2
108+91
109+125
127+6448
128+1350
129+1014
130+877
155+6
184+76
185+44
186+7771
187+1602
188+474
219+17
220+37
</t>
        </r>
      </text>
    </comment>
    <comment ref="C41" authorId="0" shapeId="0">
      <text>
        <r>
          <rPr>
            <b/>
            <sz val="10"/>
            <color indexed="81"/>
            <rFont val="Tahoma"/>
            <family val="2"/>
            <charset val="238"/>
          </rPr>
          <t xml:space="preserve">Navrátilová Lenka:
</t>
        </r>
        <r>
          <rPr>
            <sz val="8"/>
            <color indexed="81"/>
            <rFont val="Tahoma"/>
            <family val="2"/>
            <charset val="238"/>
          </rPr>
          <t>62+4
63+1243 (celkem 2103)
64+5 (celkem 1405)
66+10
81+74
84+2
105+290
215+8150 depozita</t>
        </r>
      </text>
    </comment>
    <comment ref="C43" authorId="0" shapeId="0">
      <text>
        <r>
          <rPr>
            <b/>
            <sz val="10"/>
            <color indexed="81"/>
            <rFont val="Tahoma"/>
            <family val="2"/>
            <charset val="238"/>
          </rPr>
          <t xml:space="preserve">Navrátilová Lenka:
</t>
        </r>
        <r>
          <rPr>
            <sz val="8"/>
            <color indexed="81"/>
            <rFont val="Tahoma"/>
            <family val="2"/>
            <charset val="238"/>
          </rPr>
          <t>215+114</t>
        </r>
      </text>
    </comment>
    <comment ref="C47" authorId="0" shapeId="0">
      <text>
        <r>
          <rPr>
            <b/>
            <sz val="8"/>
            <color indexed="81"/>
            <rFont val="Tahoma"/>
            <family val="2"/>
            <charset val="238"/>
          </rPr>
          <t>Navrátilová Lenka:</t>
        </r>
        <r>
          <rPr>
            <sz val="8"/>
            <color indexed="81"/>
            <rFont val="Tahoma"/>
            <family val="2"/>
            <charset val="238"/>
          </rPr>
          <t xml:space="preserve">
8115, 8113, 8123, 8905
3+12633
4+114478
5+3986
6+64
7+1922
8+945
9+4416
10+29898
12+5031
13+1054
14+510
15+87
16+10
17+2502
18+603
19+1118
44+6581
52+6018
53+1303
54+2
63+860 (celkem 2103)
64+1400 (celkem 1405)
76+6541
77+2392
78+8592
79+2
105+290
107+33318
125+95
127+6448
128+1350
129+1014
130+877
155+6
163 + 2
184+76
185+44
186+7771
187+1602
188+474
</t>
        </r>
      </text>
    </comment>
    <comment ref="C48" authorId="0" shapeId="0">
      <text>
        <r>
          <rPr>
            <b/>
            <sz val="8"/>
            <color indexed="81"/>
            <rFont val="Tahoma"/>
            <family val="2"/>
            <charset val="238"/>
          </rPr>
          <t>Navrátilová Lenka:</t>
        </r>
        <r>
          <rPr>
            <sz val="8"/>
            <color indexed="81"/>
            <rFont val="Tahoma"/>
            <family val="2"/>
            <charset val="238"/>
          </rPr>
          <t xml:space="preserve">
8224, 8124, 8114
44+6244 (celkem 6581)
122+23240 (celkem 23563) 
123+2049
126+9110
126+374
131+1776
156 + 2564
170 + 1891 (celkem 4215)
178+4147 (celkem 5054)
179+2177 (celkem 2248)
181+2335 (celkem 2796)
</t>
        </r>
      </text>
    </comment>
  </commentList>
</comments>
</file>

<file path=xl/sharedStrings.xml><?xml version="1.0" encoding="utf-8"?>
<sst xmlns="http://schemas.openxmlformats.org/spreadsheetml/2006/main" count="2338" uniqueCount="379">
  <si>
    <t>v tis. Kč</t>
  </si>
  <si>
    <t>PŘÍJMY</t>
  </si>
  <si>
    <t>schválený rozpočet</t>
  </si>
  <si>
    <t>upravený rozpočet</t>
  </si>
  <si>
    <t>Správní poplatky</t>
  </si>
  <si>
    <t xml:space="preserve">Příjmy z pronájmu </t>
  </si>
  <si>
    <t>Přijaté sankční platby</t>
  </si>
  <si>
    <t>Příjmy z prodeje</t>
  </si>
  <si>
    <t>Příjmy z úroků</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</si>
  <si>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</si>
  <si>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</si>
  <si>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</si>
  <si>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</si>
  <si>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</si>
  <si>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</si>
  <si>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</si>
  <si>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</si>
  <si>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 xml:space="preserve">Výdaje Olomouckého kraje celkem </t>
  </si>
  <si>
    <t>Výdaje Olomouckého kraje celkem (po konsolidaci)</t>
  </si>
  <si>
    <t>Fond sociálních potřeb</t>
  </si>
  <si>
    <t>Financování (splátky úvěrů)</t>
  </si>
  <si>
    <t>Financování (přijaté úvěry, zůst. na BÚ)</t>
  </si>
  <si>
    <t>Ostatní nedaňové příjmy</t>
  </si>
  <si>
    <t>Financování celkem</t>
  </si>
  <si>
    <t>Příjmy Olomouckého kraje včetně financování</t>
  </si>
  <si>
    <t>Výdaje Olomouckého kraje včetně financování</t>
  </si>
  <si>
    <t>Příjmy z poskytnutých služeb a výrobků</t>
  </si>
  <si>
    <t>Daňové příjmy</t>
  </si>
  <si>
    <t>Odbory</t>
  </si>
  <si>
    <t>Dotační programy, tituly</t>
  </si>
  <si>
    <t>Příspěvkové organizace</t>
  </si>
  <si>
    <t>Opravy, investice a projekty</t>
  </si>
  <si>
    <t>Neinvestiční přijaté transfery ze SR</t>
  </si>
  <si>
    <t>Investiční transfery od obcí</t>
  </si>
  <si>
    <t xml:space="preserve"> -Rozpočtová změna 111/19</t>
  </si>
  <si>
    <t>druh rozpočtové změny: vnitřní rozpočtová změna - přesun mezi jednotlivými položkami, paragrafy a odbory ekonomickým a sportu, kultury a památkové péče</t>
  </si>
  <si>
    <t>důvod: odbor sportu, kultury a památkové péče požádal ekonomický odbor dne 21.2.2019 o provedení rozpočtové změny. Důvodem navrhované změny je převedení finančních prostředků z odboru ekonomického na odbor sportu, kultury a památkové péče ve výši             200 000,- Kč. Finanční prostředky budou použity na úhradu odborného právního posudku ve věci ochranného pásma městské památkové rezervace Olomouc pro účely odvolání proti prvoinstančnímu rozhodnutí Magistrátu města Olomouce, prostředky budou čerpány z rezervy Olomouckého kraje.</t>
  </si>
  <si>
    <t>Odbor ekonomický</t>
  </si>
  <si>
    <t>ORJ - 07</t>
  </si>
  <si>
    <t xml:space="preserve">§ </t>
  </si>
  <si>
    <t>seskupení položek</t>
  </si>
  <si>
    <t>částka v Kč</t>
  </si>
  <si>
    <t>59 - Ostatní neinvestiční výdaje</t>
  </si>
  <si>
    <t>celkem</t>
  </si>
  <si>
    <t>Odbor sportu, kultury a památkové péče</t>
  </si>
  <si>
    <t>ORJ - 13</t>
  </si>
  <si>
    <t>51 - Neinvestiční nákupy a související výdaje</t>
  </si>
  <si>
    <t xml:space="preserve"> -Rozpočtová změna 112/19</t>
  </si>
  <si>
    <t>druh rozpočtové změny: zapojení nových prostředků do rozpočtu</t>
  </si>
  <si>
    <t>poskytovatel: Ministerstvo školství, mládeže a tělovýchovy</t>
  </si>
  <si>
    <t xml:space="preserve">důvod: neinvestiční dotace ze státního rozpočtu ČR na rok 2019 poskytnutá na základě rozhodnutí Ministerstva školství, mládeže a tělovýchovy ČR č.j.: 2477620185 ze dne 11.2.2019 ve výši 96 000,- Kč na projekt "Podpora rozvoje dvojjazyčného vzdělávání na středních školách v ČR na rok 2019“ pro příspěvkovou organizaci Slovanské gymnázium, Olomouc.
</t>
  </si>
  <si>
    <t>Odbor školství a mládeže</t>
  </si>
  <si>
    <t>ORJ - 10</t>
  </si>
  <si>
    <t>UZ</t>
  </si>
  <si>
    <t>položka</t>
  </si>
  <si>
    <t>4116 - Ostatní neinv. přijaté transfery ze SR</t>
  </si>
  <si>
    <t>5336 - Neinvestiční dotace zřízeným PO</t>
  </si>
  <si>
    <t xml:space="preserve"> -Rozpočtová změna 113/19</t>
  </si>
  <si>
    <t>důvod: neinvestiční dotace ze státního rozpočtu ČR na rok 2019 poskytnutá na základě rozhodnutí Ministerstva školství, mládeže a tělovýchovy ČR č.j.: 2477620186 ze dne 11.2.2019 ve výši 75 770,- Kč na program "Podpora rozvoje dvojjazyčného vzdělávání na středních školách v ČR na rok 2019" pro příspěvkovou organizaci Gymnázium, Olomouc, Čajkovského 9.</t>
  </si>
  <si>
    <t xml:space="preserve"> -Rozpočtová změna 114/19</t>
  </si>
  <si>
    <t>důvod: neinvestiční dotace ze státního rozpočtu ČR na rok 2019 poskytnutá na základě rozhodnutí Ministerstva školství, mládeže a tělovýchovy ČR č.j.: 1555-12/2019-1 ze dne 22.2.2019 v celkové výši 6 919 400,- Kč na rozvojový program "Podpora odborného vzdělávání“.</t>
  </si>
  <si>
    <t>5336 - Neinvestiční transfery zřízeným PO</t>
  </si>
  <si>
    <t>52 - Neinvestiční transfery soukrompr.subj.</t>
  </si>
  <si>
    <t xml:space="preserve"> -Rozpočtová změna 115/19</t>
  </si>
  <si>
    <t>důvod: neinvestiční dotace ze státního rozpočtu ČR na rok 2019 poskytnutá na základě rozhodnutí Ministerstva školství, mládeže a tělovýchovy ČR č.j.: 0011/11KRA/2019 ze dne 13.2.2019 v celkové výši 1 400 000,- Kč na program "Podpora mládeže na krajské úrovni“.</t>
  </si>
  <si>
    <t>Rozpis účelové dotace zabezpečí odbor školství a mládeže</t>
  </si>
  <si>
    <t xml:space="preserve"> -Rozpočtová změna 116/19</t>
  </si>
  <si>
    <t>důvod: neinvestiční dotace ze státního rozpočtu ČR na rok 2019 poskytnutá na základě rozhodnutí Ministerstva školství, mládeže a tělovýchovy ČR č.j.: 27859-12/2018-8 ze dne 13.2.2019 v celkové výši 3 179 965,- Kč na rozvojový program "Podpora výuky plavání v základních školách v roce 2019".</t>
  </si>
  <si>
    <t>53 - Neinvestiční transfery veřejnopráv. subj.</t>
  </si>
  <si>
    <t xml:space="preserve"> -Rozpočtová změna 117/19</t>
  </si>
  <si>
    <t>důvod: neinvestiční dotace ze státního rozpočtu ČR na rok 2019 poskytnutá na základě rozhodnutí Ministerstva školství, mládeže a tělovýchovy ČR č.j.: 012/2019-50_SG_A ze dne 8.2.2019 ve výši 7 847 920,- Kč na rozvojový program "Podpora přípravy sportovních talentů na školách s oborem vzdělání gymnázium se sportovní přípravou" na rok 2019.</t>
  </si>
  <si>
    <t xml:space="preserve"> -Rozpočtová změna 118/19</t>
  </si>
  <si>
    <t>důvod: neinvestiční dotace ze státního rozpočtu ČR na rok 2019 poskytnutá na základě avíza Ministerstva školství, mládeže a tělovýchovy ČR č.j.: MŠMT-2630/2019-5 ze dne 15.2.2019, MŠMT-2630/2019-4 ze dne 8.2.2019 a MŠMT-2630/2019-6 ze dne 4.3.2019 v celkové výši 4 003 325,40 Kč na projekty využívající zjednodušené vykazování nákladů pro příspěvkové organizace Olomouckého kraje v rámci Operačního programu Výzkum, vývoj a vzdělávání.</t>
  </si>
  <si>
    <t xml:space="preserve"> -Rozpočtová změna 119/19</t>
  </si>
  <si>
    <t>poskytovatel: Ministerstvo zdravotnictví</t>
  </si>
  <si>
    <t>důvod: neinvestiční dotace ze státního rozpočtu ČR na rok 2019 poskytnutá na základě rozhodnutí Ministerstva zdravotnictví ČR č.j.: OKP/9/1102/2019 ze dne 8.2.2019 ve výši          1 000 000,- Kč na program "Financování připravenosti poskytovatele zdravotnické záchranné služby na řešení mimořádných událostí a krizových situací podle zákona č. 374/2011 Sb., o zdravotnické záchranné službě, ve znění pozdějších předpisů" pro příspěvkovou organizaci Zdravotnická záchranná služba Olomouckého kraje.</t>
  </si>
  <si>
    <t>Odbor zdravotnictví</t>
  </si>
  <si>
    <t>ORJ - 14</t>
  </si>
  <si>
    <t xml:space="preserve"> -Rozpočtová změna 120/19</t>
  </si>
  <si>
    <t>poskytovatel: Ministerstvo financí</t>
  </si>
  <si>
    <t>důvod: neinvestiční dotace ze státního rozpočtu ČR na rok 2019 poskytnutá na základě rozhodnutí Ministerstva financí ČR č.j.: MF - 3450/2019/1201-3 ze dne 14.2.2019 ve výši                                     43 962,- Kč na náhradu škody způsobené vydrou říční  na rybách v rybnících v nájmu Českého rybářského svazu, Hranice, za období od 11.6.2018 do 9.12.2018.</t>
  </si>
  <si>
    <t>4111 - Neinvestiční přijaté transfery ze SR</t>
  </si>
  <si>
    <t>Odbor životního prostředí a zemědělství</t>
  </si>
  <si>
    <t>ORJ - 09</t>
  </si>
  <si>
    <t xml:space="preserve"> -Rozpočtová změna 121/19</t>
  </si>
  <si>
    <t>poskytovatel: Ministerstvo pro místní rozvoj</t>
  </si>
  <si>
    <t>důvod: odbor dopravy a silničního hospodářství požádal ekonomický odbor dne 28.2.2019 o provedení rozpočtové změny. Důvodem navrhované změny je zapojení dotace z Ministerstva pro místní rozvoj ČR v celkové výši 31 032 181,67 Kč. Finanční prostředky budou poukázány na účet Olomouckého kraje z Ministerstva pro místní rozvoj jako investiční dotace pro příspěvkovou organizaci Správa silnic Olomouckého kraje na realizaci projektu v oblasti dopravy "II/444 - Medlov - průtah" v rámci Integrovaného regionálního operačního programu.</t>
  </si>
  <si>
    <t>4216 - Ostatní invest. přijaté transfery ze SR</t>
  </si>
  <si>
    <t>Odbor dopravy a silničního hospodářství</t>
  </si>
  <si>
    <t>ORJ - 12</t>
  </si>
  <si>
    <t>6356 - Jiné investiční transfery zřízeným PO</t>
  </si>
  <si>
    <t xml:space="preserve"> -Rozpočtová změna 122/19</t>
  </si>
  <si>
    <t>poskytovatel: Ministerstvo pro místní rozvoj ČR</t>
  </si>
  <si>
    <t>důvod: odbor investic požádal ekonomický odbor dne 1.3.2019 o provedení rozpočtové změny. Důvodem navrhované změny je zapojení finančních prostředků do rozpočtu Olomouckého kraje v celkové výši 23 562 987,30 Kč. Finanční prostředky byly poukázány na účet Olomouckého kraje jako investiční dotace z Ministerstva pro místní rozvoj ČR na financování projektu v oblasti školství "Modernizace školních dílen jako centrum odborné přípravy - stavební část (Sigmundova střední škola strojírenská, Lutín)" v rámci Integrovaného regionálního operačního programu.</t>
  </si>
  <si>
    <t>Odbor investic</t>
  </si>
  <si>
    <t>ORJ - 52</t>
  </si>
  <si>
    <t>8114 - Uhraz. splátky krát. přij. půjč. prostř.</t>
  </si>
  <si>
    <t xml:space="preserve"> -Rozpočtová změna 123/19</t>
  </si>
  <si>
    <t>důvod: odbor strategického rozvoje kraje požádal ekonomický odbor dne 21.2.2019 o provedení rozpočtové změny. Důvodem navrhované změny je zapojení finančních prostředků do rozpočtu Olomouckého kraje v celkové výši 2 049 230,16 Kč. Finanční prostředky byly poukázány na účet Olomouckého kraje jako investiční a neinvestiční dotace z Ministerstva  pro místní rozvoj ČR na financování projektu v oblasti školství "Pořízení vybavení pro odborné učebny - modernizace CNC zařízení a 3D zařízení včetně SW, rekonstrukce nové učebny programovatelných automatů, modernizace konektivity školy ve vazbě na odborné předměty (Střední průmyslová škola elektrotechnická, Mohelnice, Ge. Svobody 2)" v rámci Integrovaného regionálního operačního programu.</t>
  </si>
  <si>
    <t>Odbor strategického rozvoje kraje</t>
  </si>
  <si>
    <t>ORJ - 59</t>
  </si>
  <si>
    <t xml:space="preserve"> -Rozpočtová změna 124/19</t>
  </si>
  <si>
    <t>důvod: odbor strategického rozvoje kraje požádal ekonomický odbor dne 1.3.2019 o provedení rozpočtové změny. Důvodem navrhované změny je zapojení dotace z Ministerstva školství, mládeže a tělovýchovy ČR v celkové výši 1 425 000,- Kč. Finanční prostředky byly poukázány na účet Olomouckého kraje z Ministerstva školství, mládeže a tělovýchovy na projekt v oblasti rozvoje lidských zdrojů "Krajský akční plán rozvoje vzdělávání Olomouckého kraje" v rámci Operačního programu Výzkum,vývoj a vzdělávání.</t>
  </si>
  <si>
    <t>ORJ - 76</t>
  </si>
  <si>
    <t>4116 - Ostatní neinv. přij. transf. ze SR</t>
  </si>
  <si>
    <t>50 - Výdaje na platy, ost. platby za pr. práci a poj.</t>
  </si>
  <si>
    <t xml:space="preserve"> -Rozpočtová změna 125/19</t>
  </si>
  <si>
    <t>druh rozpočtové změny: zapojení prostředků do rozpočtu</t>
  </si>
  <si>
    <t>důvod: odbor strategického rozvoje kraje požádal ekonomický odbor dne 19.2.2019 o provedení rozpočtové změny. Důvodem navrhované změny je zapojení finančních prostředků do rozpočtu odboru strategického rozvoje kraje ve výši 94 777,49 Kč. Finanční prostředky budou zapojeny jako zůstatek k 31.12.2018 na zvláštním bankovním účtu projektu "Pořízení vybavení pro odborné učebny - modernizace CNC zařízení a 3D zařízení včetně SW, rekonstrukce nové učebny programovatelných automatů, modernizace konektivity školy ve vazbě na odborné předměty (Střední průmyslová škola elektrotechnická, Mohelnice, Ge. Svobody 2)" v rámci Integrovaného regionálního operačního programu, prostředky budou zapojeny do rezervy Olomouckého kraje na investice.</t>
  </si>
  <si>
    <t>8115 - Změna stavu kr. prostř.na bank.účtech</t>
  </si>
  <si>
    <t xml:space="preserve"> -Rozpočtová změna 126/19</t>
  </si>
  <si>
    <t>důvod: odbor strategického rozvoje kraje požádal ekonomický odbor dne 4.3.2019 o provedení rozpočtové změny. Důvodem navrhované změny je zapojení finančních prostředků do rozpočtu Olomouckého kraje v celkové výši 9 109 869,51 Kč a přesun finančních prostředků v rámci odboru ekonomického ve výši 373 849,21 Kč. Finanční prostředky byly poukázány na účet Olomouckého kraje jako investiční a neinvestiční dotace z Ministerstva  pro místní rozvoj ČR na financování projektu v oblasti školství "Celková rekonstrukce zastaralých laboratoří chemických, fyzikálních a biologických, včetně nového vybavení (Gymnázium Jeseník)" v rámci Integrovaného regionálního operačního programu, část prostředků bude převedena z rezervy Olomouckého kraje na investice.</t>
  </si>
  <si>
    <t xml:space="preserve"> -Rozpočtová změna 127/19</t>
  </si>
  <si>
    <t xml:space="preserve">důvod: odbor investic požádal ekonomický odbor dne 27.2.2019 o provedení rozpočtové změny. Důvodem navrhované změny je zapojení finančních prostředků do rozpočtu Olomouckého kraje v celkové výši 6 447 632,40 Kč. Jedná se o zapojení finančních prostředků z revolvingového úvěru u Komerční banky, a.s., na financování projektu v oblasti kultury "Muzeum Komenského v Přerově - rekonstrukce budovy", materiál je součástí programu jednání Rady Olomouckého kraje dne 18.3.2019 (bod 15.2). </t>
  </si>
  <si>
    <t>8113 - Krátkodobé přijaté půjčené prostředky</t>
  </si>
  <si>
    <t>61 - Investiční nákupy a související výdaje</t>
  </si>
  <si>
    <t xml:space="preserve"> -Rozpočtová změna 128/19</t>
  </si>
  <si>
    <t xml:space="preserve">důvod: odbor investic  požádal ekonomický odbor dne 15.2.2019 o provedení rozpočtové změny. Důvodem navrhované změny je zapojení finančních prostředků do rozpočtu Olomouckého kraje ve výši 1 350 327,26 Kč. Jedná se o zapojení finančních prostředků z revolvingového úvěru u Komerční banky, a.s., na financování projektu v oblasti sociální "Centrum Dominika Kokory, p. o. - rekonstrukce budovy", materiál je součástí programu jednání Rady Olomouckého kraje dne 18.3.2019 (bod 15.2). </t>
  </si>
  <si>
    <t xml:space="preserve"> -Rozpočtová změna 129/19</t>
  </si>
  <si>
    <t xml:space="preserve">důvod: odbor investic požádal ekonomický odbor dne 20.2.2019 o provedení rozpočtové změny. Důvodem navrhované změny je zapojení finančních prostředků do rozpočtu Olomouckého kraje v celkové výši 1 014 417,60 Kč. Jedná se o zapojení finančních prostředků z revolvingového úvěru u Komerční banky, a.s., na financování projektu v oblasti zdravotnictví "Realizace energeticky úsporných opatření - Nemocnice Přerov-domov sester", materiál je součástí programu jednání Rady Olomouckého kraje dne 18.3.2019 (bod 15.2). </t>
  </si>
  <si>
    <t xml:space="preserve"> -Rozpočtová změna 130/19</t>
  </si>
  <si>
    <t xml:space="preserve">důvod: odbor investic  požádal ekonomický odbor dne 4.3.2019 o provedení rozpočtové změny. Důvodem navrhované změny je zapojení finančních prostředků do rozpočtu Olomouckého kraje v celkové výši 877 571,10 Kč. Jedná se o zapojení finančních prostředků z revolvingového úvěru u Komerční banky, a.s., na financování projektu v oblasti kultury "Realizace depozitáře pro Vědeckou knihovnu v Olomouci", materiál je součástí programu jednání Rady Olomouckého kraje dne 18.3.2019 (bod 15.2). </t>
  </si>
  <si>
    <t xml:space="preserve"> -Rozpočtová změna 131/19</t>
  </si>
  <si>
    <t xml:space="preserve">důvod: odbor dopravy a silničního hospodářství požádal ekonomický odbor dne 28.2.2019 o provedení rozpočtové změny. Důvodem navrhované změny je zapojení finančních prostředků do rozpočtu Olomouckého kraje v celkové výši 2 537 420,89 Kč. Finanční prostředky budou zapojeny jako odvod z fondu investic a finanční vypořádání akcí příspěvkové organizace Správa silnic Olomouckého kraje, materiál je součástí programu jednání Rady Olomouckého kraje dne 18.3.2019 (bod 4.1). </t>
  </si>
  <si>
    <t>2122 - Odvody příspěvkových organizací</t>
  </si>
  <si>
    <t>2229 - Ostatní přijaté vratky transferů</t>
  </si>
  <si>
    <t>6351 - Investiční transfery zřízeným PO</t>
  </si>
  <si>
    <t xml:space="preserve"> -Rozpočtová změna 132/19</t>
  </si>
  <si>
    <t>důvod: odbor podpory řízení příspěvkových organizací požádal ekonomický odbor dne 18.2.2019 o provedení rozpočtové změny. Důvodem navrhované změny je zapojení finančních prostředků do rozpočtu Olomouckého kraje ve výši 57 800,- Kč. Česká pojišťovna, a.s., uhradila na účet Olomouckého kraje pojistné plnění k pojistné události pro příspěvkovou organizaci Olomouckého kraje Vlastivědné muzeum v Olomouci za opravu maleb na zámku v Čechách pod Kosířem.</t>
  </si>
  <si>
    <t>2322 - Přijaté pojistné náhrady</t>
  </si>
  <si>
    <t>Odbor podpory řízení příspěvkových organizací</t>
  </si>
  <si>
    <t>ORJ - 19</t>
  </si>
  <si>
    <t>5331 - Neinvestiční příspěvky zřízeným PO</t>
  </si>
  <si>
    <t xml:space="preserve"> -Rozpočtová změna 133/19</t>
  </si>
  <si>
    <t>druh rozpočtové změny: vnitřní rozpočtová změna - přesun mezi jednotlivými položkami, paragrafy a odbory ekonomickým, sociálních věcí a zdravotnictví</t>
  </si>
  <si>
    <t>důvod: odbory sociálních věcí a zdravotnictví požádaly ekonomický odbor dne 22. a 25.2.2019 o provedení rozpočtové změny. Důvodem navrhované změny je převedení finančních prostředků z odboru ekonomického na odbor sociálních věcí ve výši 59 280,- Kč a na odbor zdravotnictví ve výši 69 160,-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leden 2019.</t>
  </si>
  <si>
    <t>Odbor sociálních věcí</t>
  </si>
  <si>
    <t>ORJ - 11</t>
  </si>
  <si>
    <t xml:space="preserve"> -Rozpočtová změna 134/19</t>
  </si>
  <si>
    <t>důvod: odbor sportu, kultury a památkové péče požádal ekonomický odbor dne 19.2.2019 o provedení rozpočtové změny. Důvodem navrhované změny je převedení finančních prostředků z odboru ekonomického na odbor sportu, kultury a památkové péče ve výši           20 000 000,- Kč. Finanční prostředky budou použity k navýšení schválené alokace v dotačním "Programu na podporu výstavby a rekonstrukcí sportovních zařízení v obcích Olomouckého kraje v roce 2019", prostředky budou čerpány z rezervy Olomouckého kraje.</t>
  </si>
  <si>
    <t>63 - Investiční transfery</t>
  </si>
  <si>
    <t xml:space="preserve"> -Rozpočtová změna 135/19</t>
  </si>
  <si>
    <t>důvod: odbor sportu, kultury a památkové péče požádal ekonomický odbor dne 4.3.2019 o provedení rozpočtové změny. Důvodem navrhované změny je převedení finančních prostředků z odboru ekonomického na odbor sportu, kultury a památkové péče v celkové výši 4 750 000,- Kč. Finanční prostředky budou použity k navýšení schválené alokace v dotačním "Programu podpory kultury v Olomouckém kraji", "Programu na podporu stálých profesionálních souborů v Olomouckém kraji" a  programu "Víceletá podpora významných kulturních akcí", prostředky budou čerpány z rezervy Olomouckého kraje.</t>
  </si>
  <si>
    <t>52 - Neinvestiční transfery soukromopr. subj.</t>
  </si>
  <si>
    <t xml:space="preserve"> -Rozpočtová změna 136/19</t>
  </si>
  <si>
    <t>druh rozpočtové změny: vnitřní rozpočtová změna - přesun mezi jednotlivými položkami, paragrafy a odbory ekonomickým a strategického rozvoje kraje</t>
  </si>
  <si>
    <t>důvod: odbor strategického rozvoje kraje požádal ekonomický odbor dne 21.2.2019 o provedení rozpočtové změny. Důvodem navrhované změny je převedení finančních prostředků z odboru ekonomického na odbor strategického rozvoje kraje ve výši 10 000,- Kč. Finanční prostředky budou použity na vrácení části dotace obci Čelčice na akci "Oprava chodníků v Čelčicích" v rámci dotačního "Programu na obnovu venkova".</t>
  </si>
  <si>
    <t>ORJ - 08</t>
  </si>
  <si>
    <t xml:space="preserve"> -Rozpočtová změna 137/19</t>
  </si>
  <si>
    <t>druh rozpočtové změny: vnitřní rozpočtová změna - přesun mezi jednotlivými položkami, paragrafy a odbory ekonomickým a kancelář hejtmana</t>
  </si>
  <si>
    <t>důvod: odbor kancelář hejtmana požádal ekonomický odbor dne 19.2.2019 o provedení rozpočtové změny. Důvodem navrhované změny je převedení finančních prostředků z odboru ekonomického na odbor kancelář hejtmana ve výši 40 000,- Kč. Finanční prostředky budou použity na poskytnutí individuální dotace v oblasti krizového řízení pro Městys Brodek u Přerova na základě usnesení Zastupitelstva Olomouckého kraje č. UZ/14/57/2019 ze dne 25.2.2019, prostředky budou čerpány z rezervy Olomouckého kraje na individuální dotace.</t>
  </si>
  <si>
    <t>Odbor kancelář hejtmana</t>
  </si>
  <si>
    <t>ORJ - 18</t>
  </si>
  <si>
    <t xml:space="preserve"> -Rozpočtová změna 138/19</t>
  </si>
  <si>
    <t>důvod: odbor strategického rozvoje kraje požádal ekonomický odbor dne 26.2.2019 o provedení rozpočtové změny. Důvodem navrhované změny je převedení finančních prostředků z odboru ekonomického na odbor strategického rozvoje kraje v celkové výši                1 750 000,- Kč. Finanční prostředky budou použity na poskytnutí individuálních dotací na základě usnesení Zastupitelstva Olomouckého kraje č. UZ/14/45/2019 ze dne 25.2.2019, prostředky budou čerpány z rezervy Olomouckého kraje na individuální dotace.</t>
  </si>
  <si>
    <t xml:space="preserve"> -Rozpočtová změna 139/19</t>
  </si>
  <si>
    <t>druh rozpočtové změny: vnitřní rozpočtová změna - přesun mezi jednotlivými položkami, paragrafy a odbory ekonomickým a životního prostředí a zemědělství</t>
  </si>
  <si>
    <t>důvod: odbor životního prostředí a zemědělství požádal ekonomický odbor dne 27.2.2019 o provedení rozpočtové změny. Důvodem navrhované změny je převedení finančních prostředků z odboru ekonomického na odbor životního prostředí a zemědělství ve výši         8 890 000,- Kč. Finanční prostředky budou použity na poskytnutí individuální dotace v oblasti životního prostředí Povodí Moravy, s. p., na základě usnesení Zastupitelstva Olomouckého kraje č. UZ/12/68/2018 ze dne 17.9.2018, prostředky budou čerpány z rezervy Olomouckého kraje na individuální dotace.</t>
  </si>
  <si>
    <t xml:space="preserve"> -Rozpočtová změna 140/19</t>
  </si>
  <si>
    <t>důvod: odbor životního prostředí a zemědělství požádal ekonomický odbor dne 27.2.2019 o provedení rozpočtové změny. Důvodem navrhované změny je převedení finančních prostředků z odboru ekonomického na odbor životního prostředí a zemědělství ve výši         7 500 000,- Kč. Finanční prostředky budou použity na poskytnutí individuální dotace v oblasti životního prostředí obci Rapotín na základě usnesení Zastupitelstva Olomouckého kraje č. UZ/14/56/2019 ze dne 25.2.2019, prostředky budou čerpány z rezervy Olomouckého kraje na individuální dotace.</t>
  </si>
  <si>
    <t xml:space="preserve"> -Rozpočtová změna 141/19</t>
  </si>
  <si>
    <t>druh rozpočtové změny: vnitřní rozpočtová změna - přesun mezi jednotlivými položkami, paragrafy a odbory ekonomickým a dopravy a silničního hospodářství</t>
  </si>
  <si>
    <t>důvod: odbor dopravy a silničního hospodářství požádal ekonomický odbor dne 26.2.2019 o provedení rozpočtové změny. Důvodem navrhované změny je převedení finančních prostředků z odboru ekonomického na odbor dopravy a silničního hospodářství ve výši       1 000 000,- Kč. Finanční prostředky budou použity na poskytnutí individuální dotace v oblasti dopravy Centru služeb pro silniční dopravu, s. p. o., na základě usnesení Zastupitelstva Olomouckého kraje č. UZ/14/19/2019  ze dne 25.2.2019, prostředky budou čerpány z rezervy Olomouckého kraje na individuální dotace.</t>
  </si>
  <si>
    <t xml:space="preserve"> -Rozpočtová změna 142/19</t>
  </si>
  <si>
    <t>druh rozpočtové změny: vnitřní rozpočtová změna - přesun mezi jednotlivými položkami, paragrafy v rámci odboru informačních technologií</t>
  </si>
  <si>
    <t>důvod: odbor informačních technologií požádal ekonomický odbor dne 15.2.2019 o provedení rozpočtové změny. Důvodem navrhované změny je přesun finančních prostředků v rámci odboru informačních technologií ve výši 174 851,05 Kč. Finanční prostředky budou použity na financování oprávnění k užití přístupů do internetové aplikace právního informačního systému CODEXIS®GREEN včetně doplňků na období 1 roku.</t>
  </si>
  <si>
    <t>Odbor informačních technologií</t>
  </si>
  <si>
    <t>ORJ - 06</t>
  </si>
  <si>
    <t xml:space="preserve"> -Rozpočtová změna 143/19</t>
  </si>
  <si>
    <t>druh rozpočtové změny: vnitřní rozpočtová změna - přesun mezi jednotlivými položkami, paragrafy v rámci odboru školství a mládeže</t>
  </si>
  <si>
    <t>důvod: odbor školství a mládeže požádal ekonomický odbor dne 19.2.2019 o provedení rozpočtové změny. Důvodem navrhované změny je přesun finančních prostředků v rámci odboru školství a mládeže ve výši 3 000 000,- Kč. Finanční prostředky budou použity na poskytnutí dotace v rámci dotačního "Programu na podporu vzdělávání na vysokých školách v Olomouckém kraji v roce 2019" v dotačním titulu "Podpora rozvoje vysokoškolského vzdělávání na území Olomouckého kraje" na základě usnesení Rady Olomouckého kraje č. UR/59/25/2019 ze dne 18.2.2019.</t>
  </si>
  <si>
    <t xml:space="preserve"> -Rozpočtová změna 144/19</t>
  </si>
  <si>
    <t>důvod: odbor strategického rozvoje kraje požádal ekonomický odbor dne 5.3.2019 o provedení rozpočtové změny. Důvodem navrhované změny je převedení finančních prostředků z odboru ekonomického na odbor strategického rozvoje kraje ve výši 27 000,- Kč a přesun finančních prostředků v rámci odboru strategického rozvoje kraje ve výši                  368 000,- Kč. Finanční prostředky budou použity na financování  projektu v oblasti krizové řízení "ZZS OK - Modernizace, budování a rozvoj informačních a komunikačních systémů", část prostředků bude hrazena z rezervy na investice Olomouckého kraje.</t>
  </si>
  <si>
    <t xml:space="preserve"> -Rozpočtová změna 145/19</t>
  </si>
  <si>
    <t>druh rozpočtové změny: vnitřní rozpočtová změna - přesun mezi jednotlivými položkami, paragrafy v rámci odboru strategického rozvoje kraje</t>
  </si>
  <si>
    <t xml:space="preserve">důvod: odbor strategického rozvoje kraje požádal ekonomický odbor dne 6.2.2019 o provedení rozpočtové změny. Důvodem navrhované změny je přesun finančních prostředků v rámci odboru strategického rozvoje kraje v celkové výši 28 253,92 Kč. Finanční prostředky budou použity na financování projektu "Služby sociální prevence v Olomouckém kraji - přímé náklady" v rámci Operačního programu Zaměstnanost. </t>
  </si>
  <si>
    <t>ORJ - 30</t>
  </si>
  <si>
    <t>ORJ - 60</t>
  </si>
  <si>
    <t xml:space="preserve"> -Rozpočtová změna 146/19</t>
  </si>
  <si>
    <t>druh rozpočtové změny: vnitřní rozpočtová změna - přesun mezi jednotlivými položkami, paragrafy v rámci odboru investic</t>
  </si>
  <si>
    <t>důvod: odbor investic požádal ekonomický odbor dne 20.2.2019 o provedení rozpočtové změny. Důvodem navrhované změny je přesun finančních prostředků v rámci odboru investic ve výši 2 900,- Kč. Finanční prostředky budou použity na financování projektu v oblasti zdravotnictví "ZZS OK - Výstavba nových výjezdových základen - Jeseník".</t>
  </si>
  <si>
    <t>ORJ - 17</t>
  </si>
  <si>
    <t xml:space="preserve"> -Rozpočtová změna 147/19</t>
  </si>
  <si>
    <t>důvod: odbor investic požádal ekonomický odbor dne 18.2.2019 o provedení rozpočtové změny. Důvodem navrhované změny je přesun finančních prostředků v rámci odboru investic ve výši 468 450,- Kč. Finanční prostředky budou použity na financování projektu v oblasti zdravotnictví "SMN a.s. - o.z. Nemocnice Prostějov - Zřízení oddělení hospicové péče".</t>
  </si>
  <si>
    <t xml:space="preserve"> -Rozpočtová změna 148/19</t>
  </si>
  <si>
    <t>důvod: odbor investic požádal ekonomický odbor dne 11.2.2019 o provedení rozpočtové změny. Důvodem navrhované změny je přesun finančních prostředků v rámci odboru investic ve výši 110,- Kč. Finanční prostředky budou použity na financování investiční akce v oblasti školství "Centrum polytechnické výchovy (Střední škola polytechnická, Olomouc, Rooseveltova 79)".</t>
  </si>
  <si>
    <t xml:space="preserve"> -Rozpočtová změna 149/19</t>
  </si>
  <si>
    <t>důvod: odbor investic požádal ekonomický odbor dne 27.2.2019 o provedení rozpočtové změny. Důvodem navrhované změny je přesun finančních prostředků v rámci odboru investic v celkové výši 212 643,20 Kč. Finanční prostředky budou použity na financování investiční akce v oblasti kultury "Muzeum Komenského v Přerově - rekonstrukce budovy".</t>
  </si>
  <si>
    <t xml:space="preserve"> -Rozpočtová změna 150/19</t>
  </si>
  <si>
    <t>důvod: odbor investic požádal ekonomický odbor dne 25.2.2019 o provedení rozpočtové změny. Důvodem navrhované změny je přesun finančních prostředků v rámci odboru investic v celkové výši 247 400,- Kč. Finanční prostředky budou použity na financování investiční akce v oblasti školství "REÚO Střední škola gastronomie a služeb, Přerov - budova tělocvičny - b) vzduchotechnika".</t>
  </si>
  <si>
    <t xml:space="preserve"> -Rozpočtová změna 151/19</t>
  </si>
  <si>
    <t>důvod: odbor investic požádal ekonomický odbor dne 22.2.2019 o provedení rozpočtové změny. Důvodem navrhované změny je přesun finančních prostředků v rámci odboru investic v celkové výši 76 472,- Kč. Finanční prostředky budou použity na financování investičních akcí v oblasti školství "PPP a SPC Olomouckého kraje - zvýšení kvality služeb a kapacity centra" pro pracoviště Mohelnice, Prostějov, Přerov a Šumperk.</t>
  </si>
  <si>
    <t xml:space="preserve"> -Rozpočtová změna 152/19</t>
  </si>
  <si>
    <t xml:space="preserve">důvod: neinvestiční dotace ze státního rozpočtu ČR na rok 2019 poskytnutá na základě rozhodnutí Ministerstva financí ČR č.j.: MF - 3527/2019/1201-12 ze dne 27.2.2019 ve výši 15 000,- Kč na úhradu výdajů v souvislosti s konáním nových voleb do zastupitelstev obcí vyhlášených na den 16. března 2019 na činnost krajského úřadu. </t>
  </si>
  <si>
    <t>4111 - Neinvestiční přijaté transfery z VPS SR</t>
  </si>
  <si>
    <t>Odbor kancelář ředitele</t>
  </si>
  <si>
    <t>ORJ - 03</t>
  </si>
  <si>
    <t xml:space="preserve"> -Rozpočtová změna 153/19</t>
  </si>
  <si>
    <t>důvod: neinvestiční dotace ze státního rozpočtu ČR na rok 2019 poskytnutá na základě rozhodnutí Ministerstva školství, mládeže a tělovýchovy ČR č.j.: 33634-482018-11 ze dne 1.3.2019 v celkové výši 1 179 480,- Kč na rozvojový program "Financování asistentů pedagoga žáků se speciálními vzdělávacími potřebami a žáků nadaných na období leden - srpen 2019“.</t>
  </si>
  <si>
    <t xml:space="preserve"> -Rozpočtová změna 154/19</t>
  </si>
  <si>
    <t>poskytovatel: Ministerstvo životního prostředí</t>
  </si>
  <si>
    <t>důvod: odbor strategického rozvoje kraje požádal ekonomický odbor dne 5.3.2019 o provedení rozpočtové změny. Důvodem navrhované změny je zapojení neinvestiční dotace z Ministerstva životního prostředí ČR v celkové výši 337 449,22 Kč. Finanční prostředky budou poukázány na účet Olomouckého kraje z Ministerstva životního prostředí na úhradu projektu "Kotlíkové dotace v Olomouckém kraji II." v rámci Operačního programu Životní prostředí 2014 - 2020.</t>
  </si>
  <si>
    <t>ORJ - 78</t>
  </si>
  <si>
    <t xml:space="preserve"> -Rozpočtová změna 155/19</t>
  </si>
  <si>
    <t xml:space="preserve">důvod: odbor investic  požádal ekonomický odbor dne 5.3.2019 o provedení rozpočtové změny. Důvodem navrhované změny je zapojení finančních prostředků do rozpočtu Olomouckého kraje ve výši 6 050,- Kč. Jedná se o zapojení finančních prostředků z revolvingového úvěru u Komerční banky, a.s., na financování projektu v oblasti školství "Střední škola gastronomie a farmářství Jeseník - Tělocvična", materiál je součástí programu jednání Rady Olomouckého kraje dne 18.3.2019 (bod 15.2). </t>
  </si>
  <si>
    <t xml:space="preserve"> -Rozpočtová změna 156/19</t>
  </si>
  <si>
    <t xml:space="preserve">důvod: odbor podpory řízení příspěvkových organizací požádal ekonomický odbor dne 5.3.2019  o provedení rozpočtové změny. Důvodem navrhované změny je zapojení dotace z Ministerstva pro místní rozvoj ČR v celkové výši 3 318 887,05 Kč. Finanční prostředky byly poukázány na účet Olomouckého kraje z Ministerstva pro místní rozvoj jako investiční a neinvestiční dotace pro příspěvkovou organizaci v oblasti školství Střední odborná škola obchodu a služeb, Olomouc, na realizaci projektu v oblasti školství "Modernizace cukrářského pracoviště a zajištění bezbariérovosti školy" v rámci Integrovaného regionálního operačního programu. Finanční prostředky budou dále zapojeny jako odvod z fondu investic a odvod z provozních prostředků příspěvkové organizace. Materiál je součástí programu jednání Rady Olomouckého kraje dne 18.3.2019 (bod 9.2). </t>
  </si>
  <si>
    <t>8114 - Uhraz. splátky krát .přij .půjč. prostř.</t>
  </si>
  <si>
    <t xml:space="preserve"> -Rozpočtová změna 157/19</t>
  </si>
  <si>
    <t>důvod: odbor sportu, kultury a památkové péče požádal ekonomický odbor dne 6.3.2019 o provedení rozpočtové změny. Důvodem navrhované změny je převedení finančních prostředků z odboru ekonomického na odbor sportu, kultury a památkové péče ve výši             100 000,- Kč. Finanční prostředky budou použity na úhradu odborného právního posudku ve věci ochranného pásma městské památkové rezervace Olomouc pro účely odvolání proti prvoinstančnímu rozhodnutí Magistrátu města Olomouce, prostředky budou čerpány z rezervy Olomouckého kraje.</t>
  </si>
  <si>
    <t xml:space="preserve"> -Rozpočtová změna 158/19</t>
  </si>
  <si>
    <t>důvod: odbor školství a mládeže požádal ekonomický odbor dne 4.3.2019 o provedení rozpočtové změny. Důvodem navrhované změny je zapojení finančních prostředků do rozpočtu Olomouckého kraje ve výši 3 063,- Kč.  Finanční prostředky byly poukázány na účet Olomouckého kraje jako vratka na základě výzvy Olomouckého kraje k vrácení dotace nebo její části u příspěvkové organizace Základní škola a mateřská škola Olomouc, prostředky budou zaslány na účet Ministerstva školství, mládeže a tělovýchovy.</t>
  </si>
  <si>
    <t xml:space="preserve"> -Rozpočtová změna 159/19</t>
  </si>
  <si>
    <t>druh rozpočtové změny: vnitřní rozpočtová změna - přesun mezi jednotlivými položkami, paragrafy v rámci odboru podpory řízení příspěvkových organizací</t>
  </si>
  <si>
    <t xml:space="preserve">důvod: odbor podpory řízení příspěvkových organizací požádal ekonomický odbor dne 5.3.2019 o provedení rozpočtové změny. Důvodem navrhované změny je přesun finančních prostředků v rámci odboru podpory řízení příspěvkových organizací  ve výši 
200 000,- Kč. Finanční prostředky budou použity na navýšení investičních prostředků na akci "Průmyslová pračka", pro příspěvkovou organizaci v oblasti sociální Domov Paprsek Olšany, materiál je součástí programu jednání Rady Olomouckého kraje dne 18.3.2019 (bod 9.1). </t>
  </si>
  <si>
    <t>00 307</t>
  </si>
  <si>
    <t>00 011</t>
  </si>
  <si>
    <t xml:space="preserve"> -Rozpočtová změna 160/19</t>
  </si>
  <si>
    <t xml:space="preserve">důvod: odbor podpory řízení příspěvkových organizací požádal ekonomický odbor dne 1.3.2019 o provedení rozpočtové změny. Důvodem navrhované změny je přesun finančních  prostředků v  rámci odboru podpory  řízení příspěvkových organizací  ve výši 
25 000,- Kč. Finanční prostředky budou použity na pokrytí zvýšených nákladů souvisejících s předáváním majetkových dat  ze SW PO do SW zřízovatele pro příspěkovou organizací v oblasti školství Základní škola, Dětský domov a Školní jídelna Litovel, materiál je součástí programu jednání Rady Olomouckého kraje dne 18.3.2019 (bod 9.1). </t>
  </si>
  <si>
    <t>00 303</t>
  </si>
  <si>
    <t xml:space="preserve"> -Rozpočtová změna 161/19</t>
  </si>
  <si>
    <t xml:space="preserve">důvod: odbor podpory řízení příspěvkových organizací požádal ekonomický odbor dne 1.3.2019 o provedení rozpočtové změny. Důvodem navrhované změny je přesun finančních  prostředků  v  rámci odboru podpory řízení příspěvkových organizací  ve výši 
110 000,- Kč. Finanční prostředky budou použity na "Nákup koně" pro  příspěkovou organizací v oblasti školství Střední škola zemědělská a zahradnická Olomouc, U Hradiska 4, materiál je součástí programu jednání Rady Olomouckého kraje dne 18.3.2019 (bod 9.1). </t>
  </si>
  <si>
    <t>00 010</t>
  </si>
  <si>
    <t xml:space="preserve"> -Rozpočtová změna 162/19</t>
  </si>
  <si>
    <t xml:space="preserve">důvod: odbor podpory řízení příspěvkových organizací požádal ekonomický odbor dne 1.3.2019 o provedení rozpočtové změny. Důvodem navrhované změny je přesun finančních  prostředků  v rámci odboru  podpory řízení příspěvkových organizací  ve výši 
70 000,- Kč. Finanční prostředky budou použity na dofinancování investiční akce "Nákup pračky" pro příspěvkovou organizaci v oblasti sociální Domov pro seniory Jesenec, materiál je součástí programu jednání Rady Olomouckého kraje dne 18.3.2019 (bod 9.1). </t>
  </si>
  <si>
    <t xml:space="preserve"> -Rozpočtová změna 163/19</t>
  </si>
  <si>
    <t xml:space="preserve">důvod: odbor investic  požádal ekonomický odbor dne 6.3.2019 o provedení rozpočtové změny. Důvodem navrhované změny je zapojení finančních prostředků do rozpočtu Olomouckého kraje v celkové výši 2 268,- Kč. Jedná se o zapojení finančních prostředků z revolvingového úvěru u Komerční banky, a.s., na financování projektu v oblasti zdravotnictví "Realizace energeticky úsporných opatření - Nemocnice Přerov - domov sester",  materiál je součástí programu jednání Rady Olomouckého kraje dne 18.3.2019 (bod 15.2). </t>
  </si>
  <si>
    <t xml:space="preserve"> -Rozpočtová změna 164/19</t>
  </si>
  <si>
    <t>druh rozpočtové změny: vnitřní rozpočtová změna - přesun mezi jednotlivými položkami, paragrafy a odbory ekonomickým a informačních technologií</t>
  </si>
  <si>
    <t>důvod: odbor informačních technologií požádal ekonomický odbor dne 6.3.2019 o provedení rozpočtové změny. Důvodem navrhované změny je převedení finančních prostředků z odboru ekonomického na odbor informačních technologií ve výši 200 000,- Kč. Finanční prostředky budou použity na financování oprávnění k užití 300 přístupů do internetové aplikace právního informačního systému CODEXIS® GREEN včetně doplňků LIBERIS Silver, MONITOR Personalistika a MONITOR Účetnictví - právního informačního systému pro PO na období 1 roku, prostředky budou čerpány z rezervy Olomouckého kraje.</t>
  </si>
  <si>
    <t>50 - Platy a podobné a související výdaje</t>
  </si>
  <si>
    <t xml:space="preserve"> -Rozpočtová změna 165/19</t>
  </si>
  <si>
    <t>druh rozpočtové změny: vnitřní rozpočtová změna - přesun mezi jednotlivými položkami, paragrafy v rámci odboru kancelář hejtmana</t>
  </si>
  <si>
    <t>důvod: odbor kancelář hejtmana požádal ekonomický odbor dne 7.3.2019 o provedení rozpočtové změny. Důvodem navrhované změny je přesun finančních prostředků v rámci odboru kanceláře hejtmana ve výši 800 000,- Kč. Finanční prostředky budou použity na poskytnutí dotací v rámci dotačního titulu č. 2 "Podpora rozvoje zahraničních vztahů Olomouckého kraje", materiál je součástí programu jednání Rady Olomouckého kraje dne 18.3.2019 (bod 2.1) a Zastupitelstva Olomouckého kraje dne 29.4.2019.</t>
  </si>
  <si>
    <t>53 - Neinvestiční transfery veřejnopráv.subj.</t>
  </si>
  <si>
    <t>52 - Neinvestiční transfery soukromopr.subj.</t>
  </si>
  <si>
    <t>00 581</t>
  </si>
  <si>
    <t xml:space="preserve"> -Rozpočtová změna 166/19</t>
  </si>
  <si>
    <t>důvod: odbor kancelář hejtmana požádal ekonomický odbor dne 6.3.2019 o provedení rozpočtové změny. Důvodem navrhované změny je přesun finančních prostředků v rámci odboru kanceláře hejtmana ve výši 1 200 000,- Kč. Finanční prostředky budou použity na poskytnutí dotací v rámci dotačního titulu č. 1 "Nadregionální akce cestovního ruchu", materiál je součástí programu jednání Rady Olomouckého kraje dne 18.3.2019 (bod 2.1) a Zastupitelstva Olomouckého kraje dne 29.4.2019.</t>
  </si>
  <si>
    <t xml:space="preserve"> -Rozpočtová změna 167/19</t>
  </si>
  <si>
    <t>důvod: odbor kancelář hejtmana požádal ekonomický odbor dne 6.3.2019 o provedení rozpočtové změny. Důvodem navrhované změny je přesun finančních prostředků v rámci odboru kanceláře hejtmana ve výši 800 000,- Kč. Finanční prostředky budou použity na poskytnutí dotací v rámci dotačního titulu č. 3 "Podpora zkvalitnění služeb turistických informačních center v Olomouckém kraji", materiál je součástí programu jednání Rady Olomouckého kraje dne 18.3.2019 (bod 2.1) a Zastupitelstva Olomouckého kraje dne 29.4.2019.</t>
  </si>
  <si>
    <t xml:space="preserve"> -Rozpočtová změna 168/19</t>
  </si>
  <si>
    <t>důvod: odbor podpory řízení příspěvkových organizací požádal ekonomický odbor dne 5.3.2019 o provedení rozpočtové změny. Důvodem navrhované změny je zapojení finančních prostředků do rozpočtu Olomouckého kraje v celkové výši 45 498,85 Kč. Finanční prostředky byly zaslány od hlavní partnera projektu na základě monitorovací zprávy za první období projektu "Jak zachraňujete u vás?", registrační číslo CZ.11.4.120/0.0/0.0/0.0/16_026/0001084 na účet příspěvkové organizace Zdravotnická záchranná služba Olomouckého kraje, finanční prostředky budou převedeny do rezervy na investice Olomouckého kraje. Materiál je součástí programu jednání Rady Olomouckého kraje dne 18.3.2019 (bod 9.2).</t>
  </si>
  <si>
    <t xml:space="preserve"> -Rozpočtová změna 169/19</t>
  </si>
  <si>
    <t>druh rozpočtové změny: vnitřní rozpočtová změna - přesun mezi jednotlivými položkami, paragrafy a odbory ekonomickým a investic</t>
  </si>
  <si>
    <t>důvod: odbor investic požádal ekonomický odbor dne 11.3.2019 o provedení rozpočtové změny. Důvodem navrhované změny je převedení finančních prostředků z odboru ekonomického na odbor investic ve výši 2 898 770,46 Kč. Finanční prostředky budou použity na odvody v rámci porušení rozpočtové kázně u projektů "OLÚ Paseka Budova "C" I. etapa, 1. část - nástavba oddělení izolace pro pacienty TBC nad kinosálem" a "OLÚ Paseka, prac. Moravský Beroun - vybudování plyn. kotelen", prostředky budou čerpány z rezervy Olomouckého kraje.</t>
  </si>
  <si>
    <t>53 - Neinv. transfery veřejnopráv. subjektům</t>
  </si>
  <si>
    <t xml:space="preserve"> -Rozpočtová změna 170/19</t>
  </si>
  <si>
    <t xml:space="preserve">důvod: odbor podpory řízení příspěvkových organizací požádal ekonomický odbor dne 5.3.2019  o provedení rozpočtové změny. Důvodem navrhované změny je zapojení dotace z Ministerstva pro místní rozvoj ČR v celkové výši 4 226 011,12. Finanční prostředky byly poukázány na účet Olomouckého kraje z Ministerstva pro místní rozvoj jako investiční a neinvestiční dotace pro příspěvkovou organizaci v oblasti školství Gymnázium Jana Blahoslava a Střední pedagogická škola Přerov, Denisova 3 , na realizaci projektu v oblasti školství "Gymnázium Jana Blahoslava a Střední pedagogická škola Přerov-vybudování chemické laboratoře, dvou jazykových učeben, vybudování fyzikální učebny a konektivity školy"  v rámci Integrovaného regionálního operačního programu. Finanční prostředky budou dále zapojeny jako odvod z fondu investic a odvod z provozních prostředků příspěvkové organizace. Materiál je součástí programu jednání Rady Olomouckého kraje dne 18.3.2019 (bod 9.2).  </t>
  </si>
  <si>
    <t xml:space="preserve"> -Rozpočtová změna 171/19</t>
  </si>
  <si>
    <t>poskytovatel: Ministerstvo pro místní rozvoj a Ministerstvo financí</t>
  </si>
  <si>
    <t xml:space="preserve">důvod: odbor podpory řízení příspěvkových organizací požádal ekonomický odbor dne 11.3.2019  o provedení rozpočtové změny. Důvodem navrhované změny je zapojení dotace z Ministerstva pro místní rozvoj ČR ve výši 918,59 EUR (23 653,69 Kč) a Ministerstva financí ve výši ČR 24 124,26 EUR (621 199,70 Kč). Finanční prostředky byly poukázány na účet Olomouckého kraje jako neinvestiční dotace pro příspěvkovou organizaci Hotelová škola Vincenze Priessnitze a Obchodní akademie Jeseník na realizaci projektu v oblasti školství "Společnou přípravou na česko-polský trh práce"  v rámci Interreg V-A Česká republika - Polsko. Finanční prostředky budou dále zapojeny jako odvod z provozních prostředků příspěvkové organizace. Materiál je součástí programu jednání Rady Olomouckého kraje dne 18.3.2019 (bod 9.2).  </t>
  </si>
  <si>
    <t>4118 - Neinvestiční transfery z Národ. fondu</t>
  </si>
  <si>
    <t xml:space="preserve"> -Rozpočtová změna 172/19</t>
  </si>
  <si>
    <t>důvod: odbor kancelář ředitele požádal ekonomický odbor dne 1.3.2019 o provedení rozpočtové změny. Důvodem navrhované změny je přesun finančních prostředků v rámci odboru kanceláře ředitele ve výši 9 599,- Kč. Dne 7.1.2019 byla na základě smlouvy č. 2018/05653/OKŘ/OSM provedena úhrada odkoupeného movitého majetku (notebook) na účet Olomouckého kraje.</t>
  </si>
  <si>
    <t xml:space="preserve">2310 - Příjmy z prodeje krát. a dr. dlouh. maj. </t>
  </si>
  <si>
    <t xml:space="preserve"> -Rozpočtová změna 173/19</t>
  </si>
  <si>
    <t>důvod: odbor kancelář ředitele požádal ekonomický odbor dne 11.3.2019 o provedení rozpočtové změny. Důvodem navrhované změny je zapojení finančních prostředků do rozpočtu Olomouckého kraje v celkové výši 615 057,69 Kč. Jedná se o refundace mzdových výdajů, odvodů sociálního a zdravotního pojištění pracovníků projektů "Krajský akční plán rozvoje vzdělávání OK", "Smart akcelerátor OK", "Snížení emisí z lokálního vytápění rodinných romů OK", "Rozvoj regionálního partnerství v programovém období EU 2014-20 - I", za období prosinec 2018.</t>
  </si>
  <si>
    <t>2324 -  Přijaté nekapitálové příspěvky a náhr.</t>
  </si>
  <si>
    <t xml:space="preserve"> -Rozpočtová změna 174/19</t>
  </si>
  <si>
    <t>důvod: neinvestiční dotace ze státního rozpočtu ČR na rok 2019 poskytnutá na základě avíza Ministerstva školství, mládeže a tělovýchovy ČR č.j.: MŠMT-2630/2019-7 ze dne 7.3.2019 a MŠMT-9370/2019-1 ze dne 18.3.2019 v celkové výši 2 395 407,20 Kč na projekty využívající zjednodušené vykazování nákladů pro příspěvkové organizace Olomouckého kraje v rámci Operačního programu Výzkum, vývoj a vzdělávání.</t>
  </si>
  <si>
    <t xml:space="preserve"> -Rozpočtová změna 175/19</t>
  </si>
  <si>
    <t>důvod: neinvestiční dotace ze státního rozpočtu ČR na rok 2019 poskytnutá na základě rozhodnutí Ministerstva školství, mládeže a tělovýchovy ČR č.j.: 5227-12/2019 ze dne 20.3.2019 ve výši 23 820 537,- Kč na "Finanční zajištění překrývání přímé pedagogické činnosti učitelů se zohledněním provozu mateřských škol".</t>
  </si>
  <si>
    <t xml:space="preserve"> -Rozpočtová změna 176/19</t>
  </si>
  <si>
    <t>důvod: neinvestiční dotace ze státního rozpočtu ČR na rok 2019 poskytnutá na základě rozhodnutí Ministerstva školství, mládeže a tělovýchovy ČR č.j.: 2914-12/2019-1 ze dne 7.3.2019 ve výši 509 472,- Kč na rozvojový program "Podpora vzdělávání cizinců ve školách".</t>
  </si>
  <si>
    <t xml:space="preserve"> -Rozpočtová změna 177/19</t>
  </si>
  <si>
    <t xml:space="preserve">důvod: neinvestiční dotace ze státního rozpočtu ČR na rok 2019 poskytnutá na základě rozhodnutí Ministerstva školství, mládeže a tělovýchovy ČR č.j.: MSMT-32301/2018-6 ze dne 13.3.2019 v celkové výši 611 500,- Kč na rozvojový program "Podpora sociálně znevýhodněných romských žáků středních škol, konzervatoří a studentů VOŠ na období leden - červen 2019" </t>
  </si>
  <si>
    <t xml:space="preserve"> -Rozpočtová změna 178/19</t>
  </si>
  <si>
    <t>důvod: odbor strategického rozvoje kraje požádal ekonomický odbor dne 22.3.2019 o provedení rozpočtové změny. Důvodem navrhované změny je zapojení finančních prostředků do rozpočtu Olomouckého kraje v celkové výši 5 053 634,93 Kč. Finanční prostředky byly poukázány na účet Olomouckého kraje jako investiční a neinvestiční dotace z Ministerstva  pro místní rozvoj ČR na financování projektu v oblasti školství "Pořízení nových technologií pro odbornou výuku a vytvoření fyzikálně-chemické učebny a laboratoře na SŠTZ Mohelnice" v rámci Integrovaného regionálního operačního programu.</t>
  </si>
  <si>
    <t xml:space="preserve"> -Rozpočtová změna 179/19</t>
  </si>
  <si>
    <t>důvod: odbor strategického rozvoje kraje požádal ekonomický odbor dne 21.3.2019 o provedení rozpočtové změny. Důvodem navrhované změny je zapojení finančních prostředků do rozpočtu Olomouckého kraje v celkové výši 2 247 696,- Kč. Finanční prostředky byly poukázány na účet Olomouckého kraje jako investiční dotace z Ministerstva  pro místní rozvoj ČR na financování projektu v oblasti školství "Nákup CNC dřevoobráběcího centra" v rámci Integrovaného regionálního operačního programu.</t>
  </si>
  <si>
    <t xml:space="preserve"> -Rozpočtová změna 180/19</t>
  </si>
  <si>
    <t>důvod: odbor strategického rozvoje kraje požádal ekonomický odbor dne 19.3.2019 o provedení rozpočtové změny. Důvodem navrhované změny je zapojení finančních prostředků do rozpočtu Olomouckého kraje v celkové výši 871 390,- Kč. Finanční prostředky byly poukázány na účet Olomouckého kraje jako neinvestiční dotace z Ministerstva pro místní rozvoj na financování projektu v oblasti regionálního rozvoje "Rozvoj regionálního partnerství v programovém období EU 2014 - 20 - II.".</t>
  </si>
  <si>
    <t>ORJ - 74</t>
  </si>
  <si>
    <t xml:space="preserve"> -Rozpočtová změna 181/19</t>
  </si>
  <si>
    <t>důvod: odbor podpory řízení příspěvkových organizací požádal ekonomický odbor dne 21.3.2019 o provedení rozpočtové změny. Důvodem navrhované změny je zapojení dotace z Ministerstva pro místní rozvoj ČR v celkové výši 2 842 597,79 Kč. Finanční prostředky byly poukázány na účet Olomouckého kraje z Ministerstva pro místní rozvoj jako investiční a neinvestiční dotace pro příspěvkovou organizaci Gymnázium, Šternberk, na realizaci projektu v oblasti školství "Rekonstrukce laboratoří biologie a chemie včetně odborných učeben biologie a chemie" v rámci Integrovaného regionálního operačního programu. Finanční prostředky budou dále zapojeny jako odvod z fondu investic a odvod z provozních prostředků příspěvkové organizace, materiál je součástí programu jednání Rady Olomouckého kraje dne 1.4.2019 (bod 8.3).</t>
  </si>
  <si>
    <t xml:space="preserve"> -Rozpočtová změna 182/19</t>
  </si>
  <si>
    <t>důvod: odbor podpory řízení příspěvkových organizací požádal ekonomický odbor dne 21.3.2019 o provedení rozpočtové změny. Důvodem navrhované změny je zapojení finančních prostředků do rozpočtu Olomouckého kraje ve výši 11 543,09 Kč. Finanční prostředky budou zapojeny jako vratka v rámci finančního vypořádání příspěvkové organizace Domov Štíty-Jedlí, finanční prostředky budou zaslány na účet Ministerstva práce a sociálních věcí, materiál je součástí programu jednání Rady Olomouckého kraje dne 1.4.2019 (bod 8.3).</t>
  </si>
  <si>
    <t xml:space="preserve"> -Rozpočtová změna 183/19</t>
  </si>
  <si>
    <t>důvod: odbor školství a mládeže požádal ekonomický odbor dne 20.3.2019 o provedení rozpočtové změny. Důvodem navrhované změny je zapojení finančních prostředků do rozpočtu odboru školství a mládeže ve výši 2 044,- Kč. Finanční prostředky zaslala na účet Olomouckého kraje příspěvková organizace Gymnázium Jana Opletala v Litovli na základě Oznámení o předschválení změny a výzvy k navrácení části dotace, prostředky budou zaslány na účet Ministerstva školství, mládeže a tělovýchovy.</t>
  </si>
  <si>
    <t xml:space="preserve"> -Rozpočtová změna 184/19</t>
  </si>
  <si>
    <t xml:space="preserve">důvod: odbor investic požádal ekonomický odbor dne 12.3.2019 o provedení rozpočtové změny. Důvodem navrhované změny je zapojení finančních prostředků do rozpočtu Olomouckého kraje v celkové výši 76 251,21 Kč. Jedná se o zapojení finančních prostředků z revolvingového úvěru u Komerční banky, a.s., na financování projektu v oblasti kultury "Muzeum Komenského v Přerově - Záchrana a zpřístupnění paláce na hradě Helfštýn", materiál je součástí programu jednání Rady Olomouckého kraje dne 1.4.2019 (bod 15.3.). </t>
  </si>
  <si>
    <t xml:space="preserve"> -Rozpočtová změna 185/19</t>
  </si>
  <si>
    <t xml:space="preserve">důvod: odbor investic požádal ekonomický odbor dne 12.3.2019 o provedení rozpočtové změny. Důvodem navrhované změny je zapojení finančních prostředků do rozpočtu Olomouckého kraje v celkové výši 43 560,- Kč. Jedná se o zapojení finančních prostředků z revolvingového úvěru u Komerční banky, a.s., na financování projektu v oblasti dopravy "II/433 Prostějov - Mořice", materiál je součástí programu jednání Rady Olomouckého kraje dne 1.4.2019 (bod 15.3.). </t>
  </si>
  <si>
    <t>ORJ - 50</t>
  </si>
  <si>
    <t xml:space="preserve"> -Rozpočtová změna 186/19</t>
  </si>
  <si>
    <t xml:space="preserve">důvod: odbor investic požádal ekonomický odbor dne 21.3.2019 o provedení rozpočtové změny. Důvodem navrhované změny je zapojení finančních prostředků do rozpočtu Olomouckého kraje v celkové výši 7 770 828,60 Kč. Jedná se o zapojení finančních prostředků z revolvingového úvěru u Komerční banky, a.s., na financování projektu v oblasti kultury "Muzeum Komenského v Přerově - rekonstrukce budovy", materiál je součástí programu jednání Rady Olomouckého kraje dne 1.4.2019 (bod 15.3.). </t>
  </si>
  <si>
    <t xml:space="preserve"> -Rozpočtová změna 187/19</t>
  </si>
  <si>
    <t xml:space="preserve">důvod: odbor investic  požádal ekonomický odbor dne 21.3.2019 o provedení rozpočtové změny. Důvodem navrhované změny je zapojení finančních prostředků do rozpočtu Olomouckého kraje ve výši 1 602 054,33 Kč. Jedná se o zapojení finančních prostředků z revolvingového úvěru u Komerční banky, a.s., na financování projektu v oblasti školství "Střední škola gastronomie a farmářství Jeseník - Tělocvična", materiál je součástí programu jednání Rady Olomouckého kraje dne 1.4.2019 (bod 15.3.). </t>
  </si>
  <si>
    <t xml:space="preserve"> -Rozpočtová změna 188/19</t>
  </si>
  <si>
    <t xml:space="preserve">důvod: odbor investic  požádal ekonomický odbor dne 19.3.2019 o provedení rozpočtové změny. Důvodem navrhované změny je zapojení finančních prostředků do rozpočtu Olomouckého kraje ve výši 473 987,58 a přesun finančních prostředků v rámci odboru investic ve výši 12 679,98 Kč. Jedná se o zapojení finančních prostředků z revolvingového úvěru u Komerční banky, a.s., na financování projektu v oblasti sociální "Centrum Dominika Kokory, p. o. - rekonstrukce budovy", materiál je součástí programu jednání Rady Olomouckého kraje dne 1.4.2019 (bod 15.3.). </t>
  </si>
  <si>
    <t xml:space="preserve"> -Rozpočtová změna 189/19</t>
  </si>
  <si>
    <t>důvod: odbor zdravotnictví požádal ekonomický odbor dne 25.3.2019 o provedení rozpočtové změny. Důvodem navrhované změny je zapojení finančních prostředků do rozpočtu Olomouckého kraje ve výši 6 998,- Kč a přesun finančních prostředků v rámci odboru zdravotnictví ve výši 1 000,- Kč (povinná spoluúčast). Česká pojišťovna, a.s., uhradila na účet Olomouckého kraje pojistné plnění k pojistné události pro Olomoucký kraj jako náhradu škody na nemovitém majetku, pronajatém Středomoravské nemocniční a.s., odštěpný závod Nemocnice Šternberk - oprava po vodovodní škodě v roce 2019.</t>
  </si>
  <si>
    <t xml:space="preserve"> -Rozpočtová změna 190/19</t>
  </si>
  <si>
    <t>důvod: odbory sociálních věcí a zdravotnictví požádaly ekonomický odbor dne 22. a 25.3.2019 o provedení rozpočtové změny. Důvodem navrhované změny je převedení finančních prostředků z odboru ekonomického na odbor sociálních věcí ve výši 38 000,- Kč a na odbor zdravotnictví ve výši 159 600,-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únor 2019.</t>
  </si>
  <si>
    <t xml:space="preserve"> -Rozpočtová změna 191/19</t>
  </si>
  <si>
    <t>důvod: odbor kancelář hejtmana požádal ekonomický odbor dne 21.3.2019 o provedení rozpočtové změny. Důvodem navrhované změny je převedení finančních prostředků z odboru ekonomického na odbor kancelář hejtmana v celkové výši 3 221 800,- Kč. Finanční prostředky budou použity na poskytnutí individuálních dotací v oblasti cestovního ruchu a vnějších vztahů, materiál je součástí programu jednání Rady Olomouckého kraje dne 1.4.2019 (bod 2.2.) a Zastupitelstva Olomouckého kraje dne 29.4.2019, prostředky budou čerpány z rezervy Olomouckého kraje na individuální dotace.</t>
  </si>
  <si>
    <t xml:space="preserve"> -Rozpočtová změna 192/19</t>
  </si>
  <si>
    <t>důvod: odbor kancelář hejtmana požádal ekonomický odbor dne 20.3.2019 o provedení rozpočtové změny. Důvodem navrhované změny je převedení finančních prostředků z odboru ekonomického na odbor kancelář hejtmana v celkové výši 218 000,- Kč. Finanční prostředky budou použity na poskytnutí individuálních dotací v oblasti krizového řízení, materiál je součástí programu jednání Rady Olomouckého kraje dne 1.4.2019 (bod 1.8.) a Zastupitelstva Olomouckého kraje dne 29.4.2019, prostředky budou čerpány z rezervy Olomouckého kraje na individuální dotace.</t>
  </si>
  <si>
    <t>54 - Neinvestiční transfery obyvatelstvu</t>
  </si>
  <si>
    <t xml:space="preserve"> -Rozpočtová změna 193/19</t>
  </si>
  <si>
    <t>druh rozpočtové změny: vnitřní rozpočtová změna - přesun mezi jednotlivými položkami, paragrafy a odbory ekonomickým a sociálních věcí</t>
  </si>
  <si>
    <t>důvod: odbor sociálních věcí požádal ekonomický odbor dne 21.3.2019 o provedení rozpočtové změny. Důvodem navrhované změny je převedení finančních prostředků z odboru ekonomického na odbor sociálních věcí v celkové výši 145 000,- Kč. Finanční prostředky budou použity na poskytnutí individuálních dotací v sociální oblasti, materiál je součástí programu jednání Rady Olomouckého kraje dne 1.4.2019 (bod 12.2.), prostředky budou čerpány z rezervy Olomouckého kraje na individuální dotace.</t>
  </si>
  <si>
    <t xml:space="preserve"> -Rozpočtová změna 194/19</t>
  </si>
  <si>
    <t>důvod: odbor dopravy a silničního hospodářství požádal ekonomický odbor dne 6.3.2019 o provedení rozpočtové změny. Důvodem navrhované změny je převedení finančních prostředků z odboru ekonomického na odbor dopravy a silničního hospodářství ve výši      250 000,- Kč. Finanční prostředky budou použity na zpracování studie pro zavedení vysokorychlostního vážení v Olomouckém kraji pro příspěvkovou organizaci v oblasti dopravy Správa silnic Olomouckého kraje na základě usnesení Rady Olomouckého kraje č. UR/57/16/2019 ze dne 21.1.2019, prostředky budou čerpány z rezervy Olomouckého kraje.</t>
  </si>
  <si>
    <t xml:space="preserve"> -Rozpočtová změna 195/19</t>
  </si>
  <si>
    <t>důvod: odbor sportu, kultury a památkové péče požádal ekonomický odbor dne 20.3.2019 o provedení rozpočtové změny. Důvodem navrhované změny je převedení finančních prostředků z odboru ekonomického na odbor sportu, kultury a památkové péče ve výši             400 000,- Kč. Finanční prostředky budou použity na poskytnutí dotací na výkon regionálních funkcí knihoven na základě usnesení Rady Olomouckého kraje č. UR/61/55/2019 ze dne 18.3.2019, prostředky budou čerpány z rezervy Olomouckého kraje na individuální dotace.</t>
  </si>
  <si>
    <t xml:space="preserve"> -Rozpočtová změna 196/19</t>
  </si>
  <si>
    <t>důvod: odbor sportu, kultury a památkové péče požádal ekonomický odbor dne 19.3.2019 o provedení rozpočtové změny. Důvodem navrhované změny je převedení finančních prostředků z odboru ekonomického na odbor sportu, kultury a památkové péče ve výši             100 000,- Kč. Finanční prostředky budou použity na poskytnutí návratné finanční výpomoci FC Kostelec na Hané na základě usnesení Rady Olomouckého kraje č. UR/61/56/2019 ze dne 18.3.2019, prostředky budou čerpány z rezervy Olomouckého kraje.</t>
  </si>
  <si>
    <t>64 - Investiční půjčené prostředky</t>
  </si>
  <si>
    <t xml:space="preserve"> -Rozpočtová změna 197/19</t>
  </si>
  <si>
    <t>důvod: odbor sportu, kultury a památkové péče požádal ekonomický odbor dne 19.3.2019 o provedení rozpočtové změny. Důvodem navrhované změny je převedení finančních prostředků z odboru ekonomického na odbor sportu, kultury a památkové péče v celkové výši 4 100 000,- Kč. Finanční prostředky budou použity k navýšení schválené alokace v dotačním "Programu na podporu výstavby a rekonstrukcí sportovních zařízení v obcích Olomouckého kraje v roce 2019", "Programu na podporu volnočasových a tělovýchovných aktivit v Olomouckém kraji v roce 2019" a programu "Víceletá podpora v oblasti sportu" v dotačním titulu "Víceletá podpora významných sportovních akcí", prostředky budou čerpány z rezervy Olomouckého kraje.</t>
  </si>
  <si>
    <t xml:space="preserve"> -Rozpočtová změna 198/19</t>
  </si>
  <si>
    <t>důvod: odbor investic požádal ekonomický odbor dne 18.3.2019 o provedení rozpočtové změny. Důvodem navrhované změny je převedení finančních prostředků z odboru ekonomického na odbor investic ve výši 1 794 900,- Kč. Finanční prostředky budou použity na financování  projektu v oblasti kultury "Muzeum Komenského v Přerově - Záchrana a zpřístupnění paláce na hradě Helfštýn" a budou hrazeny z rezervy na investice Olomouckého kraje.</t>
  </si>
  <si>
    <t xml:space="preserve"> -Rozpočtová změna 199/19</t>
  </si>
  <si>
    <t>důvod: odbor strategického rozvoje kraje požádal ekonomický odbor dne 20.3.2019 o provedení rozpočtové změny. Důvodem navrhované změny je přesun finančních prostředků v rámci odboru strategického rozvoje kraje ve výši 100 000,- Kč. Finanční prostředky budou použity na poskytnutí dotace z "Programu na podporu podnikání 2019" v dotačním titulu č. 1 "Podpora soutěží propagujících podnikatele", materiál je součástí programu jednání Rady Olomouckého kraje dne 1.4.2019 (bod 7.4.).</t>
  </si>
  <si>
    <t xml:space="preserve"> -Rozpočtová změna 200/19</t>
  </si>
  <si>
    <t>druh rozpočtové změny: vnitřní rozpočtová změna - přesun mezi jednotlivými položkami, paragrafy v rámci odboru životního prostředí a zemědělství</t>
  </si>
  <si>
    <t>důvod: odbor životního prostředí a zemědělství požádal ekonomický odbor dne 22.3.2019 o provedení rozpočtové změny. Důvodem navrhované změny je přesun finančních prostředků v rámci odboru životního prostředí a zemědělství ve výši 30 000,- Kč. Finanční prostředky budou použity na zajištění akce "Den lesa 2019" dne 28.5.2019.</t>
  </si>
  <si>
    <t xml:space="preserve"> -Rozpočtová změna 201/19</t>
  </si>
  <si>
    <t>druh rozpočtové změny: vnitřní rozpočtová změna - přesun mezi jednotlivými položkami, paragrafy v rámci odboru dopravy a silničního hospodářství</t>
  </si>
  <si>
    <t>důvod: odbor dopravy a silničního hospodářství požádal ekonomický odbor dne 21.3.2019 o provedení rozpočtové změny. Důvodem navrhované změny je přesun finančních prostředků v rámci odboru dopravy a silničního hospodářství ve výši 760 862,50 Kč. Finanční prostředky budou použity na poskytnutí investičního příspěvku na projektovou dokumentaci na akci "Most ev. č. 37349-12 Ptenský Dvorek" pro příspěvkovou organizaci Správa silnic Olomouckého kraje na základě usnesení Rady Olomouckého kraje č. UR/61/15/2019 ze dne 18.3.2019.</t>
  </si>
  <si>
    <t xml:space="preserve"> -Rozpočtová změna 202/19</t>
  </si>
  <si>
    <t>druh rozpočtové změny: vnitřní rozpočtová změna - přesun mezi jednotlivými položkami, paragrafy v rámci odboru sportu, kultury a památkové péče</t>
  </si>
  <si>
    <t>důvod: odbor sportu, kultury a památkové péče požádal ekonomický odbor dne 18.3.2019 o provedení rozpočtové změny. Důvodem navrhované změny je přesun finančních prostředků v rámci odboru sportu, kultury a památkové péče v celkové výši 10 500 000,- Kč. Finanční prostředky budou použity na poskytnutí dotací z "Programu památkové péče v Olomouckém kraji v roce 2019" v dotačním titulu "Obnova kuturních památek", materiál je součástí programu jednání Rady Olomouckého kraje dne 1.4.2019 (bod 10.1.) a Zastupitelstva Olomouckého kraje dne 29.4.2019.</t>
  </si>
  <si>
    <t xml:space="preserve"> -Rozpočtová změna 203/19</t>
  </si>
  <si>
    <t>důvod: odbor sportu, kultury a památkové péče požádal ekonomický odbor dne 18.3.2019 o provedení rozpočtové změny. Důvodem navrhované změny je přesun finančních prostředků v rámci odboru sportu, kultury a památkové péče v celkové výši 1 305 041,- Kč. Finanční prostředky budou použity na poskytnutí dotací z "Programu památkové péče v Olomouckém kraji v roce 2019" v dotačním titulu "Obnova staveb drobné architektury místního významu", materiál je součástí programu jednání Rady Olomouckého kraje dne 1.4.2019 (bod 10.1.) a Zastupitelstva Olomouckého kraje dne 29.4.2019.</t>
  </si>
  <si>
    <t xml:space="preserve"> -Rozpočtová změna 204/19</t>
  </si>
  <si>
    <t>důvod: odbor sportu, kultury a památkové péče požádal ekonomický odbor dne 18.3.2019 o provedení rozpočtové změny. Důvodem navrhované změny je přesun finančních prostředků v rámci odboru sportu, kultury a památkové péče v celkové výši 1 694 959,- Kč. Finanční prostředky budou použity na poskytnutí dotací z "Programu památkové péče v Olomouckém kraji v roce 2019" v dotačním titulu "Obnova nemovitostí, které nejsou kulturní památkou, nacházející se na území památkových rezervací a památkových zón", materiál je součástí programu jednání Rady Olomouckého kraje dne 1.4.2019 (bod 10.1.) a Zastupitelstva Olomouckého kraje dne 29.4.2019.</t>
  </si>
  <si>
    <t xml:space="preserve"> -Rozpočtová změna 205/19</t>
  </si>
  <si>
    <t>důvod: odbor sportu, kultury a památkové péče požádal ekonomický odbor dne 20.3.2019 o provedení rozpočtové změny. Důvodem navrhované změny je přesun finančních prostředků v rámci odboru sportu, kultury a památkové péče v celkové výši 14 060 000,- Kč. Finanční prostředky budou použity na poskytnutí dotací z "Programu podpory kultury v Olomouckém kraji v roce 2019", materiál je součástí programu jednání Rady Olomouckého kraje dne 1.4.2019 (bod 10.3.) a Zastupitelstva Olomouckého kraje dne 29.4.2019.</t>
  </si>
  <si>
    <t xml:space="preserve"> -Rozpočtová změna 206/19</t>
  </si>
  <si>
    <t>důvod: odbor sportu, kultury a památkové péče požádal ekonomický odbor dne 18.3.2019 o provedení rozpočtové změny. Důvodem navrhované změny je přesun finančních prostředků v rámci odboru sportu, kultury a památkové péče v celkové výši 395 000,- Kč. Finanční prostředky budou použity na poskytnutí dotací z "Programu na podporu handicapovaných sportovců v Olomouckém kraji v roce 2019", materiál je součástí programu jednání Rady Olomouckého kraje dne 1.4.2019 (bod 10.10.) a Zastupitelstva Olomouckého kraje dne 29.4.2019.</t>
  </si>
  <si>
    <t xml:space="preserve"> -Rozpočtová změna 207/19</t>
  </si>
  <si>
    <t>důvod: odbor sportu, kultury a památkové péče požádal ekonomický odbor dne 20.3.2019 o provedení rozpočtové změny. Důvodem navrhované změny je přesun finančních prostředků v rámci odboru sportu, kultury a památkové péče v celkové výši 2 750 000,- Kč. Finanční prostředky budou použity na poskytnutí dotací z "Programu na podporu stálých profesionálních souborů v Olomouckém kraji", materiál je součástí programu jednání Rady Olomouckého kraje dne 1.4.2019 (bod 10.4.) a Zastupitelstva Olomouckého kraje dne 29.4.2019.</t>
  </si>
  <si>
    <t xml:space="preserve"> -Rozpočtová změna 208/19</t>
  </si>
  <si>
    <t>důvod: odbor sportu, kultury a památkové péče požádal ekonomický odbor dne 20.3.2019 o provedení rozpočtové změny. Důvodem navrhované změny je přesun finančních prostředků v rámci odboru sportu, kultury a památkové péče v celkové výši 4 960 000,- Kč. Finanční prostředky budou použity na poskytnutí dotací z "Programu na podporu investičních projektů v oblasti kultury v Olomouckého kraji v roce 2019" v dotačním titulu "Podpora výstavby a rekonstrukcí", materiál je součástí programu jednání Rady Olomouckého kraje dne 1.4.2019 (bod 10.5.) a Zastupitelstva Olomouckého kraje dne 29.4.2019.</t>
  </si>
  <si>
    <t xml:space="preserve"> -Rozpočtová změna 209/19</t>
  </si>
  <si>
    <t>důvod: odbor sportu, kultury a památkové péče požádal ekonomický odbor dne 20.3.2019 o provedení rozpočtové změny. Důvodem navrhované změny je přesun finančních prostředků v rámci odboru sportu, kultury a památkové péče v celkové výši 11 450 000,- Kč. Finanční prostředky budou použity na poskytnutí dotací z programu "Víceletá podpora významných kulturních akcí", materiál je součástí programu jednání Rady Olomouckého kraje dne 1.4.2019 (bod 10.6.) a Zastupitelstva Olomouckého kraje dne 29.4.2019.</t>
  </si>
  <si>
    <t xml:space="preserve"> -Rozpočtová změna 210/19</t>
  </si>
  <si>
    <t>druh rozpočtové změny: vnitřní rozpočtová změna - přesun mezi jednotlivými položkami, paragrafy v rámci odboru zdravotnictví</t>
  </si>
  <si>
    <t>důvod: odbor zdravotnictví požádal ekonomický odbor dne 14.3.2019 o provedení rozpočtové změny. Důvodem navrhované změny je přesun finančních prostředků v rámci odboru zdravotnictví ve výši 460 000,- Kč. Finanční prostředky nevyčerpané v "Programu na podporu zdraví a zdravého životního stylu" budou použity na poskytnutí dotací z "Programu pro vzdělávání ve zdravotnictví", materiál je součástí programu jednání Rady Olomouckého kraje dne 15.4.2019 a Zastupitelstva Olomouckého kraje dne 29.4.2019.</t>
  </si>
  <si>
    <t xml:space="preserve"> -Rozpočtová změna 211/19</t>
  </si>
  <si>
    <t>důvod: odbor strategického rozvoje kraje požádal ekonomický odbor dne 20.3.2019 o provedení rozpočtové změny. Důvodem navrhované změny je přesun finančních prostředků v rámci odboru strategického rozvoje kraje ve výši 220 000,- Kč. Finanční prostředky budou použity na financování výdajů projektu v oblasti cestovního ruchu "Pořízení strojního vybavení a zajištění bezbariérovosti na OU a PrŠ Lipová-lázně".</t>
  </si>
  <si>
    <t xml:space="preserve"> -Rozpočtová změna 212/19</t>
  </si>
  <si>
    <t>důvod: odbor strategického rozvoje kraje požádal ekonomický odbor dne 20.3.2019 o provedení rozpočtové změny. Důvodem navrhované změny je přesun finančních prostředků v rámci odboru strategického rozvoje kraje ve výši 6 500,- Kč. Finanční prostředky budou použity na financování výdajů projektu v oblasti sociální "Služby sociální prevence v Olomouckém kraji - přímé náklady".</t>
  </si>
  <si>
    <t xml:space="preserve"> -Rozpočtová změna 213/19</t>
  </si>
  <si>
    <t>důvod: odbor investic požádal ekonomický odbor dne 22.3.2019 o provedení rozpočtové změny. Důvodem navrhované změny je přesun finančních prostředků v rámci odboru investic v celkové výši 1 026 063,- Kč. Finanční prostředky budou použity na financování investiční akce v oblasti kultury "Muzeum Komenského v Přerově - rekonstrukce budovy".</t>
  </si>
  <si>
    <t xml:space="preserve"> -Rozpočtová změna 214/19</t>
  </si>
  <si>
    <t>důvod: odbor investic požádal ekonomický odbor dne 21.3.2019 o provedení rozpočtové změny. Důvodem navrhované změny je přesun finančních prostředků v rámci odboru investic v celkové výši 26 550,72 Kč. Finanční prostředky budou použity na financování investiční akce v oblasti kultury "Muzeum Komenského v Přerově - rekonstrukce budovy".</t>
  </si>
  <si>
    <t xml:space="preserve"> -Rozpočtová změna 215/19</t>
  </si>
  <si>
    <t>důvod: odbory kancelář ředitele a kancelář hejtmana požádaly ekonomický odbor dne 18. a 21.3.2019 o provedení rozpočtové změny. Důvodem navrhované změny je zapojení finančních prostředků do rozpočtu Olomouckého kraje ve výši 8 149 752,46 Kč. Jedná se o zapojení finančních prostředků z depozitního účtu po vyúčtování mezd za měsíc prosinec 2018, prostředky budou použity k pokrytí mzdových nákladů, náhrad mezd v době nemoci, nákladů v rámci odboru Zastupitelé, a nákladů spojených s realizací akcí organizovaných odborem kancelář hejtmana.</t>
  </si>
  <si>
    <t>4132 - Převody z ostatních vlastních fondů</t>
  </si>
  <si>
    <t>ORJ - 199</t>
  </si>
  <si>
    <t>částka</t>
  </si>
  <si>
    <t>4134 - Převody z rozpočtových účtů</t>
  </si>
  <si>
    <t>Zastupitelé</t>
  </si>
  <si>
    <t>ORJ - 01</t>
  </si>
  <si>
    <t xml:space="preserve"> -Rozpočtová změna 216/19</t>
  </si>
  <si>
    <t>důvod: odbor kancelář hejtmana požádal ekonomický odbor dne 22.3.2019 o provedení rozpočtové změny. Důvodem navrhované změny je zapojení finančních prostředků do rozpočtu Olomouckého kraje ve výši 20 000,- Kč. Jedná se o zapojení finančních prostředků na základě smluv o poskytnutí finančních darů v rámci konání X. Reprezentačního plesu Olomouckého kraje.</t>
  </si>
  <si>
    <t>2321 - Přijaté neinvestiční dary</t>
  </si>
  <si>
    <t xml:space="preserve"> -Rozpočtová změna 217/19</t>
  </si>
  <si>
    <t>důvod: odbor kancelář ředitele požádal ekonomický odbor dne 13.3.2019 o provedení rozpočtové změny. Důvodem navrhované změny je zapojení finančních prostředků do rozpočtu Olomouckého kraje ve výši 55 328,- Kč. Finanční prostředky budou zapojeny jako příjem za odprodané osobní vozidlo dle kupní smlouvy č. 2019/00582/OKŘ/OSM a budou použity na opravu a udržování vozidel KÚOK.</t>
  </si>
  <si>
    <t>3113 - Příjmy z prodeje ost. hmot. dlouh. maj.</t>
  </si>
  <si>
    <t xml:space="preserve"> -Rozpočtová změna 218/19</t>
  </si>
  <si>
    <t>důvod: odbor kancelář ředitele požádal ekonomický odbor dne 8.3.2019 o provedení rozpočtové změny. Důvodem navrhované změny je zapojení finančních prostředků do rozpočtu Olomouckého kraje v celkové výši 112 823,34 Kč. Finanční prostředky budou zapojeny jako refundace uznatelných nákladů v rámci projektu "Smart Akcelerátor Olomouckého kraje".</t>
  </si>
  <si>
    <t>2324 - Přijaté nekapitál. příspěvky a náhrady</t>
  </si>
  <si>
    <t xml:space="preserve"> -Rozpočtová změna 219/19</t>
  </si>
  <si>
    <t>důvod: odbor strategického rozvoje kraje požádal ekonomický odbor dne 19.3.2019 o provedení rozpočtové změny. Důvodem navrhované změny je zapojení finančních prostředků do rozpočtu Olomouckého kraje ve výši 16 729,46 Kč. Finanční prostředky budou zapojeny jako příjem ze smluvní pokuty u projektu v oblasti školství "Pořízení vybavení pro odborné učebny - modernizace CNC zařízení a 3D zařízení včetně SW, rekonstrukce nové učebny programovatelných automatů, modernizace konektivity školy ve vazbě na odborné předměty (Střední průmyslová škola elektrotechnická, Mohelnice, Ge. Svobody 2)".</t>
  </si>
  <si>
    <t>2212 - Sankční platby přijaté od jin. subjektů</t>
  </si>
  <si>
    <t xml:space="preserve"> -Rozpočtová změna 220/19</t>
  </si>
  <si>
    <t>důvod: odbor investic požádal ekonomický odbor dne 26.3.2019 o provedení rozpočtové změny. Důvodem navrhované změny je zapojení finančních prostředků do rozpočtu Olomouckého kraje ve výši 37 119,93 Kč. Jedná se o zapojení finančních prostředků z dobropisu v rámci projektu v oblasti kultury "Realizace depozitáře pro Vědeckou knihovnu v Olomouci", prostředky budou použity na financování investiční akce v oblasti kultury "Muzeum Komenského v Přerově - rekonstrukce budovy".</t>
  </si>
  <si>
    <t>Dotace do oblasti školství</t>
  </si>
  <si>
    <t>Dotace do oblasti sociální</t>
  </si>
  <si>
    <t>Dotace do oblasti zdravotnictví</t>
  </si>
  <si>
    <t>Dotace do oblasti životního prostředí a zemědělství</t>
  </si>
  <si>
    <t>Dotace pro Krajský úřad</t>
  </si>
  <si>
    <t>OPZ, OPVVV, OPŽP, IROP, OPTP</t>
  </si>
  <si>
    <t>Zapojení finančního vypořádání, depozita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</si>
</sst>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Kč&quot;;\-#,##0\ &quot;Kč&quot;"/>
    <numFmt numFmtId="164" formatCode="00,000"/>
    <numFmt numFmtId="165" formatCode="00000000000"/>
    <numFmt numFmtId="166" formatCode="00000"/>
    <numFmt numFmtId="167" formatCode="00000000"/>
  </numFmts>
  <fonts count="27"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b/>
      <sz val="11"/>
      <name val="Arial CE"/>
      <charset val="238"/>
    </font>
    <font>
      <i/>
      <sz val="9"/>
      <name val="Arial CE"/>
      <charset val="238"/>
    </font>
    <font>
      <i/>
      <sz val="11"/>
      <name val="Arial CE"/>
      <charset val="238"/>
    </font>
    <font>
      <b/>
      <sz val="8"/>
      <color indexed="81"/>
      <name val="Tahoma"/>
      <family val="2"/>
      <charset val="238"/>
    </font>
    <font>
      <sz val="8"/>
      <color indexed="81"/>
      <name val="Tahoma"/>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family val="2"/>
      <charset val="238"/>
    </font>
    <font>
      <i/>
      <sz val="10"/>
      <name val="Arial CE"/>
      <family val="2"/>
      <charset val="238"/>
    </font>
    <font>
      <b/>
      <i/>
      <sz val="10"/>
      <name val="Arial CE"/>
      <charset val="238"/>
    </font>
    <font>
      <sz val="11"/>
      <color indexed="10"/>
      <name val="Arial"/>
      <family val="2"/>
      <charset val="238"/>
    </font>
    <font>
      <b/>
      <i/>
      <sz val="11"/>
      <name val="Arial"/>
      <family val="2"/>
      <charset val="238"/>
    </font>
    <font>
      <sz val="9"/>
      <name val="Arial CE"/>
      <charset val="238"/>
    </font>
    <font>
      <sz val="11"/>
      <color rgb="FFFF0000"/>
      <name val="Arial"/>
      <family val="2"/>
      <charset val="238"/>
    </font>
    <font>
      <b/>
      <sz val="10"/>
      <color indexed="81"/>
      <name val="Tahoma"/>
      <family val="2"/>
      <charset val="238"/>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right/>
      <top style="thin">
        <color indexed="64"/>
      </top>
      <bottom/>
      <diagonal/>
    </border>
  </borders>
  <cellStyleXfs count="2">
    <xf numFmtId="0" fontId="0" fillId="0" borderId="0"/>
    <xf numFmtId="0" fontId="5" fillId="0" borderId="0"/>
  </cellStyleXfs>
  <cellXfs count="254">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9" fillId="2" borderId="2" xfId="0" applyFont="1" applyFill="1" applyBorder="1"/>
    <xf numFmtId="3" fontId="9" fillId="2" borderId="2" xfId="0" applyNumberFormat="1" applyFont="1" applyFill="1" applyBorder="1"/>
    <xf numFmtId="0" fontId="10"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1"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9" fillId="2" borderId="3" xfId="0" applyFont="1" applyFill="1" applyBorder="1"/>
    <xf numFmtId="3" fontId="9" fillId="2" borderId="4" xfId="0" applyNumberFormat="1" applyFont="1" applyFill="1" applyBorder="1"/>
    <xf numFmtId="3" fontId="9" fillId="2" borderId="5" xfId="0" applyNumberFormat="1" applyFont="1" applyFill="1" applyBorder="1"/>
    <xf numFmtId="0" fontId="5" fillId="0" borderId="0" xfId="1"/>
    <xf numFmtId="0" fontId="14" fillId="0" borderId="0" xfId="0" applyFont="1"/>
    <xf numFmtId="49" fontId="15" fillId="0" borderId="0" xfId="0" applyNumberFormat="1" applyFont="1" applyAlignment="1">
      <alignment horizontal="justify" vertical="center" wrapText="1"/>
    </xf>
    <xf numFmtId="0" fontId="15" fillId="0" borderId="0" xfId="0" applyFont="1" applyFill="1" applyAlignment="1">
      <alignment horizontal="justify" vertical="top" wrapText="1"/>
    </xf>
    <xf numFmtId="0" fontId="15" fillId="0" borderId="0" xfId="0" applyFont="1" applyFill="1" applyAlignment="1">
      <alignment horizontal="justify" vertical="top" wrapText="1"/>
    </xf>
    <xf numFmtId="0" fontId="9" fillId="0" borderId="0" xfId="0" applyFont="1"/>
    <xf numFmtId="0" fontId="16" fillId="0" borderId="0" xfId="0" applyFont="1" applyBorder="1" applyAlignment="1"/>
    <xf numFmtId="0" fontId="17" fillId="0" borderId="0" xfId="0" applyFont="1"/>
    <xf numFmtId="0" fontId="2" fillId="0" borderId="0" xfId="0" applyFont="1" applyAlignment="1">
      <alignment horizontal="left"/>
    </xf>
    <xf numFmtId="0" fontId="5" fillId="0" borderId="0" xfId="0" applyFont="1"/>
    <xf numFmtId="0" fontId="18" fillId="0" borderId="0" xfId="0" applyFont="1" applyAlignment="1">
      <alignment horizontal="right"/>
    </xf>
    <xf numFmtId="0" fontId="19" fillId="0" borderId="0" xfId="0" applyFont="1" applyBorder="1" applyAlignment="1">
      <alignment horizontal="center"/>
    </xf>
    <xf numFmtId="0" fontId="19" fillId="0" borderId="6" xfId="0" applyFont="1" applyBorder="1" applyAlignment="1">
      <alignment horizontal="center"/>
    </xf>
    <xf numFmtId="0" fontId="19" fillId="0" borderId="7" xfId="0" applyFont="1" applyFill="1" applyBorder="1" applyAlignment="1">
      <alignment horizontal="center"/>
    </xf>
    <xf numFmtId="0" fontId="19" fillId="0" borderId="6" xfId="0" applyFont="1" applyBorder="1" applyAlignment="1">
      <alignment horizontal="center" wrapText="1"/>
    </xf>
    <xf numFmtId="164" fontId="5" fillId="0" borderId="0" xfId="0" applyNumberFormat="1" applyFont="1" applyBorder="1" applyAlignment="1">
      <alignment horizontal="center"/>
    </xf>
    <xf numFmtId="165" fontId="5" fillId="0" borderId="0" xfId="0" applyNumberFormat="1" applyFont="1" applyFill="1" applyBorder="1" applyAlignment="1">
      <alignment horizontal="center"/>
    </xf>
    <xf numFmtId="0" fontId="5" fillId="0" borderId="6" xfId="0" applyFont="1" applyBorder="1" applyAlignment="1">
      <alignment horizontal="center"/>
    </xf>
    <xf numFmtId="0" fontId="20" fillId="0" borderId="6" xfId="0" applyFont="1" applyFill="1" applyBorder="1" applyAlignment="1">
      <alignment horizontal="left"/>
    </xf>
    <xf numFmtId="4" fontId="19"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21" fillId="0" borderId="6" xfId="0" applyFont="1" applyBorder="1"/>
    <xf numFmtId="0" fontId="16" fillId="0" borderId="8" xfId="0" applyFont="1" applyBorder="1" applyAlignment="1"/>
    <xf numFmtId="4" fontId="16" fillId="0" borderId="6" xfId="0" applyNumberFormat="1" applyFont="1" applyBorder="1" applyAlignment="1"/>
    <xf numFmtId="0" fontId="17" fillId="0" borderId="0" xfId="0" applyFont="1" applyFill="1"/>
    <xf numFmtId="0" fontId="2" fillId="0" borderId="0" xfId="0" applyFont="1" applyFill="1" applyAlignment="1">
      <alignment horizontal="left"/>
    </xf>
    <xf numFmtId="0" fontId="5" fillId="0" borderId="6" xfId="0" applyFont="1" applyFill="1" applyBorder="1" applyAlignment="1">
      <alignment horizontal="center"/>
    </xf>
    <xf numFmtId="4" fontId="19" fillId="0" borderId="6" xfId="0" applyNumberFormat="1" applyFont="1" applyFill="1" applyBorder="1" applyAlignment="1">
      <alignment wrapText="1"/>
    </xf>
    <xf numFmtId="3" fontId="5" fillId="0" borderId="0" xfId="0" applyNumberFormat="1" applyFont="1" applyBorder="1" applyAlignment="1">
      <alignment horizontal="center"/>
    </xf>
    <xf numFmtId="165" fontId="0" fillId="0" borderId="0" xfId="0" applyNumberFormat="1"/>
    <xf numFmtId="49" fontId="15" fillId="0" borderId="0" xfId="0" applyNumberFormat="1" applyFont="1" applyAlignment="1">
      <alignment horizontal="justify" wrapText="1"/>
    </xf>
    <xf numFmtId="0" fontId="7" fillId="0" borderId="0" xfId="0" applyFont="1" applyFill="1" applyAlignment="1">
      <alignment horizontal="justify" vertical="top" wrapText="1"/>
    </xf>
    <xf numFmtId="0" fontId="9" fillId="0" borderId="0" xfId="0" applyFont="1" applyFill="1"/>
    <xf numFmtId="0" fontId="16" fillId="0" borderId="0" xfId="0" applyFont="1" applyFill="1" applyBorder="1" applyAlignment="1"/>
    <xf numFmtId="0" fontId="5" fillId="0" borderId="0" xfId="0" applyFont="1" applyFill="1"/>
    <xf numFmtId="0" fontId="18" fillId="0" borderId="0" xfId="0" applyFont="1" applyFill="1" applyAlignment="1">
      <alignment horizontal="right"/>
    </xf>
    <xf numFmtId="0" fontId="19" fillId="0" borderId="6" xfId="0" applyFont="1" applyFill="1" applyBorder="1" applyAlignment="1">
      <alignment horizontal="center"/>
    </xf>
    <xf numFmtId="0" fontId="20" fillId="0" borderId="7" xfId="0" applyFont="1" applyFill="1" applyBorder="1" applyAlignment="1">
      <alignment horizontal="center"/>
    </xf>
    <xf numFmtId="164" fontId="5" fillId="0" borderId="6" xfId="0" applyNumberFormat="1" applyFont="1" applyFill="1" applyBorder="1" applyAlignment="1">
      <alignment horizontal="center"/>
    </xf>
    <xf numFmtId="0" fontId="5" fillId="0" borderId="9" xfId="0" applyFont="1" applyFill="1" applyBorder="1" applyAlignment="1">
      <alignment horizontal="center"/>
    </xf>
    <xf numFmtId="0" fontId="19" fillId="0" borderId="7" xfId="0" applyFont="1" applyFill="1" applyBorder="1"/>
    <xf numFmtId="4" fontId="19" fillId="0" borderId="9" xfId="0" applyNumberFormat="1" applyFont="1" applyFill="1" applyBorder="1" applyAlignment="1">
      <alignment horizontal="right" wrapText="1"/>
    </xf>
    <xf numFmtId="166" fontId="5" fillId="0" borderId="6" xfId="0" applyNumberFormat="1" applyFont="1" applyFill="1" applyBorder="1" applyAlignment="1">
      <alignment horizontal="center"/>
    </xf>
    <xf numFmtId="0" fontId="21" fillId="0" borderId="6" xfId="0" applyFont="1" applyFill="1" applyBorder="1"/>
    <xf numFmtId="0" fontId="16" fillId="0" borderId="8" xfId="0" applyFont="1" applyFill="1" applyBorder="1" applyAlignment="1"/>
    <xf numFmtId="4" fontId="16" fillId="0" borderId="6" xfId="0" applyNumberFormat="1" applyFont="1" applyFill="1" applyBorder="1" applyAlignment="1"/>
    <xf numFmtId="0" fontId="14" fillId="0" borderId="0" xfId="0" applyFont="1" applyFill="1"/>
    <xf numFmtId="0" fontId="0" fillId="0" borderId="0" xfId="0" applyFill="1"/>
    <xf numFmtId="0" fontId="19" fillId="0" borderId="6" xfId="0" applyFont="1" applyBorder="1" applyAlignment="1"/>
    <xf numFmtId="4" fontId="19" fillId="0" borderId="6" xfId="0" applyNumberFormat="1" applyFont="1" applyFill="1" applyBorder="1"/>
    <xf numFmtId="166" fontId="5" fillId="0" borderId="0" xfId="0" applyNumberFormat="1" applyFont="1" applyFill="1" applyBorder="1" applyAlignment="1">
      <alignment horizontal="center"/>
    </xf>
    <xf numFmtId="0" fontId="16" fillId="0" borderId="6" xfId="0" applyFont="1" applyFill="1" applyBorder="1" applyAlignment="1"/>
    <xf numFmtId="0" fontId="16" fillId="0" borderId="10" xfId="0" applyFont="1" applyFill="1" applyBorder="1"/>
    <xf numFmtId="4" fontId="16" fillId="0" borderId="6" xfId="0" applyNumberFormat="1" applyFont="1" applyFill="1" applyBorder="1"/>
    <xf numFmtId="0" fontId="22" fillId="0" borderId="0" xfId="0" applyFont="1" applyFill="1" applyAlignment="1">
      <alignment horizontal="justify" vertical="top" wrapText="1"/>
    </xf>
    <xf numFmtId="0" fontId="21" fillId="0" borderId="0" xfId="0" applyFont="1" applyFill="1" applyBorder="1"/>
    <xf numFmtId="4" fontId="16" fillId="0" borderId="0" xfId="0" applyNumberFormat="1" applyFont="1" applyFill="1" applyBorder="1" applyAlignment="1"/>
    <xf numFmtId="4" fontId="0" fillId="0" borderId="0" xfId="0" applyNumberFormat="1"/>
    <xf numFmtId="0" fontId="23" fillId="0" borderId="0" xfId="0" applyFont="1"/>
    <xf numFmtId="5" fontId="16" fillId="0" borderId="0" xfId="0" applyNumberFormat="1" applyFont="1" applyAlignment="1">
      <alignment horizontal="right"/>
    </xf>
    <xf numFmtId="0" fontId="20" fillId="0" borderId="6" xfId="0" applyFont="1" applyBorder="1" applyAlignment="1">
      <alignment horizontal="center"/>
    </xf>
    <xf numFmtId="0" fontId="0" fillId="0" borderId="6" xfId="0" applyFill="1" applyBorder="1" applyAlignment="1">
      <alignment horizontal="center"/>
    </xf>
    <xf numFmtId="0" fontId="19" fillId="0" borderId="6" xfId="0" applyFont="1" applyFill="1" applyBorder="1" applyAlignment="1"/>
    <xf numFmtId="0" fontId="0" fillId="0" borderId="0" xfId="0" applyFont="1" applyFill="1"/>
    <xf numFmtId="0" fontId="0" fillId="0" borderId="9" xfId="0" applyFont="1" applyFill="1" applyBorder="1" applyAlignment="1">
      <alignment horizontal="center"/>
    </xf>
    <xf numFmtId="167" fontId="0" fillId="0" borderId="6" xfId="0" applyNumberFormat="1" applyFont="1" applyFill="1" applyBorder="1" applyAlignment="1">
      <alignment horizontal="center"/>
    </xf>
    <xf numFmtId="166" fontId="0" fillId="0" borderId="6" xfId="0" applyNumberFormat="1" applyFont="1" applyFill="1" applyBorder="1" applyAlignment="1">
      <alignment horizontal="center"/>
    </xf>
    <xf numFmtId="0" fontId="0" fillId="0" borderId="0" xfId="0" applyAlignment="1">
      <alignment horizontal="center"/>
    </xf>
    <xf numFmtId="164" fontId="0" fillId="0" borderId="6" xfId="0" applyNumberFormat="1" applyFont="1" applyFill="1" applyBorder="1" applyAlignment="1">
      <alignment horizontal="center"/>
    </xf>
    <xf numFmtId="0" fontId="15" fillId="0" borderId="0" xfId="0" applyFont="1" applyAlignment="1">
      <alignment horizontal="justify" vertical="top" wrapText="1"/>
    </xf>
    <xf numFmtId="0" fontId="20" fillId="0" borderId="7" xfId="0" applyFont="1" applyBorder="1" applyAlignment="1">
      <alignment horizontal="center"/>
    </xf>
    <xf numFmtId="164" fontId="5" fillId="0" borderId="6" xfId="0" applyNumberFormat="1" applyFont="1" applyBorder="1" applyAlignment="1">
      <alignment horizontal="center"/>
    </xf>
    <xf numFmtId="166" fontId="5" fillId="0" borderId="6" xfId="0" applyNumberFormat="1" applyFont="1" applyBorder="1" applyAlignment="1">
      <alignment horizontal="center"/>
    </xf>
    <xf numFmtId="0" fontId="24" fillId="0" borderId="0" xfId="0" applyFont="1" applyFill="1"/>
    <xf numFmtId="0" fontId="19" fillId="0" borderId="0" xfId="0" applyFont="1" applyFill="1" applyAlignment="1">
      <alignment horizontal="right"/>
    </xf>
    <xf numFmtId="0" fontId="20" fillId="0" borderId="8" xfId="0" applyFont="1" applyBorder="1" applyAlignment="1">
      <alignment horizontal="center"/>
    </xf>
    <xf numFmtId="0" fontId="15" fillId="0" borderId="0" xfId="0" applyFont="1" applyAlignment="1">
      <alignment horizontal="justify" vertical="top" wrapText="1"/>
    </xf>
    <xf numFmtId="0" fontId="15" fillId="0" borderId="0" xfId="0" applyFont="1" applyAlignment="1">
      <alignment horizontal="center" vertical="top" wrapText="1"/>
    </xf>
    <xf numFmtId="0" fontId="16" fillId="0" borderId="0" xfId="0" applyFont="1" applyFill="1" applyBorder="1" applyAlignment="1">
      <alignment horizontal="center"/>
    </xf>
    <xf numFmtId="0" fontId="9" fillId="0" borderId="0" xfId="0" applyFont="1" applyAlignment="1">
      <alignment horizontal="center"/>
    </xf>
    <xf numFmtId="167" fontId="5" fillId="0" borderId="6" xfId="0" applyNumberFormat="1" applyFont="1" applyFill="1" applyBorder="1" applyAlignment="1">
      <alignment horizontal="center"/>
    </xf>
    <xf numFmtId="0" fontId="5" fillId="0" borderId="9" xfId="0" applyFont="1" applyBorder="1" applyAlignment="1">
      <alignment horizontal="center"/>
    </xf>
    <xf numFmtId="0" fontId="20" fillId="0" borderId="6" xfId="0" applyFont="1" applyBorder="1" applyAlignment="1">
      <alignment horizontal="left"/>
    </xf>
    <xf numFmtId="0" fontId="19" fillId="0" borderId="7" xfId="0" applyFont="1" applyBorder="1" applyAlignment="1">
      <alignment horizontal="center"/>
    </xf>
    <xf numFmtId="166" fontId="0" fillId="0" borderId="6" xfId="0" applyNumberFormat="1" applyFont="1" applyBorder="1" applyAlignment="1">
      <alignment horizontal="center"/>
    </xf>
    <xf numFmtId="0" fontId="16" fillId="0" borderId="10" xfId="0" applyFont="1" applyBorder="1"/>
    <xf numFmtId="4" fontId="16" fillId="0" borderId="6" xfId="0" applyNumberFormat="1" applyFont="1" applyBorder="1"/>
    <xf numFmtId="1" fontId="5" fillId="0" borderId="6" xfId="0" applyNumberFormat="1" applyFont="1" applyBorder="1" applyAlignment="1">
      <alignment horizontal="center"/>
    </xf>
    <xf numFmtId="0" fontId="20" fillId="0" borderId="7" xfId="0" applyFont="1" applyFill="1" applyBorder="1" applyAlignment="1">
      <alignment horizontal="left"/>
    </xf>
    <xf numFmtId="49" fontId="15" fillId="0" borderId="0" xfId="0" applyNumberFormat="1" applyFont="1" applyAlignment="1">
      <alignment horizontal="left" vertical="center" wrapText="1"/>
    </xf>
    <xf numFmtId="167" fontId="5" fillId="0" borderId="6" xfId="0" applyNumberFormat="1" applyFont="1" applyBorder="1" applyAlignment="1">
      <alignment horizontal="center"/>
    </xf>
    <xf numFmtId="4" fontId="19" fillId="0" borderId="6" xfId="0" applyNumberFormat="1" applyFont="1" applyBorder="1" applyAlignment="1">
      <alignment wrapText="1"/>
    </xf>
    <xf numFmtId="3" fontId="5" fillId="0" borderId="6" xfId="0" applyNumberFormat="1" applyFont="1" applyBorder="1" applyAlignment="1">
      <alignment horizontal="center"/>
    </xf>
    <xf numFmtId="0" fontId="5" fillId="0" borderId="0" xfId="0" applyFont="1" applyBorder="1" applyAlignment="1">
      <alignment horizontal="center"/>
    </xf>
    <xf numFmtId="167" fontId="5" fillId="0" borderId="0" xfId="0" applyNumberFormat="1" applyFont="1" applyBorder="1" applyAlignment="1">
      <alignment horizontal="center"/>
    </xf>
    <xf numFmtId="0" fontId="0" fillId="0" borderId="0" xfId="0" applyBorder="1"/>
    <xf numFmtId="0" fontId="15" fillId="0" borderId="0" xfId="0" applyFont="1" applyAlignment="1"/>
    <xf numFmtId="0" fontId="15" fillId="3" borderId="0" xfId="0" applyFont="1" applyFill="1" applyAlignment="1">
      <alignment horizontal="justify" vertical="top" wrapText="1"/>
    </xf>
    <xf numFmtId="164" fontId="5" fillId="0" borderId="0" xfId="0" applyNumberFormat="1" applyFont="1" applyFill="1" applyBorder="1" applyAlignment="1">
      <alignment horizontal="center"/>
    </xf>
    <xf numFmtId="0" fontId="5" fillId="0" borderId="0" xfId="0" applyFont="1" applyFill="1" applyBorder="1" applyAlignment="1">
      <alignment horizontal="center"/>
    </xf>
    <xf numFmtId="164" fontId="0" fillId="0" borderId="0" xfId="0" applyNumberFormat="1" applyBorder="1" applyAlignment="1">
      <alignment horizontal="center"/>
    </xf>
    <xf numFmtId="0" fontId="19" fillId="0" borderId="0" xfId="0" applyFont="1" applyFill="1" applyBorder="1" applyAlignment="1">
      <alignment horizontal="center"/>
    </xf>
    <xf numFmtId="1" fontId="5" fillId="0" borderId="6" xfId="0" applyNumberFormat="1" applyFont="1" applyFill="1" applyBorder="1" applyAlignment="1">
      <alignment horizontal="center"/>
    </xf>
    <xf numFmtId="0" fontId="20" fillId="0" borderId="8" xfId="0" applyFont="1" applyBorder="1" applyAlignment="1">
      <alignment horizontal="left"/>
    </xf>
    <xf numFmtId="0" fontId="20" fillId="0" borderId="11" xfId="0" applyFont="1" applyFill="1" applyBorder="1" applyAlignment="1">
      <alignment horizontal="left"/>
    </xf>
    <xf numFmtId="0" fontId="15" fillId="0" borderId="0" xfId="0" applyFont="1" applyAlignment="1">
      <alignment vertical="center"/>
    </xf>
    <xf numFmtId="164" fontId="0" fillId="0" borderId="6" xfId="0" applyNumberFormat="1" applyBorder="1" applyAlignment="1">
      <alignment horizontal="center"/>
    </xf>
    <xf numFmtId="0" fontId="0" fillId="0" borderId="0" xfId="0" applyFont="1"/>
    <xf numFmtId="3" fontId="0" fillId="0" borderId="6" xfId="0" applyNumberFormat="1" applyFont="1" applyBorder="1" applyAlignment="1">
      <alignment horizontal="center"/>
    </xf>
    <xf numFmtId="1" fontId="0" fillId="0" borderId="6" xfId="0" applyNumberFormat="1" applyFont="1" applyFill="1" applyBorder="1" applyAlignment="1">
      <alignment horizontal="center"/>
    </xf>
    <xf numFmtId="4" fontId="19" fillId="0" borderId="6" xfId="0" applyNumberFormat="1" applyFont="1" applyFill="1" applyBorder="1" applyAlignment="1"/>
    <xf numFmtId="0" fontId="24" fillId="0" borderId="0" xfId="0" applyFont="1"/>
    <xf numFmtId="0" fontId="19" fillId="0" borderId="0" xfId="0" applyFont="1" applyAlignment="1">
      <alignment horizontal="right"/>
    </xf>
    <xf numFmtId="0" fontId="0" fillId="0" borderId="6" xfId="0" applyFont="1" applyBorder="1" applyAlignment="1">
      <alignment horizontal="center"/>
    </xf>
    <xf numFmtId="4" fontId="19" fillId="0" borderId="6" xfId="0" applyNumberFormat="1" applyFont="1" applyBorder="1"/>
    <xf numFmtId="3" fontId="0" fillId="0" borderId="0" xfId="0" applyNumberFormat="1" applyFont="1" applyBorder="1" applyAlignment="1">
      <alignment horizontal="center"/>
    </xf>
    <xf numFmtId="166" fontId="0" fillId="0" borderId="0" xfId="0" applyNumberFormat="1" applyFont="1" applyBorder="1" applyAlignment="1">
      <alignment horizontal="center"/>
    </xf>
    <xf numFmtId="166" fontId="5" fillId="0" borderId="0" xfId="0" applyNumberFormat="1" applyFont="1" applyBorder="1" applyAlignment="1">
      <alignment horizontal="center"/>
    </xf>
    <xf numFmtId="0" fontId="5" fillId="0" borderId="0" xfId="0" applyFont="1" applyBorder="1"/>
    <xf numFmtId="0" fontId="24" fillId="0" borderId="0" xfId="0" applyFont="1" applyBorder="1"/>
    <xf numFmtId="0" fontId="5" fillId="0" borderId="0" xfId="0" applyFont="1" applyAlignment="1">
      <alignment horizontal="center"/>
    </xf>
    <xf numFmtId="0" fontId="16" fillId="0" borderId="0" xfId="0" applyFont="1" applyBorder="1" applyAlignment="1">
      <alignment horizontal="center"/>
    </xf>
    <xf numFmtId="0" fontId="24" fillId="0" borderId="0" xfId="0" applyFont="1" applyAlignment="1">
      <alignment horizontal="center"/>
    </xf>
    <xf numFmtId="0" fontId="21" fillId="0" borderId="0" xfId="0" applyFont="1" applyBorder="1"/>
    <xf numFmtId="2" fontId="16" fillId="0" borderId="0" xfId="0" applyNumberFormat="1" applyFont="1" applyBorder="1" applyAlignment="1"/>
    <xf numFmtId="4" fontId="19" fillId="0" borderId="9" xfId="0" applyNumberFormat="1" applyFont="1" applyBorder="1" applyAlignment="1">
      <alignment horizontal="right" wrapText="1"/>
    </xf>
    <xf numFmtId="0" fontId="16" fillId="0" borderId="0" xfId="0" applyFont="1" applyFill="1" applyBorder="1"/>
    <xf numFmtId="4" fontId="16" fillId="0" borderId="0" xfId="0" applyNumberFormat="1" applyFont="1" applyFill="1" applyBorder="1"/>
    <xf numFmtId="0" fontId="9" fillId="0" borderId="0" xfId="0" applyFont="1" applyBorder="1"/>
    <xf numFmtId="0" fontId="24" fillId="0" borderId="0" xfId="0" applyFont="1" applyFill="1" applyBorder="1"/>
    <xf numFmtId="0" fontId="7" fillId="0" borderId="0" xfId="0" applyFont="1" applyAlignment="1">
      <alignment horizontal="justify" vertical="top" wrapText="1"/>
    </xf>
    <xf numFmtId="3" fontId="0" fillId="0" borderId="6" xfId="0" applyNumberFormat="1" applyBorder="1" applyAlignment="1">
      <alignment horizontal="center"/>
    </xf>
    <xf numFmtId="0" fontId="20" fillId="0" borderId="12" xfId="0" applyFont="1" applyBorder="1" applyAlignment="1">
      <alignment horizontal="left"/>
    </xf>
    <xf numFmtId="166" fontId="0" fillId="0" borderId="6" xfId="0" applyNumberFormat="1" applyBorder="1" applyAlignment="1">
      <alignment horizontal="center"/>
    </xf>
    <xf numFmtId="0" fontId="19" fillId="0" borderId="6" xfId="0" applyFont="1" applyFill="1" applyBorder="1" applyAlignment="1">
      <alignment horizontal="center" wrapText="1"/>
    </xf>
    <xf numFmtId="3" fontId="0" fillId="0" borderId="0" xfId="0" applyNumberFormat="1" applyFill="1" applyBorder="1" applyAlignment="1">
      <alignment horizontal="center"/>
    </xf>
    <xf numFmtId="0" fontId="16" fillId="0" borderId="1" xfId="0" applyFont="1" applyFill="1" applyBorder="1"/>
    <xf numFmtId="0" fontId="25" fillId="0" borderId="0" xfId="0" applyFont="1" applyFill="1" applyAlignment="1">
      <alignment horizontal="justify" vertical="top" wrapText="1"/>
    </xf>
    <xf numFmtId="0" fontId="19" fillId="0" borderId="13" xfId="0" applyFont="1" applyFill="1" applyBorder="1" applyAlignment="1">
      <alignment horizontal="center"/>
    </xf>
    <xf numFmtId="164" fontId="5" fillId="0" borderId="13" xfId="0" applyNumberFormat="1" applyFont="1" applyFill="1" applyBorder="1" applyAlignment="1">
      <alignment horizontal="center"/>
    </xf>
    <xf numFmtId="166" fontId="5" fillId="0" borderId="13" xfId="0" applyNumberFormat="1" applyFont="1" applyFill="1" applyBorder="1" applyAlignment="1">
      <alignment horizontal="center"/>
    </xf>
    <xf numFmtId="0" fontId="14" fillId="3" borderId="0" xfId="0" applyFont="1" applyFill="1"/>
    <xf numFmtId="0" fontId="0" fillId="3" borderId="0" xfId="0" applyFill="1"/>
    <xf numFmtId="49" fontId="15" fillId="3" borderId="0" xfId="0" applyNumberFormat="1" applyFont="1" applyFill="1" applyAlignment="1">
      <alignment horizontal="justify" wrapText="1"/>
    </xf>
    <xf numFmtId="0" fontId="15" fillId="3" borderId="0" xfId="0" applyFont="1" applyFill="1" applyAlignment="1">
      <alignment horizontal="justify" vertical="top" wrapText="1"/>
    </xf>
    <xf numFmtId="0" fontId="15" fillId="3" borderId="0" xfId="0" applyFont="1" applyFill="1" applyAlignment="1">
      <alignment horizontal="center" vertical="top" wrapText="1"/>
    </xf>
    <xf numFmtId="0" fontId="9" fillId="3" borderId="0" xfId="0" applyFont="1" applyFill="1"/>
    <xf numFmtId="0" fontId="16" fillId="3" borderId="0" xfId="0" applyFont="1" applyFill="1" applyBorder="1" applyAlignment="1">
      <alignment horizontal="center"/>
    </xf>
    <xf numFmtId="0" fontId="16" fillId="3" borderId="0" xfId="0" applyFont="1" applyFill="1" applyBorder="1" applyAlignment="1"/>
    <xf numFmtId="0" fontId="17" fillId="3" borderId="0" xfId="0" applyFont="1" applyFill="1"/>
    <xf numFmtId="0" fontId="2" fillId="3" borderId="0" xfId="0" applyFont="1" applyFill="1" applyAlignment="1">
      <alignment horizontal="left"/>
    </xf>
    <xf numFmtId="0" fontId="5" fillId="3" borderId="0" xfId="0" applyFont="1" applyFill="1"/>
    <xf numFmtId="0" fontId="9" fillId="3" borderId="0" xfId="0" applyFont="1" applyFill="1" applyAlignment="1">
      <alignment horizontal="center"/>
    </xf>
    <xf numFmtId="0" fontId="18" fillId="3" borderId="0" xfId="0" applyFont="1" applyFill="1" applyAlignment="1">
      <alignment horizontal="right"/>
    </xf>
    <xf numFmtId="0" fontId="19" fillId="3" borderId="6" xfId="0" applyFont="1" applyFill="1" applyBorder="1" applyAlignment="1">
      <alignment horizontal="center"/>
    </xf>
    <xf numFmtId="0" fontId="20" fillId="3" borderId="7" xfId="0" applyFont="1" applyFill="1" applyBorder="1" applyAlignment="1">
      <alignment horizontal="center"/>
    </xf>
    <xf numFmtId="0" fontId="19" fillId="3" borderId="6" xfId="0" applyFont="1" applyFill="1" applyBorder="1" applyAlignment="1">
      <alignment horizontal="center" wrapText="1"/>
    </xf>
    <xf numFmtId="167" fontId="5" fillId="3" borderId="6" xfId="0" applyNumberFormat="1" applyFont="1" applyFill="1" applyBorder="1" applyAlignment="1">
      <alignment horizontal="center"/>
    </xf>
    <xf numFmtId="0" fontId="5" fillId="3" borderId="9" xfId="0" applyFont="1" applyFill="1" applyBorder="1" applyAlignment="1">
      <alignment horizontal="center"/>
    </xf>
    <xf numFmtId="0" fontId="20" fillId="3" borderId="6" xfId="0" applyFont="1" applyFill="1" applyBorder="1" applyAlignment="1">
      <alignment horizontal="left"/>
    </xf>
    <xf numFmtId="4" fontId="19" fillId="3" borderId="9" xfId="0" applyNumberFormat="1" applyFont="1" applyFill="1" applyBorder="1" applyAlignment="1">
      <alignment horizontal="right" wrapText="1"/>
    </xf>
    <xf numFmtId="0" fontId="19" fillId="3" borderId="7" xfId="0" applyFont="1" applyFill="1" applyBorder="1"/>
    <xf numFmtId="0" fontId="19" fillId="3" borderId="6" xfId="0" applyFont="1" applyFill="1" applyBorder="1"/>
    <xf numFmtId="166" fontId="5" fillId="3" borderId="6" xfId="0" applyNumberFormat="1" applyFont="1" applyFill="1" applyBorder="1" applyAlignment="1">
      <alignment horizontal="center"/>
    </xf>
    <xf numFmtId="0" fontId="21" fillId="3" borderId="6" xfId="0" applyFont="1" applyFill="1" applyBorder="1"/>
    <xf numFmtId="0" fontId="16" fillId="3" borderId="8" xfId="0" applyFont="1" applyFill="1" applyBorder="1" applyAlignment="1"/>
    <xf numFmtId="4" fontId="16" fillId="3" borderId="6" xfId="0" applyNumberFormat="1" applyFont="1" applyFill="1" applyBorder="1" applyAlignment="1"/>
    <xf numFmtId="0" fontId="19" fillId="3" borderId="0" xfId="0" applyFont="1" applyFill="1" applyBorder="1" applyAlignment="1">
      <alignment horizontal="center"/>
    </xf>
    <xf numFmtId="0" fontId="20" fillId="3" borderId="6" xfId="0" applyFont="1" applyFill="1" applyBorder="1" applyAlignment="1">
      <alignment horizontal="center"/>
    </xf>
    <xf numFmtId="167" fontId="5" fillId="3" borderId="0" xfId="0" applyNumberFormat="1" applyFont="1" applyFill="1" applyBorder="1" applyAlignment="1">
      <alignment horizontal="center"/>
    </xf>
    <xf numFmtId="0" fontId="5" fillId="3" borderId="6" xfId="0" applyFont="1" applyFill="1" applyBorder="1" applyAlignment="1">
      <alignment horizontal="center"/>
    </xf>
    <xf numFmtId="4" fontId="19" fillId="3" borderId="6" xfId="0" applyNumberFormat="1" applyFont="1" applyFill="1" applyBorder="1" applyAlignment="1">
      <alignment horizontal="right" wrapText="1"/>
    </xf>
    <xf numFmtId="166" fontId="5" fillId="3" borderId="0" xfId="0" applyNumberFormat="1" applyFont="1" applyFill="1" applyBorder="1" applyAlignment="1">
      <alignment horizontal="center"/>
    </xf>
    <xf numFmtId="0" fontId="16" fillId="3" borderId="6" xfId="0" applyFont="1" applyFill="1" applyBorder="1" applyAlignment="1"/>
    <xf numFmtId="0" fontId="21" fillId="3" borderId="0" xfId="0" applyFont="1" applyFill="1" applyBorder="1"/>
    <xf numFmtId="4" fontId="16" fillId="3" borderId="0" xfId="0" applyNumberFormat="1" applyFont="1" applyFill="1" applyBorder="1" applyAlignment="1"/>
    <xf numFmtId="0" fontId="0" fillId="3" borderId="0" xfId="0" applyFont="1" applyFill="1"/>
    <xf numFmtId="0" fontId="19" fillId="3" borderId="7" xfId="0" applyFont="1" applyFill="1" applyBorder="1" applyAlignment="1">
      <alignment horizontal="center"/>
    </xf>
    <xf numFmtId="164" fontId="5" fillId="3" borderId="0" xfId="0" applyNumberFormat="1" applyFont="1" applyFill="1" applyBorder="1" applyAlignment="1">
      <alignment horizontal="center"/>
    </xf>
    <xf numFmtId="0" fontId="19" fillId="3" borderId="6" xfId="0" applyFont="1" applyFill="1" applyBorder="1" applyAlignment="1"/>
    <xf numFmtId="2" fontId="5" fillId="3" borderId="0" xfId="0" applyNumberFormat="1" applyFont="1" applyFill="1" applyBorder="1" applyAlignment="1">
      <alignment horizontal="center"/>
    </xf>
    <xf numFmtId="166" fontId="0" fillId="3" borderId="6" xfId="0" applyNumberFormat="1" applyFont="1" applyFill="1" applyBorder="1" applyAlignment="1">
      <alignment horizontal="center"/>
    </xf>
    <xf numFmtId="0" fontId="16" fillId="3" borderId="10" xfId="0" applyFont="1" applyFill="1" applyBorder="1"/>
    <xf numFmtId="4" fontId="16" fillId="3" borderId="6" xfId="0" applyNumberFormat="1" applyFont="1" applyFill="1" applyBorder="1"/>
    <xf numFmtId="166" fontId="0" fillId="3" borderId="0" xfId="0" applyNumberFormat="1" applyFont="1" applyFill="1" applyBorder="1" applyAlignment="1">
      <alignment horizontal="center"/>
    </xf>
    <xf numFmtId="0" fontId="16" fillId="3" borderId="0" xfId="0" applyFont="1" applyFill="1" applyBorder="1"/>
    <xf numFmtId="4" fontId="16" fillId="3" borderId="0" xfId="0" applyNumberFormat="1" applyFont="1" applyFill="1" applyBorder="1"/>
    <xf numFmtId="4" fontId="0" fillId="3" borderId="0" xfId="0" applyNumberFormat="1" applyFill="1"/>
    <xf numFmtId="0" fontId="0" fillId="0" borderId="0" xfId="0" applyNumberFormat="1" applyFont="1" applyFill="1" applyBorder="1" applyAlignment="1" applyProtection="1"/>
    <xf numFmtId="0" fontId="5" fillId="0" borderId="0" xfId="1" applyNumberFormat="1" applyFont="1" applyFill="1" applyBorder="1" applyAlignment="1" applyProtection="1"/>
    <xf numFmtId="4" fontId="16" fillId="0" borderId="0" xfId="0" applyNumberFormat="1" applyFont="1" applyBorder="1" applyAlignment="1"/>
    <xf numFmtId="0" fontId="15" fillId="3" borderId="0" xfId="0" applyFont="1" applyFill="1" applyAlignment="1" applyProtection="1">
      <alignment horizontal="justify" vertical="top" wrapText="1"/>
      <protection locked="0"/>
    </xf>
    <xf numFmtId="3" fontId="0" fillId="0" borderId="0" xfId="0" applyNumberFormat="1" applyBorder="1" applyAlignment="1">
      <alignment horizontal="center"/>
    </xf>
    <xf numFmtId="166" fontId="0" fillId="0" borderId="0" xfId="0" applyNumberFormat="1" applyBorder="1" applyAlignment="1">
      <alignment horizontal="center"/>
    </xf>
    <xf numFmtId="167" fontId="5" fillId="0" borderId="0" xfId="0" applyNumberFormat="1" applyFont="1" applyFill="1" applyBorder="1" applyAlignment="1">
      <alignment horizontal="center"/>
    </xf>
    <xf numFmtId="4" fontId="19" fillId="0" borderId="6" xfId="0" applyNumberFormat="1" applyFont="1" applyFill="1" applyBorder="1" applyAlignment="1">
      <alignment horizontal="right" wrapText="1"/>
    </xf>
    <xf numFmtId="0" fontId="16" fillId="0" borderId="6" xfId="0" applyFont="1" applyBorder="1" applyAlignment="1"/>
    <xf numFmtId="4" fontId="19" fillId="3" borderId="6" xfId="0" applyNumberFormat="1" applyFont="1" applyFill="1" applyBorder="1" applyAlignment="1">
      <alignment wrapText="1"/>
    </xf>
    <xf numFmtId="3" fontId="5" fillId="3" borderId="0" xfId="0" applyNumberFormat="1" applyFont="1" applyFill="1" applyBorder="1" applyAlignment="1">
      <alignment horizontal="center"/>
    </xf>
    <xf numFmtId="0" fontId="19" fillId="3" borderId="6" xfId="0" applyFont="1" applyFill="1" applyBorder="1" applyAlignment="1">
      <alignment horizontal="left" wrapText="1"/>
    </xf>
    <xf numFmtId="0" fontId="15" fillId="0" borderId="0" xfId="0" applyFont="1"/>
    <xf numFmtId="0" fontId="15" fillId="3" borderId="0" xfId="0" applyFont="1" applyFill="1" applyAlignment="1" applyProtection="1">
      <alignment horizontal="justify" vertical="top" wrapText="1"/>
      <protection locked="0"/>
    </xf>
    <xf numFmtId="0" fontId="5" fillId="0" borderId="6" xfId="0" applyFont="1" applyFill="1" applyBorder="1" applyAlignment="1">
      <alignment horizontal="center" vertical="center"/>
    </xf>
    <xf numFmtId="0" fontId="19" fillId="0" borderId="6" xfId="0" applyFont="1" applyFill="1" applyBorder="1"/>
    <xf numFmtId="0" fontId="7" fillId="0" borderId="0" xfId="0" applyFont="1" applyAlignment="1">
      <alignment horizontal="center" vertical="top" wrapText="1"/>
    </xf>
    <xf numFmtId="0" fontId="0" fillId="0" borderId="0" xfId="0" applyFont="1" applyAlignment="1">
      <alignment horizontal="center"/>
    </xf>
    <xf numFmtId="164" fontId="0" fillId="0" borderId="0" xfId="0" applyNumberFormat="1" applyFont="1" applyBorder="1" applyAlignment="1">
      <alignment horizontal="center"/>
    </xf>
    <xf numFmtId="4" fontId="19" fillId="0" borderId="6" xfId="0" applyNumberFormat="1" applyFont="1" applyBorder="1" applyAlignment="1">
      <alignment horizontal="right" wrapText="1"/>
    </xf>
    <xf numFmtId="166" fontId="0" fillId="0" borderId="0" xfId="0" applyNumberFormat="1" applyFont="1" applyFill="1" applyBorder="1" applyAlignment="1">
      <alignment horizontal="center"/>
    </xf>
    <xf numFmtId="0" fontId="20" fillId="0" borderId="12" xfId="0" applyFont="1" applyFill="1" applyBorder="1" applyAlignment="1">
      <alignment horizontal="left"/>
    </xf>
    <xf numFmtId="0" fontId="20" fillId="0" borderId="14" xfId="0" applyFont="1" applyFill="1" applyBorder="1" applyAlignment="1">
      <alignment horizontal="left"/>
    </xf>
    <xf numFmtId="0" fontId="20" fillId="0" borderId="7" xfId="0" applyFont="1" applyBorder="1" applyAlignment="1">
      <alignment horizontal="left"/>
    </xf>
    <xf numFmtId="0" fontId="20" fillId="0" borderId="8" xfId="0" applyFont="1" applyFill="1" applyBorder="1" applyAlignment="1">
      <alignment horizontal="left"/>
    </xf>
    <xf numFmtId="165" fontId="0" fillId="0" borderId="0" xfId="0" applyNumberFormat="1" applyFont="1" applyFill="1" applyBorder="1" applyAlignment="1">
      <alignment horizontal="center"/>
    </xf>
    <xf numFmtId="4" fontId="5" fillId="0" borderId="0" xfId="1" applyNumberFormat="1"/>
    <xf numFmtId="0" fontId="19" fillId="0" borderId="6" xfId="0" applyFont="1" applyBorder="1"/>
    <xf numFmtId="0" fontId="7" fillId="0" borderId="0" xfId="1" applyFont="1" applyBorder="1"/>
    <xf numFmtId="0" fontId="6" fillId="0" borderId="0" xfId="1" applyFont="1"/>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xdr:row>
      <xdr:rowOff>0</xdr:rowOff>
    </xdr:from>
    <xdr:ext cx="85725" cy="205409"/>
    <xdr:sp macro="" textlink="">
      <xdr:nvSpPr>
        <xdr:cNvPr id="2824" name="Text Box 25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25" name="Text Box 25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26" name="Text Box 25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27" name="Text Box 25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28" name="Text Box 25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29" name="Text Box 25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0" name="Text Box 25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1" name="Text Box 25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2" name="Text Box 25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3" name="Text Box 25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4" name="Text Box 25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5" name="Text Box 25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6" name="Text Box 25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7" name="Text Box 25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8" name="Text Box 26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9" name="Text Box 26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0" name="Text Box 26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1" name="Text Box 26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2" name="Text Box 26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3" name="Text Box 26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4" name="Text Box 26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5" name="Text Box 26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6" name="Text Box 26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7" name="Text Box 26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8" name="Text Box 26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9" name="Text Box 26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0" name="Text Box 26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1" name="Text Box 26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2" name="Text Box 26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3" name="Text Box 26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4" name="Text Box 26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5" name="Text Box 26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6" name="Text Box 26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7" name="Text Box 26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8" name="Text Box 26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9" name="Text Box 26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0" name="Text Box 26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1" name="Text Box 26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2" name="Text Box 26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3" name="Text Box 26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4" name="Text Box 26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5" name="Text Box 26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6" name="Text Box 26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7" name="Text Box 26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8" name="Text Box 26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9" name="Text Box 26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0" name="Text Box 26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1" name="Text Box 26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2" name="Text Box 26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3" name="Text Box 26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4" name="Text Box 26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5" name="Text Box 26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6" name="Text Box 26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7" name="Text Box 26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8" name="Text Box 26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9" name="Text Box 26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0" name="Text Box 26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1" name="Text Box 26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2" name="Text Box 26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3" name="Text Box 26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4" name="Text Box 26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5" name="Text Box 26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6" name="Text Box 26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7" name="Text Box 26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8" name="Text Box 26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9" name="Text Box 26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0" name="Text Box 26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1" name="Text Box 26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2" name="Text Box 26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3" name="Text Box 26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4" name="Text Box 26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5" name="Text Box 26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6" name="Text Box 27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7" name="Text Box 27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8" name="Text Box 27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9" name="Text Box 27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0" name="Text Box 27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1" name="Text Box 27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2" name="Text Box 27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3" name="Text Box 27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4" name="Text Box 27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5" name="Text Box 27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6" name="Text Box 27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7" name="Text Box 27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8" name="Text Box 27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9" name="Text Box 27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0" name="Text Box 27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1" name="Text Box 27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2" name="Text Box 27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3" name="Text Box 27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4" name="Text Box 27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5" name="Text Box 27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6" name="Text Box 27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7" name="Text Box 27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8" name="Text Box 27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9" name="Text Box 27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0" name="Text Box 27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1" name="Text Box 27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2" name="Text Box 27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3" name="Text Box 27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4" name="Text Box 27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5" name="Text Box 27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6" name="Text Box 27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7" name="Text Box 27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8" name="Text Box 27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9" name="Text Box 27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0" name="Text Box 27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1" name="Text Box 27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2" name="Text Box 27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3" name="Text Box 27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4" name="Text Box 27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5" name="Text Box 27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6" name="Text Box 27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7" name="Text Box 27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8" name="Text Box 27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9" name="Text Box 27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0" name="Text Box 27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1" name="Text Box 27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2" name="Text Box 27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3" name="Text Box 27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4" name="Text Box 27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5" name="Text Box 27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6" name="Text Box 27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7" name="Text Box 27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8" name="Text Box 27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9" name="Text Box 27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0" name="Text Box 27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1" name="Text Box 27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2" name="Text Box 27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3" name="Text Box 27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4" name="Text Box 27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5" name="Text Box 27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6" name="Text Box 27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7" name="Text Box 27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8" name="Text Box 27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9" name="Text Box 27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0" name="Text Box 27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1" name="Text Box 27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2" name="Text Box 27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3" name="Text Box 27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4" name="Text Box 27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5" name="Text Box 27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6" name="Text Box 27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7" name="Text Box 27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8" name="Text Box 27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9" name="Text Box 27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0" name="Text Box 27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1" name="Text Box 27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2" name="Text Box 27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3" name="Text Box 27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4" name="Text Box 27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5" name="Text Box 27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6" name="Text Box 27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7" name="Text Box 27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8" name="Text Box 27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9" name="Text Box 27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0" name="Text Box 27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1" name="Text Box 27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2" name="Text Box 27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3" name="Text Box 27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4" name="Text Box 27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5" name="Text Box 27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6" name="Text Box 27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7" name="Text Box 27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8" name="Text Box 27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9" name="Text Box 27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0" name="Text Box 27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1" name="Text Box 27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2" name="Text Box 27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3" name="Text Box 27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4" name="Text Box 27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5" name="Text Box 27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6" name="Text Box 28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7" name="Text Box 28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8" name="Text Box 28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9" name="Text Box 28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0" name="Text Box 28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1" name="Text Box 28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2" name="Text Box 28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3" name="Text Box 28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4" name="Text Box 28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5" name="Text Box 28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6" name="Text Box 28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7" name="Text Box 28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8" name="Text Box 28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9" name="Text Box 28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0" name="Text Box 28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1" name="Text Box 28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2" name="Text Box 28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3" name="Text Box 28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4" name="Text Box 28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5" name="Text Box 28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6" name="Text Box 28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7" name="Text Box 28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8" name="Text Box 28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9" name="Text Box 28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0" name="Text Box 28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1" name="Text Box 28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2" name="Text Box 28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3" name="Text Box 28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4" name="Text Box 28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5" name="Text Box 28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6" name="Text Box 28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7" name="Text Box 28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8" name="Text Box 28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9" name="Text Box 28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0" name="Text Box 28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1" name="Text Box 28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2" name="Text Box 28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3" name="Text Box 28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4" name="Text Box 28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5" name="Text Box 28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6" name="Text Box 28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7" name="Text Box 28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8" name="Text Box 28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9" name="Text Box 28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0" name="Text Box 28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1" name="Text Box 28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2" name="Text Box 28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3" name="Text Box 28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4" name="Text Box 28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5" name="Text Box 28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6" name="Text Box 28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7" name="Text Box 28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8" name="Text Box 28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9" name="Text Box 28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0" name="Text Box 28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1" name="Text Box 28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2" name="Text Box 28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3" name="Text Box 28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4" name="Text Box 28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5" name="Text Box 28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6" name="Text Box 28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7" name="Text Box 28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8" name="Text Box 28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9" name="Text Box 28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0" name="Text Box 28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1" name="Text Box 28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2" name="Text Box 28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3" name="Text Box 28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4" name="Text Box 28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5" name="Text Box 28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6" name="Text Box 28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7" name="Text Box 28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8" name="Text Box 28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9" name="Text Box 28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0" name="Text Box 28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1" name="Text Box 28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2" name="Text Box 28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3" name="Text Box 28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4" name="Text Box 28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5" name="Text Box 28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6" name="Text Box 28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7" name="Text Box 28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8" name="Text Box 28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9" name="Text Box 28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0" name="Text Box 28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1" name="Text Box 28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2" name="Text Box 28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3" name="Text Box 28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4" name="Text Box 28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5" name="Text Box 28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6" name="Text Box 28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7" name="Text Box 28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8" name="Text Box 28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9" name="Text Box 28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0" name="Text Box 28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1" name="Text Box 28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2" name="Text Box 28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3" name="Text Box 28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4" name="Text Box 28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5" name="Text Box 28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6" name="Text Box 29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7" name="Text Box 29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8" name="Text Box 29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9" name="Text Box 29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0" name="Text Box 29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1" name="Text Box 29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2" name="Text Box 29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3" name="Text Box 29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4" name="Text Box 29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5" name="Text Box 29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6" name="Text Box 29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7" name="Text Box 29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8" name="Text Box 29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9" name="Text Box 29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0" name="Text Box 29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1" name="Text Box 29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2" name="Text Box 29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3" name="Text Box 29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4" name="Text Box 29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5" name="Text Box 29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6" name="Text Box 29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7" name="Text Box 29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8" name="Text Box 29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9" name="Text Box 29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0" name="Text Box 29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1" name="Text Box 29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2" name="Text Box 29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3" name="Text Box 29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4" name="Text Box 29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5" name="Text Box 29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6" name="Text Box 29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7" name="Text Box 29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8" name="Text Box 29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9" name="Text Box 29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0" name="Text Box 29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1" name="Text Box 29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2" name="Text Box 29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3" name="Text Box 29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4" name="Text Box 29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5" name="Text Box 29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6" name="Text Box 29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7" name="Text Box 29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8" name="Text Box 29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9" name="Text Box 29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0" name="Text Box 29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1" name="Text Box 29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2" name="Text Box 29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3" name="Text Box 29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4" name="Text Box 29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5" name="Text Box 29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6" name="Text Box 29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7" name="Text Box 29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8" name="Text Box 29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9" name="Text Box 29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0" name="Text Box 29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1" name="Text Box 29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2" name="Text Box 29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3" name="Text Box 29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4" name="Text Box 29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5" name="Text Box 29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6" name="Text Box 29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7" name="Text Box 29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8" name="Text Box 29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9" name="Text Box 29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0" name="Text Box 29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1" name="Text Box 29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2" name="Text Box 29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3" name="Text Box 29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4" name="Text Box 29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5" name="Text Box 29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6" name="Text Box 29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7" name="Text Box 29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8" name="Text Box 29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9" name="Text Box 29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0" name="Text Box 29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1" name="Text Box 29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2" name="Text Box 29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3" name="Text Box 29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4" name="Text Box 29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5" name="Text Box 29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6" name="Text Box 29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7" name="Text Box 29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8" name="Text Box 29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9" name="Text Box 29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0" name="Text Box 29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1" name="Text Box 29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2" name="Text Box 29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3" name="Text Box 29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4" name="Text Box 29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5" name="Text Box 29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6" name="Text Box 29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7" name="Text Box 29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8" name="Text Box 29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9" name="Text Box 29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0" name="Text Box 29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1" name="Text Box 29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2" name="Text Box 29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3" name="Text Box 29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4" name="Text Box 29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5" name="Text Box 29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6" name="Text Box 30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7" name="Text Box 30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8" name="Text Box 30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9" name="Text Box 30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0" name="Text Box 30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1" name="Text Box 30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2" name="Text Box 30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3" name="Text Box 30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4" name="Text Box 30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5" name="Text Box 30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6" name="Text Box 30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7" name="Text Box 30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8" name="Text Box 30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9" name="Text Box 30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0" name="Text Box 30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1" name="Text Box 30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2" name="Text Box 30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3" name="Text Box 30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4" name="Text Box 30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5" name="Text Box 30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6" name="Text Box 30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7" name="Text Box 30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8" name="Text Box 30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9" name="Text Box 30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0" name="Text Box 30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1" name="Text Box 30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2" name="Text Box 30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3" name="Text Box 30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4" name="Text Box 30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5" name="Text Box 30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6" name="Text Box 30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7" name="Text Box 30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8" name="Text Box 30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9" name="Text Box 30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0" name="Text Box 30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1" name="Text Box 30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2" name="Text Box 30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3" name="Text Box 30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4" name="Text Box 30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5" name="Text Box 30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6" name="Text Box 30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7" name="Text Box 30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8" name="Text Box 30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9" name="Text Box 30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0" name="Text Box 30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1" name="Text Box 30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2" name="Text Box 30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3" name="Text Box 30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4" name="Text Box 30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5" name="Text Box 30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6" name="Text Box 30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7" name="Text Box 30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8" name="Text Box 30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9" name="Text Box 30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0" name="Text Box 30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1" name="Text Box 30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2" name="Text Box 30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3" name="Text Box 30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4" name="Text Box 30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5" name="Text Box 30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6" name="Text Box 30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7" name="Text Box 30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8" name="Text Box 30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9" name="Text Box 30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0" name="Text Box 30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1" name="Text Box 30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2" name="Text Box 30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3" name="Text Box 30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4" name="Text Box 30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5" name="Text Box 30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6" name="Text Box 30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7" name="Text Box 30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8" name="Text Box 30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9" name="Text Box 30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0" name="Text Box 30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1" name="Text Box 30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2" name="Text Box 30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3" name="Text Box 30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4" name="Text Box 30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5" name="Text Box 30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6" name="Text Box 30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7" name="Text Box 30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8" name="Text Box 30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9" name="Text Box 30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0" name="Text Box 30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1" name="Text Box 30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2" name="Text Box 30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3" name="Text Box 30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4" name="Text Box 30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5" name="Text Box 30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6" name="Text Box 30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7" name="Text Box 30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8" name="Text Box 30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9" name="Text Box 30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0" name="Text Box 30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1" name="Text Box 30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2" name="Text Box 30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3" name="Text Box 30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4" name="Text Box 30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5" name="Text Box 30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6" name="Text Box 31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7" name="Text Box 31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8" name="Text Box 31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9" name="Text Box 31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0" name="Text Box 31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1" name="Text Box 31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2" name="Text Box 31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3" name="Text Box 31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4" name="Text Box 31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5" name="Text Box 31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6" name="Text Box 31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7" name="Text Box 31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8" name="Text Box 31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9" name="Text Box 31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0" name="Text Box 31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1" name="Text Box 31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2" name="Text Box 31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3" name="Text Box 31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4" name="Text Box 31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5" name="Text Box 31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6" name="Text Box 31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7" name="Text Box 31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8" name="Text Box 31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9" name="Text Box 31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0" name="Text Box 31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1" name="Text Box 31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2" name="Text Box 31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3" name="Text Box 31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4" name="Text Box 31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5" name="Text Box 31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6" name="Text Box 31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7" name="Text Box 31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8" name="Text Box 31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9" name="Text Box 31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0" name="Text Box 31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1" name="Text Box 31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2" name="Text Box 31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3" name="Text Box 31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4" name="Text Box 31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5" name="Text Box 31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6" name="Text Box 31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7" name="Text Box 31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8" name="Text Box 31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9" name="Text Box 31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0" name="Text Box 31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1" name="Text Box 31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2" name="Text Box 31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3" name="Text Box 31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4" name="Text Box 31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5" name="Text Box 31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6" name="Text Box 31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7" name="Text Box 31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8" name="Text Box 31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9" name="Text Box 31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0" name="Text Box 31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1" name="Text Box 31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2" name="Text Box 31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3" name="Text Box 31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4" name="Text Box 31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5" name="Text Box 31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6" name="Text Box 31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7" name="Text Box 31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8" name="Text Box 31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9" name="Text Box 31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0" name="Text Box 31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1" name="Text Box 31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2" name="Text Box 31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3" name="Text Box 31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4" name="Text Box 31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5" name="Text Box 31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6" name="Text Box 31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7" name="Text Box 31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8" name="Text Box 31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9" name="Text Box 31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0" name="Text Box 31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1" name="Text Box 31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2" name="Text Box 31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3" name="Text Box 31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4" name="Text Box 31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5" name="Text Box 31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6" name="Text Box 31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7" name="Text Box 31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8" name="Text Box 31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9" name="Text Box 31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0" name="Text Box 31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1" name="Text Box 31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2" name="Text Box 31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3" name="Text Box 31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4" name="Text Box 31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5" name="Text Box 31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6" name="Text Box 31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7" name="Text Box 31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8" name="Text Box 31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9" name="Text Box 31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0" name="Text Box 31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1" name="Text Box 31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2" name="Text Box 31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3" name="Text Box 31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4" name="Text Box 31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5" name="Text Box 31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6" name="Text Box 32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7" name="Text Box 32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8" name="Text Box 32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9" name="Text Box 32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0" name="Text Box 32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1" name="Text Box 32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2" name="Text Box 32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3" name="Text Box 32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4" name="Text Box 32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5" name="Text Box 32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6" name="Text Box 32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7" name="Text Box 32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8" name="Text Box 32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9" name="Text Box 32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0" name="Text Box 32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1" name="Text Box 32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2" name="Text Box 32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3" name="Text Box 32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4" name="Text Box 32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5" name="Text Box 32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6" name="Text Box 32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7" name="Text Box 32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8" name="Text Box 32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9" name="Text Box 32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0" name="Text Box 32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1" name="Text Box 32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2" name="Text Box 32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3" name="Text Box 32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4" name="Text Box 32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5" name="Text Box 32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6" name="Text Box 32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7" name="Text Box 32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8" name="Text Box 32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9" name="Text Box 32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0" name="Text Box 32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1" name="Text Box 32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2" name="Text Box 32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3" name="Text Box 32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4" name="Text Box 32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5" name="Text Box 32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6" name="Text Box 32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7" name="Text Box 32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8" name="Text Box 32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9" name="Text Box 32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0" name="Text Box 32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1" name="Text Box 32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2" name="Text Box 32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3" name="Text Box 32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4" name="Text Box 32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5" name="Text Box 32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6" name="Text Box 32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7" name="Text Box 32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8" name="Text Box 32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9" name="Text Box 32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0" name="Text Box 32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1" name="Text Box 32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2" name="Text Box 32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3" name="Text Box 32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4" name="Text Box 32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5" name="Text Box 32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6" name="Text Box 32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7" name="Text Box 32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8" name="Text Box 32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9" name="Text Box 32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0" name="Text Box 32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1" name="Text Box 32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2" name="Text Box 32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3" name="Text Box 32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4" name="Text Box 32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5" name="Text Box 32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6" name="Text Box 32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7" name="Text Box 32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8" name="Text Box 32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9" name="Text Box 32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0" name="Text Box 32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1" name="Text Box 32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2" name="Text Box 32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3" name="Text Box 32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4" name="Text Box 32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5" name="Text Box 32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6" name="Text Box 32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7" name="Text Box 32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8" name="Text Box 32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9" name="Text Box 32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0" name="Text Box 32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1" name="Text Box 32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2" name="Text Box 32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3" name="Text Box 32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4" name="Text Box 32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5" name="Text Box 32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6" name="Text Box 32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7" name="Text Box 32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8" name="Text Box 32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9" name="Text Box 32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0" name="Text Box 32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1" name="Text Box 32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2" name="Text Box 32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3" name="Text Box 32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4" name="Text Box 32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5" name="Text Box 32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6" name="Text Box 33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7" name="Text Box 33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8" name="Text Box 33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9" name="Text Box 33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0" name="Text Box 33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1" name="Text Box 33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2" name="Text Box 33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3" name="Text Box 33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4" name="Text Box 33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5" name="Text Box 33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6" name="Text Box 33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7" name="Text Box 33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8" name="Text Box 33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9" name="Text Box 33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0" name="Text Box 33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1" name="Text Box 33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2" name="Text Box 33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3" name="Text Box 33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4" name="Text Box 33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5" name="Text Box 33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6" name="Text Box 33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7" name="Text Box 33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8" name="Text Box 33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9" name="Text Box 33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0" name="Text Box 33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1" name="Text Box 33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2" name="Text Box 33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3" name="Text Box 33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4" name="Text Box 33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5" name="Text Box 33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6" name="Text Box 33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7" name="Text Box 33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8" name="Text Box 33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9" name="Text Box 33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0" name="Text Box 33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1" name="Text Box 33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2" name="Text Box 33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3" name="Text Box 33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4" name="Text Box 33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5" name="Text Box 33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6" name="Text Box 33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7" name="Text Box 33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8" name="Text Box 33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9" name="Text Box 33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0" name="Text Box 33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1" name="Text Box 33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2" name="Text Box 33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3" name="Text Box 33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4" name="Text Box 33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5" name="Text Box 33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6" name="Text Box 33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7" name="Text Box 33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8" name="Text Box 33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9" name="Text Box 33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0" name="Text Box 33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1" name="Text Box 33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2" name="Text Box 33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3" name="Text Box 33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4" name="Text Box 33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5" name="Text Box 33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6" name="Text Box 33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7" name="Text Box 33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8" name="Text Box 33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9" name="Text Box 33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0" name="Text Box 33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1" name="Text Box 33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2" name="Text Box 33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3" name="Text Box 33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4" name="Text Box 33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5" name="Text Box 33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6" name="Text Box 33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7" name="Text Box 33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8" name="Text Box 33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9" name="Text Box 33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0" name="Text Box 33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1" name="Text Box 33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2" name="Text Box 33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3" name="Text Box 33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4" name="Text Box 33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5" name="Text Box 33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6" name="Text Box 33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7" name="Text Box 33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8" name="Text Box 33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9" name="Text Box 33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0" name="Text Box 33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1" name="Text Box 33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2" name="Text Box 33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3" name="Text Box 33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4" name="Text Box 33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5" name="Text Box 33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6" name="Text Box 33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7" name="Text Box 33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8" name="Text Box 33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9" name="Text Box 33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0" name="Text Box 33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1" name="Text Box 33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2" name="Text Box 33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3" name="Text Box 33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4" name="Text Box 33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5" name="Text Box 33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6" name="Text Box 34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7" name="Text Box 34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8" name="Text Box 34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9" name="Text Box 34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0" name="Text Box 34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1" name="Text Box 34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2" name="Text Box 34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3" name="Text Box 34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4" name="Text Box 34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5" name="Text Box 34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6" name="Text Box 34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7" name="Text Box 34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8" name="Text Box 34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9" name="Text Box 34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0" name="Text Box 34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1" name="Text Box 34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2" name="Text Box 34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3" name="Text Box 34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4" name="Text Box 34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5" name="Text Box 34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6" name="Text Box 34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7" name="Text Box 34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8" name="Text Box 34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9" name="Text Box 34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0" name="Text Box 34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1" name="Text Box 34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2" name="Text Box 34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3" name="Text Box 34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4" name="Text Box 34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5" name="Text Box 34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6" name="Text Box 34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7" name="Text Box 34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8" name="Text Box 34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9" name="Text Box 34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0" name="Text Box 34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1" name="Text Box 34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2" name="Text Box 34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3" name="Text Box 34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4" name="Text Box 34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5" name="Text Box 34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6" name="Text Box 34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7" name="Text Box 34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8" name="Text Box 34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9" name="Text Box 34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0" name="Text Box 34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1" name="Text Box 34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2" name="Text Box 34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3" name="Text Box 34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4" name="Text Box 34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5" name="Text Box 34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6" name="Text Box 34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7" name="Text Box 34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8" name="Text Box 34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9" name="Text Box 34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0" name="Text Box 34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1" name="Text Box 34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2" name="Text Box 34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3" name="Text Box 34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4" name="Text Box 34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5" name="Text Box 34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6" name="Text Box 34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7" name="Text Box 34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8" name="Text Box 34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9" name="Text Box 34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0" name="Text Box 34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1" name="Text Box 34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2" name="Text Box 34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3" name="Text Box 34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4" name="Text Box 34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5" name="Text Box 34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6" name="Text Box 34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7" name="Text Box 34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8" name="Text Box 34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9" name="Text Box 34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0" name="Text Box 34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1" name="Text Box 34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2" name="Text Box 34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3" name="Text Box 34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4" name="Text Box 34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5" name="Text Box 34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6" name="Text Box 34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7" name="Text Box 34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8" name="Text Box 34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9" name="Text Box 34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0" name="Text Box 34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1" name="Text Box 34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2" name="Text Box 34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3" name="Text Box 34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4" name="Text Box 34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5" name="Text Box 34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6" name="Text Box 34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7" name="Text Box 34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8" name="Text Box 34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9" name="Text Box 34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0" name="Text Box 34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1" name="Text Box 34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2" name="Text Box 34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3" name="Text Box 34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4" name="Text Box 34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5" name="Text Box 34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6" name="Text Box 35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7" name="Text Box 35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8" name="Text Box 35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9" name="Text Box 35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0" name="Text Box 35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1" name="Text Box 35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2" name="Text Box 35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3" name="Text Box 35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4" name="Text Box 35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5" name="Text Box 35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6" name="Text Box 35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7" name="Text Box 35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8" name="Text Box 35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9" name="Text Box 35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0" name="Text Box 35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1" name="Text Box 35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2" name="Text Box 35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3" name="Text Box 35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4" name="Text Box 35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5" name="Text Box 35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6" name="Text Box 35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7" name="Text Box 35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8" name="Text Box 35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9" name="Text Box 35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0" name="Text Box 35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1" name="Text Box 35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2" name="Text Box 35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3" name="Text Box 35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4" name="Text Box 35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5" name="Text Box 35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6" name="Text Box 35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7" name="Text Box 35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8" name="Text Box 35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9" name="Text Box 35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0" name="Text Box 35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1" name="Text Box 35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2" name="Text Box 35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3" name="Text Box 35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4" name="Text Box 35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5" name="Text Box 35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6" name="Text Box 35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7" name="Text Box 35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8" name="Text Box 35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9" name="Text Box 35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0" name="Text Box 35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1" name="Text Box 35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2" name="Text Box 35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3" name="Text Box 35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4" name="Text Box 35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5" name="Text Box 35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6" name="Text Box 35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7" name="Text Box 35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8" name="Text Box 35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9" name="Text Box 35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0" name="Text Box 35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1" name="Text Box 35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2" name="Text Box 35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3" name="Text Box 35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4" name="Text Box 35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5" name="Text Box 35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6" name="Text Box 35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7" name="Text Box 35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8" name="Text Box 35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9" name="Text Box 35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0" name="Text Box 35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1" name="Text Box 35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2" name="Text Box 35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3" name="Text Box 35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4" name="Text Box 35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5" name="Text Box 35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6" name="Text Box 35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7" name="Text Box 35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8" name="Text Box 35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9" name="Text Box 35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0" name="Text Box 35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1" name="Text Box 35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2" name="Text Box 35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3" name="Text Box 35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4" name="Text Box 35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5" name="Text Box 35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6" name="Text Box 35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7" name="Text Box 35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8" name="Text Box 35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9" name="Text Box 35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0" name="Text Box 35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1" name="Text Box 35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2" name="Text Box 35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3" name="Text Box 35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4" name="Text Box 35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5" name="Text Box 35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6" name="Text Box 35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7" name="Text Box 35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8" name="Text Box 35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9" name="Text Box 35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0" name="Text Box 35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1" name="Text Box 35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2" name="Text Box 35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3" name="Text Box 35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4" name="Text Box 35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5" name="Text Box 35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6" name="Text Box 36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7" name="Text Box 36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8" name="Text Box 36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9" name="Text Box 36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0" name="Text Box 36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1" name="Text Box 36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2" name="Text Box 36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3" name="Text Box 36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4" name="Text Box 36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5" name="Text Box 36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6" name="Text Box 36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7" name="Text Box 36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8" name="Text Box 36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9" name="Text Box 36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0" name="Text Box 36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1" name="Text Box 36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2" name="Text Box 36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3" name="Text Box 36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4" name="Text Box 36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5" name="Text Box 36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6" name="Text Box 36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7" name="Text Box 36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8" name="Text Box 36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9" name="Text Box 36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0" name="Text Box 36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1" name="Text Box 36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2" name="Text Box 36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3" name="Text Box 36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4" name="Text Box 36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5" name="Text Box 36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6" name="Text Box 36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7" name="Text Box 36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8" name="Text Box 36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9" name="Text Box 36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0" name="Text Box 36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1" name="Text Box 36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2" name="Text Box 36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3" name="Text Box 36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4" name="Text Box 36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5" name="Text Box 36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6" name="Text Box 36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7" name="Text Box 36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8" name="Text Box 36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9" name="Text Box 36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0" name="Text Box 36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1" name="Text Box 36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2" name="Text Box 36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3" name="Text Box 36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4" name="Text Box 36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5" name="Text Box 36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6" name="Text Box 36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7" name="Text Box 36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8" name="Text Box 36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9" name="Text Box 36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0" name="Text Box 36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1" name="Text Box 36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2" name="Text Box 36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3" name="Text Box 36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4" name="Text Box 36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5" name="Text Box 36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6" name="Text Box 36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7" name="Text Box 36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8" name="Text Box 36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9" name="Text Box 36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0" name="Text Box 36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1" name="Text Box 36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2" name="Text Box 36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3" name="Text Box 36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4" name="Text Box 36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5" name="Text Box 36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6" name="Text Box 36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7" name="Text Box 36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8" name="Text Box 36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9" name="Text Box 36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0" name="Text Box 36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1" name="Text Box 36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2" name="Text Box 36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3" name="Text Box 36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4" name="Text Box 36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5" name="Text Box 36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6" name="Text Box 36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7" name="Text Box 36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8" name="Text Box 36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9" name="Text Box 36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0" name="Text Box 36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1" name="Text Box 36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2" name="Text Box 36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3" name="Text Box 36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4" name="Text Box 36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5" name="Text Box 36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6" name="Text Box 36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7" name="Text Box 36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8" name="Text Box 36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9" name="Text Box 36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0" name="Text Box 36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1" name="Text Box 36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2" name="Text Box 36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3" name="Text Box 36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4" name="Text Box 36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5" name="Text Box 36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6" name="Text Box 37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7" name="Text Box 37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8" name="Text Box 37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9" name="Text Box 37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0" name="Text Box 37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1" name="Text Box 37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2" name="Text Box 37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3" name="Text Box 37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4" name="Text Box 37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5" name="Text Box 37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6" name="Text Box 37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7" name="Text Box 37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8" name="Text Box 37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9" name="Text Box 37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0" name="Text Box 37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1" name="Text Box 37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2" name="Text Box 37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3" name="Text Box 37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4" name="Text Box 37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5" name="Text Box 37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6" name="Text Box 37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7" name="Text Box 37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8" name="Text Box 37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9" name="Text Box 37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0" name="Text Box 37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1" name="Text Box 37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2" name="Text Box 37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3" name="Text Box 37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4" name="Text Box 37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5" name="Text Box 37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6" name="Text Box 37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7" name="Text Box 37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8" name="Text Box 37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9" name="Text Box 37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0" name="Text Box 37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1" name="Text Box 37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2" name="Text Box 37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3" name="Text Box 37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4" name="Text Box 37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5" name="Text Box 37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6" name="Text Box 37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7" name="Text Box 37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8" name="Text Box 37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9" name="Text Box 37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0" name="Text Box 37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1" name="Text Box 37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2" name="Text Box 37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3" name="Text Box 37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4" name="Text Box 37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5" name="Text Box 37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6" name="Text Box 37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7" name="Text Box 37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8" name="Text Box 37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9" name="Text Box 37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0" name="Text Box 37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1" name="Text Box 37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2" name="Text Box 37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3" name="Text Box 37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4" name="Text Box 37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5" name="Text Box 37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6" name="Text Box 37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7" name="Text Box 37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8" name="Text Box 37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9" name="Text Box 37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0" name="Text Box 37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1" name="Text Box 37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2" name="Text Box 37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3" name="Text Box 37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4" name="Text Box 37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5" name="Text Box 37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6" name="Text Box 37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7" name="Text Box 37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8" name="Text Box 37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9" name="Text Box 37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0" name="Text Box 37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1" name="Text Box 37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2" name="Text Box 37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3" name="Text Box 37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4" name="Text Box 37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5" name="Text Box 37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6" name="Text Box 37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7" name="Text Box 37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8" name="Text Box 37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9" name="Text Box 37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0" name="Text Box 37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1" name="Text Box 37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2" name="Text Box 37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3" name="Text Box 37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4" name="Text Box 37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5" name="Text Box 37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6" name="Text Box 37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7" name="Text Box 37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8" name="Text Box 37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9" name="Text Box 37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0" name="Text Box 37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1" name="Text Box 37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2" name="Text Box 37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3" name="Text Box 37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4" name="Text Box 37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5" name="Text Box 37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6" name="Text Box 38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7" name="Text Box 38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8" name="Text Box 38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9" name="Text Box 38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0" name="Text Box 38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1" name="Text Box 38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2" name="Text Box 38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3" name="Text Box 38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4" name="Text Box 38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5" name="Text Box 38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6" name="Text Box 38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7" name="Text Box 38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8" name="Text Box 38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9" name="Text Box 38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0" name="Text Box 38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1" name="Text Box 38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2" name="Text Box 38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3" name="Text Box 38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4" name="Text Box 38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5" name="Text Box 38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6" name="Text Box 38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7" name="Text Box 38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8" name="Text Box 38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9" name="Text Box 38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0" name="Text Box 38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1" name="Text Box 38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2" name="Text Box 38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3" name="Text Box 38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4" name="Text Box 38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5" name="Text Box 38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6" name="Text Box 38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7" name="Text Box 38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8" name="Text Box 38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9" name="Text Box 38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0" name="Text Box 38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1" name="Text Box 38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2" name="Text Box 38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3" name="Text Box 38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4" name="Text Box 38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5" name="Text Box 38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6" name="Text Box 38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7" name="Text Box 38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8" name="Text Box 38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9" name="Text Box 38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0" name="Text Box 38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1" name="Text Box 38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2" name="Text Box 38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3" name="Text Box 38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4" name="Text Box 38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5" name="Text Box 38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6" name="Text Box 38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7" name="Text Box 38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8" name="Text Box 38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9" name="Text Box 38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0" name="Text Box 38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1" name="Text Box 38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2" name="Text Box 38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3" name="Text Box 38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4" name="Text Box 38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5" name="Text Box 38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6" name="Text Box 38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7" name="Text Box 38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8" name="Text Box 38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9" name="Text Box 38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0" name="Text Box 38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1" name="Text Box 38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2" name="Text Box 38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3" name="Text Box 38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4" name="Text Box 38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5" name="Text Box 38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6" name="Text Box 38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7" name="Text Box 38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8" name="Text Box 38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9" name="Text Box 38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0" name="Text Box 38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1" name="Text Box 38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2" name="Text Box 38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3" name="Text Box 38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4" name="Text Box 38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5" name="Text Box 38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6" name="Text Box 38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7" name="Text Box 38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8" name="Text Box 38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9" name="Text Box 38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0" name="Text Box 38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1" name="Text Box 38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2" name="Text Box 38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3" name="Text Box 38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4" name="Text Box 38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5" name="Text Box 38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6" name="Text Box 38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7" name="Text Box 38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8" name="Text Box 38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9" name="Text Box 38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0" name="Text Box 38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1" name="Text Box 38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2" name="Text Box 38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3" name="Text Box 38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4" name="Text Box 38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5" name="Text Box 38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6" name="Text Box 39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7" name="Text Box 39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8" name="Text Box 39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9" name="Text Box 39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0" name="Text Box 39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1" name="Text Box 39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2" name="Text Box 39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3" name="Text Box 39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4" name="Text Box 39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5" name="Text Box 39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6" name="Text Box 39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7" name="Text Box 39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8" name="Text Box 39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9" name="Text Box 39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0" name="Text Box 39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1" name="Text Box 39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2" name="Text Box 39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3" name="Text Box 39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4" name="Text Box 39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5" name="Text Box 39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6" name="Text Box 39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7" name="Text Box 39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8" name="Text Box 39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9" name="Text Box 39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0" name="Text Box 39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1" name="Text Box 39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2" name="Text Box 39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3" name="Text Box 39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4" name="Text Box 39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5" name="Text Box 39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6" name="Text Box 39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7" name="Text Box 39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8" name="Text Box 39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9" name="Text Box 39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0" name="Text Box 39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1" name="Text Box 39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2" name="Text Box 39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3" name="Text Box 39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4" name="Text Box 39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5" name="Text Box 39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6" name="Text Box 39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7" name="Text Box 39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8" name="Text Box 39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9" name="Text Box 39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0" name="Text Box 39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1" name="Text Box 39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2" name="Text Box 39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3" name="Text Box 39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4" name="Text Box 39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5" name="Text Box 39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6" name="Text Box 39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7" name="Text Box 39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8" name="Text Box 39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9" name="Text Box 39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0" name="Text Box 39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1" name="Text Box 39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2" name="Text Box 39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3" name="Text Box 39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4" name="Text Box 39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5" name="Text Box 39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6" name="Text Box 39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7" name="Text Box 39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8" name="Text Box 39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9" name="Text Box 39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0" name="Text Box 39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1" name="Text Box 39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2" name="Text Box 39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3" name="Text Box 39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4" name="Text Box 39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5" name="Text Box 39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6" name="Text Box 39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7" name="Text Box 39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8" name="Text Box 39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9" name="Text Box 39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0" name="Text Box 39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1" name="Text Box 39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2" name="Text Box 39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3" name="Text Box 39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4" name="Text Box 39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5" name="Text Box 39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6" name="Text Box 39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7" name="Text Box 39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8" name="Text Box 39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9" name="Text Box 39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0" name="Text Box 39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1" name="Text Box 39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2" name="Text Box 39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3" name="Text Box 39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4" name="Text Box 39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5" name="Text Box 39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6" name="Text Box 39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7" name="Text Box 39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8" name="Text Box 39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9" name="Text Box 39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0" name="Text Box 39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1" name="Text Box 39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2" name="Text Box 39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3" name="Text Box 39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4" name="Text Box 39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5" name="Text Box 39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6" name="Text Box 40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7" name="Text Box 40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8" name="Text Box 40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9" name="Text Box 40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0" name="Text Box 40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1" name="Text Box 40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2" name="Text Box 40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3" name="Text Box 40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4" name="Text Box 40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5" name="Text Box 40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6" name="Text Box 40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7" name="Text Box 40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8" name="Text Box 40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9" name="Text Box 40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0" name="Text Box 40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1" name="Text Box 40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2" name="Text Box 40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3" name="Text Box 40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4" name="Text Box 40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5" name="Text Box 40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6" name="Text Box 40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7" name="Text Box 40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8" name="Text Box 40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9" name="Text Box 40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0" name="Text Box 40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1" name="Text Box 40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2" name="Text Box 40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3" name="Text Box 40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4" name="Text Box 40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5" name="Text Box 40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6" name="Text Box 40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7" name="Text Box 40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8" name="Text Box 40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9" name="Text Box 40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0" name="Text Box 40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1" name="Text Box 40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2" name="Text Box 40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3" name="Text Box 40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4" name="Text Box 40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5" name="Text Box 40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6" name="Text Box 40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7" name="Text Box 40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8" name="Text Box 40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9" name="Text Box 40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0" name="Text Box 40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1" name="Text Box 40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2" name="Text Box 40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3" name="Text Box 40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4" name="Text Box 40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5" name="Text Box 40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6" name="Text Box 40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7" name="Text Box 40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8" name="Text Box 40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9" name="Text Box 40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0" name="Text Box 40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1" name="Text Box 40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2" name="Text Box 40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3" name="Text Box 40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4" name="Text Box 40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5" name="Text Box 40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6" name="Text Box 40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7" name="Text Box 40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8" name="Text Box 40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9" name="Text Box 40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0" name="Text Box 40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1" name="Text Box 40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2" name="Text Box 40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3" name="Text Box 40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4" name="Text Box 40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5" name="Text Box 40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6" name="Text Box 40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7" name="Text Box 40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8" name="Text Box 40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9" name="Text Box 40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0" name="Text Box 40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1" name="Text Box 40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2" name="Text Box 40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3" name="Text Box 40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4" name="Text Box 40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5" name="Text Box 40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6" name="Text Box 40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7" name="Text Box 40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8" name="Text Box 40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9" name="Text Box 40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0" name="Text Box 40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1" name="Text Box 40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2" name="Text Box 40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3" name="Text Box 40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4" name="Text Box 40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5" name="Text Box 40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6" name="Text Box 40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7" name="Text Box 40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8" name="Text Box 40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9" name="Text Box 40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0" name="Text Box 40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1" name="Text Box 40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2" name="Text Box 40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3" name="Text Box 40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4" name="Text Box 40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5" name="Text Box 40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6" name="Text Box 41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7" name="Text Box 41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8" name="Text Box 41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9" name="Text Box 41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0" name="Text Box 41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1" name="Text Box 41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2" name="Text Box 41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3" name="Text Box 41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4" name="Text Box 41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5" name="Text Box 41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6" name="Text Box 41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7" name="Text Box 41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8" name="Text Box 41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9" name="Text Box 41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0" name="Text Box 41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1" name="Text Box 41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2" name="Text Box 41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3" name="Text Box 41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4" name="Text Box 41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5" name="Text Box 41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6" name="Text Box 41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7" name="Text Box 41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8" name="Text Box 41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9" name="Text Box 41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0" name="Text Box 41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1" name="Text Box 41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2" name="Text Box 41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3" name="Text Box 41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4" name="Text Box 41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5" name="Text Box 41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6" name="Text Box 41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7" name="Text Box 41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8" name="Text Box 41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9" name="Text Box 41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0" name="Text Box 41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1" name="Text Box 41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2" name="Text Box 41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3" name="Text Box 41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4" name="Text Box 41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5" name="Text Box 41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6" name="Text Box 41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7" name="Text Box 41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8" name="Text Box 41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9" name="Text Box 41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0" name="Text Box 41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1" name="Text Box 41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2" name="Text Box 41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3" name="Text Box 41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4" name="Text Box 41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5" name="Text Box 41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6" name="Text Box 41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7" name="Text Box 41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8" name="Text Box 41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9" name="Text Box 41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0" name="Text Box 41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1" name="Text Box 41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2" name="Text Box 41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3" name="Text Box 41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4" name="Text Box 41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5" name="Text Box 41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6" name="Text Box 41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7" name="Text Box 41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8" name="Text Box 41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9" name="Text Box 41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0" name="Text Box 41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1" name="Text Box 41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2" name="Text Box 41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3" name="Text Box 41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4" name="Text Box 41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5" name="Text Box 41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6" name="Text Box 41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7" name="Text Box 41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8" name="Text Box 41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9" name="Text Box 41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0" name="Text Box 41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1" name="Text Box 41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2" name="Text Box 41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3" name="Text Box 41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4" name="Text Box 41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5" name="Text Box 41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6" name="Text Box 41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7" name="Text Box 41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8" name="Text Box 41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9" name="Text Box 41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0" name="Text Box 41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1" name="Text Box 41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2" name="Text Box 41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3" name="Text Box 41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4" name="Text Box 41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5" name="Text Box 41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6" name="Text Box 41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7" name="Text Box 41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8" name="Text Box 41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9" name="Text Box 41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0" name="Text Box 41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1" name="Text Box 41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2" name="Text Box 41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3" name="Text Box 41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4" name="Text Box 41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5" name="Text Box 41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6" name="Text Box 42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7" name="Text Box 42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8" name="Text Box 42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9" name="Text Box 42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0" name="Text Box 42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1" name="Text Box 42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2" name="Text Box 42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3" name="Text Box 42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4" name="Text Box 42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5" name="Text Box 42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6" name="Text Box 42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7" name="Text Box 42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8" name="Text Box 42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9" name="Text Box 42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0" name="Text Box 42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1" name="Text Box 42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2" name="Text Box 42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3" name="Text Box 42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4" name="Text Box 42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5" name="Text Box 42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6" name="Text Box 42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7" name="Text Box 42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8" name="Text Box 42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9" name="Text Box 42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0" name="Text Box 42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1" name="Text Box 42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2" name="Text Box 42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3" name="Text Box 42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4" name="Text Box 42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5" name="Text Box 42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6" name="Text Box 42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7" name="Text Box 42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8" name="Text Box 42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9" name="Text Box 42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0" name="Text Box 42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1" name="Text Box 42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2" name="Text Box 42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3" name="Text Box 42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4" name="Text Box 42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5" name="Text Box 42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6" name="Text Box 42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7" name="Text Box 42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8" name="Text Box 42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9" name="Text Box 42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0" name="Text Box 42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1" name="Text Box 42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2" name="Text Box 42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3" name="Text Box 42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4" name="Text Box 42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5" name="Text Box 42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6" name="Text Box 42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7" name="Text Box 42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8" name="Text Box 42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9" name="Text Box 42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0" name="Text Box 42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1" name="Text Box 42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2" name="Text Box 42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3" name="Text Box 42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4" name="Text Box 42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5" name="Text Box 42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6" name="Text Box 42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7" name="Text Box 42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8" name="Text Box 42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9" name="Text Box 42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0" name="Text Box 42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1" name="Text Box 42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2" name="Text Box 42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3" name="Text Box 42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4" name="Text Box 42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5" name="Text Box 42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6" name="Text Box 42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7" name="Text Box 42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8" name="Text Box 42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9" name="Text Box 42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0" name="Text Box 42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1" name="Text Box 42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2" name="Text Box 42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3" name="Text Box 42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4" name="Text Box 42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5" name="Text Box 42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6" name="Text Box 42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7" name="Text Box 42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8" name="Text Box 42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9" name="Text Box 42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0" name="Text Box 42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1" name="Text Box 42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2" name="Text Box 42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3" name="Text Box 42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4" name="Text Box 42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5" name="Text Box 42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6" name="Text Box 42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7" name="Text Box 42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8" name="Text Box 42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9" name="Text Box 42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0" name="Text Box 42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1" name="Text Box 42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2" name="Text Box 42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3" name="Text Box 42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4" name="Text Box 42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5" name="Text Box 42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6" name="Text Box 43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7" name="Text Box 43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8" name="Text Box 43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9" name="Text Box 43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0" name="Text Box 43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1" name="Text Box 43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2" name="Text Box 43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3" name="Text Box 43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4" name="Text Box 43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5" name="Text Box 43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6" name="Text Box 43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7" name="Text Box 43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8" name="Text Box 43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9" name="Text Box 43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0" name="Text Box 43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1" name="Text Box 43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2" name="Text Box 43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3" name="Text Box 43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4" name="Text Box 43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5" name="Text Box 43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6" name="Text Box 43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7" name="Text Box 43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8" name="Text Box 43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9" name="Text Box 43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0" name="Text Box 43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1" name="Text Box 43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2" name="Text Box 43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3" name="Text Box 43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4" name="Text Box 43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5" name="Text Box 43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6" name="Text Box 43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7" name="Text Box 43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8" name="Text Box 43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9" name="Text Box 43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0" name="Text Box 43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1" name="Text Box 43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2" name="Text Box 43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3" name="Text Box 43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4" name="Text Box 43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5" name="Text Box 43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6" name="Text Box 43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7" name="Text Box 43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8" name="Text Box 43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9" name="Text Box 43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0" name="Text Box 43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1" name="Text Box 43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2" name="Text Box 43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3" name="Text Box 43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4" name="Text Box 43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5" name="Text Box 43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6" name="Text Box 43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7" name="Text Box 43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8" name="Text Box 43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9" name="Text Box 43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0" name="Text Box 43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1" name="Text Box 43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2" name="Text Box 43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3" name="Text Box 43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4" name="Text Box 43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5" name="Text Box 43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6" name="Text Box 43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7" name="Text Box 43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8" name="Text Box 43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9" name="Text Box 43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0" name="Text Box 43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1" name="Text Box 43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2" name="Text Box 43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3" name="Text Box 43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4" name="Text Box 43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5" name="Text Box 43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6" name="Text Box 43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7" name="Text Box 43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8" name="Text Box 43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9" name="Text Box 43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0" name="Text Box 43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1" name="Text Box 43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2" name="Text Box 43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3" name="Text Box 43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4" name="Text Box 43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5" name="Text Box 43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6" name="Text Box 43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7" name="Text Box 43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8" name="Text Box 43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9" name="Text Box 43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0" name="Text Box 43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1" name="Text Box 43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2" name="Text Box 43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3" name="Text Box 43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4" name="Text Box 43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5" name="Text Box 43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6" name="Text Box 43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7" name="Text Box 43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8" name="Text Box 43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9" name="Text Box 43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0" name="Text Box 43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1" name="Text Box 43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2" name="Text Box 43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3" name="Text Box 43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4" name="Text Box 43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5" name="Text Box 43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6" name="Text Box 44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7" name="Text Box 44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8" name="Text Box 44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9" name="Text Box 44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0" name="Text Box 44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1" name="Text Box 44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2" name="Text Box 44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3" name="Text Box 44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4" name="Text Box 44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5" name="Text Box 44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6" name="Text Box 44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7" name="Text Box 44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8" name="Text Box 44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9" name="Text Box 44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0" name="Text Box 44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1" name="Text Box 44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2" name="Text Box 44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3" name="Text Box 44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4" name="Text Box 44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5" name="Text Box 44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6" name="Text Box 44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7" name="Text Box 44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8" name="Text Box 44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9" name="Text Box 44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0" name="Text Box 44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1" name="Text Box 44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2" name="Text Box 44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3" name="Text Box 44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4" name="Text Box 44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5" name="Text Box 44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6" name="Text Box 44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7" name="Text Box 44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8" name="Text Box 44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9" name="Text Box 44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0" name="Text Box 44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1" name="Text Box 44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2" name="Text Box 44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3" name="Text Box 44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4" name="Text Box 44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5" name="Text Box 44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6" name="Text Box 44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7" name="Text Box 44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8" name="Text Box 44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9" name="Text Box 44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0" name="Text Box 44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1" name="Text Box 44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2" name="Text Box 44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3" name="Text Box 44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4" name="Text Box 44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5" name="Text Box 44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6" name="Text Box 44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7" name="Text Box 44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8" name="Text Box 44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9" name="Text Box 44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0" name="Text Box 44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1" name="Text Box 44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2" name="Text Box 44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3" name="Text Box 44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4" name="Text Box 44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5" name="Text Box 44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6" name="Text Box 44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7" name="Text Box 44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8" name="Text Box 44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9" name="Text Box 44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0" name="Text Box 44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1" name="Text Box 44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2" name="Text Box 44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3" name="Text Box 44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4" name="Text Box 44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5" name="Text Box 44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6" name="Text Box 44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7" name="Text Box 44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8" name="Text Box 44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9" name="Text Box 44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0" name="Text Box 44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1" name="Text Box 44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2" name="Text Box 44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3" name="Text Box 44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4" name="Text Box 44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5" name="Text Box 44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6" name="Text Box 44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7" name="Text Box 44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8" name="Text Box 44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9" name="Text Box 44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0" name="Text Box 44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1" name="Text Box 44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2" name="Text Box 44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3" name="Text Box 44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4" name="Text Box 44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5" name="Text Box 44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6" name="Text Box 44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7" name="Text Box 44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8" name="Text Box 44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9" name="Text Box 44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0" name="Text Box 44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1" name="Text Box 44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2" name="Text Box 44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3" name="Text Box 44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4" name="Text Box 44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5" name="Text Box 44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6" name="Text Box 45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7" name="Text Box 45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8" name="Text Box 45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9" name="Text Box 45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0" name="Text Box 45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1" name="Text Box 45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2" name="Text Box 45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3" name="Text Box 45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4" name="Text Box 45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5" name="Text Box 45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6" name="Text Box 45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7" name="Text Box 45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8" name="Text Box 45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9" name="Text Box 45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0" name="Text Box 45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1" name="Text Box 45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2" name="Text Box 45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3" name="Text Box 45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4" name="Text Box 45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5" name="Text Box 45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6" name="Text Box 45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7" name="Text Box 45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8" name="Text Box 45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9" name="Text Box 45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0" name="Text Box 45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1" name="Text Box 45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2" name="Text Box 45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3" name="Text Box 45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4" name="Text Box 45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5" name="Text Box 45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6" name="Text Box 45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7" name="Text Box 45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8" name="Text Box 45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9" name="Text Box 45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0" name="Text Box 45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1" name="Text Box 45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2" name="Text Box 45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3" name="Text Box 45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4" name="Text Box 45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5" name="Text Box 45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6" name="Text Box 45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7" name="Text Box 45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8" name="Text Box 45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9" name="Text Box 45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0" name="Text Box 45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1" name="Text Box 45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2" name="Text Box 45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3" name="Text Box 45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4" name="Text Box 45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5" name="Text Box 45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6" name="Text Box 45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7" name="Text Box 45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8" name="Text Box 45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9" name="Text Box 45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0" name="Text Box 45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1" name="Text Box 45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2" name="Text Box 45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3" name="Text Box 45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4" name="Text Box 45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5" name="Text Box 45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6" name="Text Box 45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7" name="Text Box 45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8" name="Text Box 45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9" name="Text Box 45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0" name="Text Box 45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1" name="Text Box 45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2" name="Text Box 45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3" name="Text Box 45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4" name="Text Box 45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5" name="Text Box 45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6" name="Text Box 45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7" name="Text Box 45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8" name="Text Box 45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9" name="Text Box 45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0" name="Text Box 45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1" name="Text Box 45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2" name="Text Box 45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3" name="Text Box 45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4" name="Text Box 45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5" name="Text Box 45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6" name="Text Box 45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7" name="Text Box 45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8" name="Text Box 45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9" name="Text Box 45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0" name="Text Box 45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1" name="Text Box 45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2" name="Text Box 45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3" name="Text Box 45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4" name="Text Box 45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5" name="Text Box 45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6" name="Text Box 45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7" name="Text Box 45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8" name="Text Box 45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9" name="Text Box 45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0" name="Text Box 45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1" name="Text Box 45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2" name="Text Box 45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3" name="Text Box 45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4" name="Text Box 45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5" name="Text Box 45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6" name="Text Box 46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7" name="Text Box 46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8" name="Text Box 46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9" name="Text Box 46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0" name="Text Box 46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1" name="Text Box 46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2" name="Text Box 46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3" name="Text Box 46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4" name="Text Box 46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5" name="Text Box 46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6" name="Text Box 46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7" name="Text Box 46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8" name="Text Box 46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9" name="Text Box 46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0" name="Text Box 46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1" name="Text Box 46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2" name="Text Box 46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3" name="Text Box 46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4" name="Text Box 46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5" name="Text Box 46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6" name="Text Box 46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7" name="Text Box 46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8" name="Text Box 46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9" name="Text Box 46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0" name="Text Box 46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1" name="Text Box 46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2" name="Text Box 46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3" name="Text Box 46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4" name="Text Box 46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5" name="Text Box 46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6" name="Text Box 46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7" name="Text Box 46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8" name="Text Box 46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9" name="Text Box 46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0" name="Text Box 46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1" name="Text Box 46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2" name="Text Box 46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3" name="Text Box 46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4" name="Text Box 46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5" name="Text Box 46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6" name="Text Box 46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7" name="Text Box 46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8" name="Text Box 46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9" name="Text Box 46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0" name="Text Box 46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1" name="Text Box 46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2" name="Text Box 46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3" name="Text Box 46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4" name="Text Box 46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5" name="Text Box 46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6" name="Text Box 46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7" name="Text Box 46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8" name="Text Box 46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9" name="Text Box 46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0" name="Text Box 46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1" name="Text Box 46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2" name="Text Box 46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3" name="Text Box 46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4" name="Text Box 46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5" name="Text Box 46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6" name="Text Box 46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7" name="Text Box 46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8" name="Text Box 46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9" name="Text Box 46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0" name="Text Box 46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1" name="Text Box 46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2" name="Text Box 46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3" name="Text Box 46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4" name="Text Box 46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5" name="Text Box 46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6" name="Text Box 46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7" name="Text Box 46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8" name="Text Box 46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9" name="Text Box 46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0" name="Text Box 46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1" name="Text Box 46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2" name="Text Box 46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3" name="Text Box 46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4" name="Text Box 46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5" name="Text Box 46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6" name="Text Box 46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7" name="Text Box 46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8" name="Text Box 46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9" name="Text Box 46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0" name="Text Box 46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1" name="Text Box 46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2" name="Text Box 46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3" name="Text Box 46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4" name="Text Box 46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5" name="Text Box 46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6" name="Text Box 46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7" name="Text Box 46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8" name="Text Box 46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9" name="Text Box 46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0" name="Text Box 46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1" name="Text Box 46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2" name="Text Box 46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3" name="Text Box 46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4" name="Text Box 46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5" name="Text Box 46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6" name="Text Box 47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7" name="Text Box 47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8" name="Text Box 47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9" name="Text Box 47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0" name="Text Box 47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1" name="Text Box 47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2" name="Text Box 47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3" name="Text Box 47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4" name="Text Box 47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5" name="Text Box 47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6" name="Text Box 47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7" name="Text Box 47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8" name="Text Box 47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9" name="Text Box 47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0" name="Text Box 47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1" name="Text Box 47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2" name="Text Box 47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3" name="Text Box 47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4" name="Text Box 47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5" name="Text Box 47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6" name="Text Box 47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7" name="Text Box 47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8" name="Text Box 47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9" name="Text Box 47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0" name="Text Box 47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1" name="Text Box 47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2" name="Text Box 47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3" name="Text Box 47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4" name="Text Box 47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5" name="Text Box 47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6" name="Text Box 47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7" name="Text Box 47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8" name="Text Box 47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9" name="Text Box 47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0" name="Text Box 47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1" name="Text Box 47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2" name="Text Box 47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3" name="Text Box 47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4" name="Text Box 47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5" name="Text Box 47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6" name="Text Box 47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7" name="Text Box 47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8" name="Text Box 47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9" name="Text Box 47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0" name="Text Box 47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1" name="Text Box 47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2" name="Text Box 47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3" name="Text Box 47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4" name="Text Box 47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5" name="Text Box 47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6" name="Text Box 47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7" name="Text Box 47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8" name="Text Box 47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9" name="Text Box 47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0" name="Text Box 47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1" name="Text Box 47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2" name="Text Box 47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3" name="Text Box 47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4" name="Text Box 47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5" name="Text Box 47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6" name="Text Box 47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7" name="Text Box 47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8" name="Text Box 47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9" name="Text Box 47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0" name="Text Box 47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1" name="Text Box 47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2" name="Text Box 47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3" name="Text Box 47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4" name="Text Box 47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5" name="Text Box 47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6" name="Text Box 47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7" name="Text Box 47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8" name="Text Box 47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9" name="Text Box 47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0" name="Text Box 47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1" name="Text Box 47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2" name="Text Box 47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3" name="Text Box 47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4" name="Text Box 47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5" name="Text Box 47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6" name="Text Box 47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7" name="Text Box 47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8" name="Text Box 47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9" name="Text Box 47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0" name="Text Box 47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1" name="Text Box 47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2" name="Text Box 47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3" name="Text Box 47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4" name="Text Box 47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5" name="Text Box 47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6" name="Text Box 47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7" name="Text Box 47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8" name="Text Box 47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9" name="Text Box 47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0" name="Text Box 47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1" name="Text Box 47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2" name="Text Box 47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3" name="Text Box 47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4" name="Text Box 47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5" name="Text Box 47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6" name="Text Box 48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7" name="Text Box 48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8" name="Text Box 48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9" name="Text Box 48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0" name="Text Box 48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1" name="Text Box 48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2" name="Text Box 48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3" name="Text Box 48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4" name="Text Box 48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5" name="Text Box 48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6" name="Text Box 48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7" name="Text Box 48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8" name="Text Box 48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9" name="Text Box 48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0" name="Text Box 48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1" name="Text Box 48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2" name="Text Box 48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3" name="Text Box 48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4" name="Text Box 48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5" name="Text Box 48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6" name="Text Box 48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7" name="Text Box 48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8" name="Text Box 48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9" name="Text Box 48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0" name="Text Box 48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1" name="Text Box 48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2" name="Text Box 48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3" name="Text Box 48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4" name="Text Box 48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5" name="Text Box 48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6" name="Text Box 48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7" name="Text Box 48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8" name="Text Box 48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9" name="Text Box 48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0" name="Text Box 48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1" name="Text Box 48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2" name="Text Box 48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3" name="Text Box 48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4" name="Text Box 48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5" name="Text Box 48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6" name="Text Box 48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7" name="Text Box 48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8" name="Text Box 48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9" name="Text Box 48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0" name="Text Box 48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1" name="Text Box 48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2" name="Text Box 48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3" name="Text Box 48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4" name="Text Box 48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5" name="Text Box 48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6" name="Text Box 48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7" name="Text Box 48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8" name="Text Box 48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9" name="Text Box 48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0" name="Text Box 48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1" name="Text Box 48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2" name="Text Box 48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3" name="Text Box 48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4" name="Text Box 48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5" name="Text Box 48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6" name="Text Box 48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7" name="Text Box 48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8" name="Text Box 48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9" name="Text Box 48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0" name="Text Box 48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1" name="Text Box 48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2" name="Text Box 48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3" name="Text Box 48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4" name="Text Box 48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5" name="Text Box 48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6" name="Text Box 48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7" name="Text Box 48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8" name="Text Box 48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9" name="Text Box 48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0" name="Text Box 48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1" name="Text Box 48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2" name="Text Box 48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3" name="Text Box 48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4" name="Text Box 48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5" name="Text Box 48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6" name="Text Box 48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7" name="Text Box 48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8" name="Text Box 48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9" name="Text Box 48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0" name="Text Box 48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1" name="Text Box 48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2" name="Text Box 48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3" name="Text Box 48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4" name="Text Box 48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5" name="Text Box 48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6" name="Text Box 48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7" name="Text Box 48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8" name="Text Box 48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9" name="Text Box 48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0" name="Text Box 48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1" name="Text Box 48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2" name="Text Box 48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3" name="Text Box 48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4" name="Text Box 48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5" name="Text Box 48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6" name="Text Box 49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7" name="Text Box 49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8" name="Text Box 49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9" name="Text Box 49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0" name="Text Box 49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1" name="Text Box 49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2" name="Text Box 49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3" name="Text Box 49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4" name="Text Box 49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5" name="Text Box 49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6" name="Text Box 49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7" name="Text Box 49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8" name="Text Box 49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9" name="Text Box 49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0" name="Text Box 49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1" name="Text Box 49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2" name="Text Box 49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3" name="Text Box 49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4" name="Text Box 49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5" name="Text Box 49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6" name="Text Box 49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7" name="Text Box 49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8" name="Text Box 49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9" name="Text Box 49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0" name="Text Box 49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1" name="Text Box 49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2" name="Text Box 49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3" name="Text Box 49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4" name="Text Box 49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5" name="Text Box 49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6" name="Text Box 49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7" name="Text Box 49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8" name="Text Box 49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9" name="Text Box 49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0" name="Text Box 49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1" name="Text Box 49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2" name="Text Box 49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3" name="Text Box 49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4" name="Text Box 49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5" name="Text Box 49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6" name="Text Box 49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7" name="Text Box 49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8" name="Text Box 49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9" name="Text Box 49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0" name="Text Box 49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1" name="Text Box 49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2" name="Text Box 49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3" name="Text Box 49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4" name="Text Box 49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5" name="Text Box 49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6" name="Text Box 49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7" name="Text Box 49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8" name="Text Box 49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9" name="Text Box 49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0" name="Text Box 49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1" name="Text Box 49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2" name="Text Box 49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3" name="Text Box 49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4" name="Text Box 49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5" name="Text Box 49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6" name="Text Box 49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7" name="Text Box 49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8" name="Text Box 49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9" name="Text Box 49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0" name="Text Box 49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1" name="Text Box 49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2" name="Text Box 49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3" name="Text Box 49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4" name="Text Box 49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5" name="Text Box 49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6" name="Text Box 49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7" name="Text Box 49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8" name="Text Box 49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9" name="Text Box 49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0" name="Text Box 49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1" name="Text Box 49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2" name="Text Box 49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3" name="Text Box 49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4" name="Text Box 49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5" name="Text Box 49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6" name="Text Box 49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7" name="Text Box 49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8" name="Text Box 49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9" name="Text Box 49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0" name="Text Box 49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1" name="Text Box 49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2" name="Text Box 49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3" name="Text Box 49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4" name="Text Box 49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5" name="Text Box 49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6" name="Text Box 49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7" name="Text Box 49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8" name="Text Box 49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9" name="Text Box 49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0" name="Text Box 49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1" name="Text Box 49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2" name="Text Box 49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3" name="Text Box 49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4" name="Text Box 49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5" name="Text Box 49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6" name="Text Box 50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7" name="Text Box 50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8" name="Text Box 50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9" name="Text Box 50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0" name="Text Box 50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1" name="Text Box 50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2" name="Text Box 50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3" name="Text Box 50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4" name="Text Box 50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5" name="Text Box 50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6" name="Text Box 50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7" name="Text Box 50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8" name="Text Box 50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9" name="Text Box 50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0" name="Text Box 50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1" name="Text Box 50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2" name="Text Box 50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3" name="Text Box 50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4" name="Text Box 50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5" name="Text Box 50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6" name="Text Box 50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7" name="Text Box 50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8" name="Text Box 50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9" name="Text Box 50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0" name="Text Box 50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1" name="Text Box 50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2" name="Text Box 50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3" name="Text Box 50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4" name="Text Box 50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5" name="Text Box 50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6" name="Text Box 50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7" name="Text Box 50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8" name="Text Box 50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9" name="Text Box 50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0" name="Text Box 50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1" name="Text Box 50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2" name="Text Box 50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3" name="Text Box 50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4" name="Text Box 50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5" name="Text Box 50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6" name="Text Box 50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7" name="Text Box 50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8" name="Text Box 50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9" name="Text Box 50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0" name="Text Box 50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1" name="Text Box 50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2" name="Text Box 50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3" name="Text Box 50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4" name="Text Box 50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5" name="Text Box 50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6" name="Text Box 50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7" name="Text Box 50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8" name="Text Box 50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9" name="Text Box 50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0" name="Text Box 50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1" name="Text Box 50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2" name="Text Box 50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3" name="Text Box 50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4" name="Text Box 50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5" name="Text Box 50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6" name="Text Box 50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7" name="Text Box 50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8" name="Text Box 50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9" name="Text Box 50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0" name="Text Box 50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1" name="Text Box 50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2" name="Text Box 50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3" name="Text Box 50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4" name="Text Box 50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5" name="Text Box 50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6" name="Text Box 50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7" name="Text Box 50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8" name="Text Box 50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9" name="Text Box 50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0" name="Text Box 50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1" name="Text Box 50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2" name="Text Box 50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3" name="Text Box 50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4" name="Text Box 50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5" name="Text Box 50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6" name="Text Box 50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7" name="Text Box 50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8" name="Text Box 50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9" name="Text Box 50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0" name="Text Box 50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1" name="Text Box 50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2" name="Text Box 50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3" name="Text Box 50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4" name="Text Box 50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5" name="Text Box 50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6" name="Text Box 50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7" name="Text Box 50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8" name="Text Box 50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9" name="Text Box 50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0" name="Text Box 50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1" name="Text Box 50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2" name="Text Box 50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3" name="Text Box 50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4" name="Text Box 50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5" name="Text Box 50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6" name="Text Box 51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7" name="Text Box 51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8" name="Text Box 51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9" name="Text Box 51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0" name="Text Box 51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1" name="Text Box 51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2" name="Text Box 51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3" name="Text Box 51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4" name="Text Box 51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5" name="Text Box 51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6" name="Text Box 51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7" name="Text Box 51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8" name="Text Box 51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9" name="Text Box 51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0" name="Text Box 51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1" name="Text Box 51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2" name="Text Box 51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3" name="Text Box 51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4" name="Text Box 51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5" name="Text Box 51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6" name="Text Box 51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7" name="Text Box 51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8" name="Text Box 51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9" name="Text Box 51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0" name="Text Box 51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1" name="Text Box 51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2" name="Text Box 51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3" name="Text Box 51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4" name="Text Box 51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5" name="Text Box 51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6" name="Text Box 51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7" name="Text Box 51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8" name="Text Box 51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9" name="Text Box 51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0" name="Text Box 51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1" name="Text Box 51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2" name="Text Box 51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3" name="Text Box 51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4" name="Text Box 51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5" name="Text Box 51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6" name="Text Box 51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7" name="Text Box 51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8" name="Text Box 51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9" name="Text Box 51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0" name="Text Box 51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1" name="Text Box 51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2" name="Text Box 51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3" name="Text Box 51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4" name="Text Box 51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5" name="Text Box 51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6" name="Text Box 51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7" name="Text Box 51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8" name="Text Box 51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9" name="Text Box 51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0" name="Text Box 51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1" name="Text Box 51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2" name="Text Box 51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3" name="Text Box 51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4" name="Text Box 51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5" name="Text Box 51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6" name="Text Box 51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7" name="Text Box 51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8" name="Text Box 51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9" name="Text Box 51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0" name="Text Box 51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1" name="Text Box 51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2" name="Text Box 51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3" name="Text Box 51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4" name="Text Box 51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5" name="Text Box 51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6" name="Text Box 51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7" name="Text Box 51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8" name="Text Box 51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9" name="Text Box 51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0" name="Text Box 51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1" name="Text Box 51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2" name="Text Box 51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3" name="Text Box 51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4" name="Text Box 51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5" name="Text Box 51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6" name="Text Box 51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7" name="Text Box 51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8" name="Text Box 51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9" name="Text Box 51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0" name="Text Box 51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1" name="Text Box 51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2" name="Text Box 51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3" name="Text Box 51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4" name="Text Box 51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5" name="Text Box 51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6" name="Text Box 51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7" name="Text Box 51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8" name="Text Box 51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9" name="Text Box 51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0" name="Text Box 51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1" name="Text Box 51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2" name="Text Box 51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3" name="Text Box 51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4" name="Text Box 51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5" name="Text Box 51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6" name="Text Box 52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7" name="Text Box 52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8" name="Text Box 52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9" name="Text Box 52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0" name="Text Box 52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1" name="Text Box 52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2" name="Text Box 52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3" name="Text Box 52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4" name="Text Box 52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5" name="Text Box 52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6" name="Text Box 52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7" name="Text Box 52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8" name="Text Box 52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9" name="Text Box 52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0" name="Text Box 52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1" name="Text Box 52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2" name="Text Box 52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3" name="Text Box 52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4" name="Text Box 52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5" name="Text Box 52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6" name="Text Box 52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7" name="Text Box 52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8" name="Text Box 52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9" name="Text Box 52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0" name="Text Box 52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1" name="Text Box 52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2" name="Text Box 52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3" name="Text Box 52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4" name="Text Box 52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5" name="Text Box 52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6" name="Text Box 52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7" name="Text Box 52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8" name="Text Box 52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9" name="Text Box 52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0" name="Text Box 52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1" name="Text Box 52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2" name="Text Box 52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3" name="Text Box 52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4" name="Text Box 52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5" name="Text Box 52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6" name="Text Box 52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7" name="Text Box 52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8" name="Text Box 52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9" name="Text Box 52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0" name="Text Box 52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1" name="Text Box 52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2" name="Text Box 52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3" name="Text Box 52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4" name="Text Box 52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5" name="Text Box 52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6" name="Text Box 52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7" name="Text Box 52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8" name="Text Box 52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9" name="Text Box 52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0" name="Text Box 52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1" name="Text Box 52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2" name="Text Box 52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3" name="Text Box 52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4" name="Text Box 52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5" name="Text Box 52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6" name="Text Box 52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7" name="Text Box 52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8" name="Text Box 52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9" name="Text Box 52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0" name="Text Box 52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1" name="Text Box 52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2" name="Text Box 52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3" name="Text Box 52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4" name="Text Box 52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5" name="Text Box 52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6" name="Text Box 52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7" name="Text Box 52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8" name="Text Box 52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9" name="Text Box 52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70" name="Text Box 52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71" name="Text Box 52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72" name="Text Box 52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73" name="Text Box 52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74" name="Text Box 52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75" name="Text Box 52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76" name="Text Box 52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77" name="Text Box 52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78" name="Text Box 52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79" name="Text Box 52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80" name="Text Box 52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81" name="Text Box 52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82" name="Text Box 52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83" name="Text Box 52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84" name="Text Box 52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85" name="Text Box 52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86" name="Text Box 52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87" name="Text Box 52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88" name="Text Box 52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89" name="Text Box 52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90" name="Text Box 52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91" name="Text Box 52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92" name="Text Box 52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93" name="Text Box 52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94" name="Text Box 52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95" name="Text Box 52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96" name="Text Box 53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97" name="Text Box 53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98" name="Text Box 53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99" name="Text Box 53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00" name="Text Box 53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01" name="Text Box 53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02" name="Text Box 53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03" name="Text Box 53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04" name="Text Box 53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05" name="Text Box 53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06" name="Text Box 53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07" name="Text Box 53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08" name="Text Box 53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09" name="Text Box 53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10" name="Text Box 53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11" name="Text Box 53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12" name="Text Box 53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13" name="Text Box 53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14" name="Text Box 53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15" name="Text Box 53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16" name="Text Box 53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17" name="Text Box 53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18" name="Text Box 53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19" name="Text Box 53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20" name="Text Box 53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21" name="Text Box 53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22" name="Text Box 53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23" name="Text Box 53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24" name="Text Box 53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25" name="Text Box 53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26" name="Text Box 53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27" name="Text Box 53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28" name="Text Box 53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29" name="Text Box 53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30" name="Text Box 53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31" name="Text Box 53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32" name="Text Box 53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33" name="Text Box 53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34" name="Text Box 53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35" name="Text Box 53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36" name="Text Box 53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37" name="Text Box 53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38" name="Text Box 53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39" name="Text Box 53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40" name="Text Box 53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41" name="Text Box 53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42" name="Text Box 53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43" name="Text Box 53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44" name="Text Box 53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45" name="Text Box 53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46" name="Text Box 53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47" name="Text Box 53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48" name="Text Box 53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49" name="Text Box 53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50" name="Text Box 53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51" name="Text Box 53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52" name="Text Box 53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53" name="Text Box 53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54" name="Text Box 53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55" name="Text Box 53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56" name="Text Box 53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57" name="Text Box 53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58" name="Text Box 53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59" name="Text Box 53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60" name="Text Box 53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61" name="Text Box 53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62" name="Text Box 53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63" name="Text Box 53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64" name="Text Box 53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65" name="Text Box 53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66" name="Text Box 53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67" name="Text Box 53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68" name="Text Box 53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69" name="Text Box 53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70" name="Text Box 53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71" name="Text Box 53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72" name="Text Box 53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73" name="Text Box 53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74" name="Text Box 53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75" name="Text Box 53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76" name="Text Box 53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77" name="Text Box 53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78" name="Text Box 53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79" name="Text Box 53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80" name="Text Box 53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81" name="Text Box 53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82" name="Text Box 53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83" name="Text Box 53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84" name="Text Box 53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85" name="Text Box 53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86" name="Text Box 53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87" name="Text Box 53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88" name="Text Box 53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89" name="Text Box 53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90" name="Text Box 53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91" name="Text Box 53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92" name="Text Box 53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93" name="Text Box 53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94" name="Text Box 53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95" name="Text Box 53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96" name="Text Box 54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97" name="Text Box 54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98" name="Text Box 54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599" name="Text Box 54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00" name="Text Box 54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01" name="Text Box 54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02" name="Text Box 54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603" name="Text Box 54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4" name="Text Box 5427"/>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5" name="Text Box 5428"/>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6" name="Text Box 5429"/>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7" name="Text Box 5430"/>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8" name="Text Box 5431"/>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09" name="Text Box 5432"/>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0" name="Text Box 5433"/>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1" name="Text Box 5434"/>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2" name="Text Box 5435"/>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3" name="Text Box 5436"/>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4" name="Text Box 5437"/>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5" name="Text Box 5438"/>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6" name="Text Box 5439"/>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7" name="Text Box 5440"/>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8" name="Text Box 5441"/>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19" name="Text Box 5442"/>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0" name="Text Box 5443"/>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1" name="Text Box 5444"/>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2" name="Text Box 5445"/>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3" name="Text Box 5446"/>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4" name="Text Box 5447"/>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5" name="Text Box 5448"/>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6" name="Text Box 5449"/>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7" name="Text Box 5450"/>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8" name="Text Box 5451"/>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29" name="Text Box 5452"/>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0" name="Text Box 5453"/>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1" name="Text Box 5454"/>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2" name="Text Box 5455"/>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3" name="Text Box 5456"/>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4" name="Text Box 5457"/>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5" name="Text Box 5458"/>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6" name="Text Box 5459"/>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7" name="Text Box 5460"/>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8" name="Text Box 5461"/>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39" name="Text Box 5462"/>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0" name="Text Box 5463"/>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1" name="Text Box 5464"/>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2" name="Text Box 5465"/>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3" name="Text Box 5466"/>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4" name="Text Box 5467"/>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5645" name="Text Box 5468"/>
        <xdr:cNvSpPr txBox="1">
          <a:spLocks noChangeArrowheads="1"/>
        </xdr:cNvSpPr>
      </xdr:nvSpPr>
      <xdr:spPr bwMode="auto">
        <a:xfrm>
          <a:off x="4686300" y="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661</xdr:row>
      <xdr:rowOff>0</xdr:rowOff>
    </xdr:from>
    <xdr:ext cx="85725" cy="205409"/>
    <xdr:sp macro="" textlink="">
      <xdr:nvSpPr>
        <xdr:cNvPr id="2824" name="Text Box 25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25" name="Text Box 25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26" name="Text Box 25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27" name="Text Box 25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28" name="Text Box 25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29" name="Text Box 25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30" name="Text Box 25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31" name="Text Box 25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32" name="Text Box 25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33" name="Text Box 25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34" name="Text Box 25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35" name="Text Box 25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36" name="Text Box 25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37" name="Text Box 25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38" name="Text Box 26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39" name="Text Box 26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40" name="Text Box 26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41" name="Text Box 26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42" name="Text Box 26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43" name="Text Box 26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44" name="Text Box 26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45" name="Text Box 26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46" name="Text Box 26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47" name="Text Box 26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48" name="Text Box 26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49" name="Text Box 26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50" name="Text Box 26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51" name="Text Box 26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52" name="Text Box 26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53" name="Text Box 26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54" name="Text Box 26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55" name="Text Box 26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56" name="Text Box 26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57" name="Text Box 26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58" name="Text Box 26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59" name="Text Box 26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60" name="Text Box 26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61" name="Text Box 26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62" name="Text Box 26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63" name="Text Box 26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64" name="Text Box 26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65" name="Text Box 26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66" name="Text Box 26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67" name="Text Box 26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68" name="Text Box 26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69" name="Text Box 26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70" name="Text Box 26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71" name="Text Box 26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72" name="Text Box 26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73" name="Text Box 26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74" name="Text Box 26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75" name="Text Box 26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76" name="Text Box 26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77" name="Text Box 26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78" name="Text Box 26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79" name="Text Box 26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80" name="Text Box 26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81" name="Text Box 26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82" name="Text Box 26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83" name="Text Box 26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84" name="Text Box 26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85" name="Text Box 26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86" name="Text Box 26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87" name="Text Box 26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88" name="Text Box 26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89" name="Text Box 26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90" name="Text Box 26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91" name="Text Box 26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92" name="Text Box 26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93" name="Text Box 26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94" name="Text Box 26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95" name="Text Box 26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96" name="Text Box 27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97" name="Text Box 27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98" name="Text Box 27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899" name="Text Box 27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00" name="Text Box 27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01" name="Text Box 27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02" name="Text Box 27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03" name="Text Box 27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04" name="Text Box 27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05" name="Text Box 27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06" name="Text Box 27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07" name="Text Box 27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08" name="Text Box 27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09" name="Text Box 27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10" name="Text Box 27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11" name="Text Box 27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12" name="Text Box 27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13" name="Text Box 27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14" name="Text Box 27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15" name="Text Box 27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16" name="Text Box 27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17" name="Text Box 27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18" name="Text Box 27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19" name="Text Box 27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20" name="Text Box 27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21" name="Text Box 27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22" name="Text Box 27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23" name="Text Box 27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24" name="Text Box 27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25" name="Text Box 27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26" name="Text Box 27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27" name="Text Box 27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28" name="Text Box 27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29" name="Text Box 27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30" name="Text Box 27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31" name="Text Box 27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32" name="Text Box 27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33" name="Text Box 27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34" name="Text Box 27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35" name="Text Box 27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36" name="Text Box 27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37" name="Text Box 27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38" name="Text Box 27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39" name="Text Box 27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40" name="Text Box 27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41" name="Text Box 27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42" name="Text Box 27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43" name="Text Box 27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44" name="Text Box 27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45" name="Text Box 27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46" name="Text Box 27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47" name="Text Box 27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48" name="Text Box 27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49" name="Text Box 27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50" name="Text Box 27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51" name="Text Box 27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52" name="Text Box 27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53" name="Text Box 27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54" name="Text Box 27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55" name="Text Box 27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56" name="Text Box 27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57" name="Text Box 27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58" name="Text Box 27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59" name="Text Box 27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60" name="Text Box 27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61" name="Text Box 27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62" name="Text Box 27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63" name="Text Box 27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64" name="Text Box 27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65" name="Text Box 27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66" name="Text Box 27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67" name="Text Box 27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68" name="Text Box 27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69" name="Text Box 27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70" name="Text Box 27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71" name="Text Box 27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72" name="Text Box 27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73" name="Text Box 27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74" name="Text Box 27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75" name="Text Box 27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76" name="Text Box 27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77" name="Text Box 27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78" name="Text Box 27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79" name="Text Box 27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80" name="Text Box 27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81" name="Text Box 27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82" name="Text Box 27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83" name="Text Box 27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84" name="Text Box 27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85" name="Text Box 27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86" name="Text Box 27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87" name="Text Box 27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88" name="Text Box 27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89" name="Text Box 27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90" name="Text Box 27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91" name="Text Box 27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92" name="Text Box 27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93" name="Text Box 27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94" name="Text Box 27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95" name="Text Box 27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96" name="Text Box 28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97" name="Text Box 28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98" name="Text Box 28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2999" name="Text Box 28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00" name="Text Box 28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01" name="Text Box 28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02" name="Text Box 28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03" name="Text Box 28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04" name="Text Box 28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05" name="Text Box 28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06" name="Text Box 28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07" name="Text Box 28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08" name="Text Box 28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09" name="Text Box 28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10" name="Text Box 28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11" name="Text Box 28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12" name="Text Box 28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13" name="Text Box 28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14" name="Text Box 28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15" name="Text Box 28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16" name="Text Box 28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17" name="Text Box 28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18" name="Text Box 28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19" name="Text Box 28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20" name="Text Box 28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21" name="Text Box 28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22" name="Text Box 28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23" name="Text Box 28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24" name="Text Box 28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25" name="Text Box 28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26" name="Text Box 28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27" name="Text Box 28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28" name="Text Box 28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29" name="Text Box 28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30" name="Text Box 28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31" name="Text Box 28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32" name="Text Box 28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33" name="Text Box 28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34" name="Text Box 28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35" name="Text Box 28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36" name="Text Box 28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37" name="Text Box 28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38" name="Text Box 28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39" name="Text Box 28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40" name="Text Box 28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41" name="Text Box 28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42" name="Text Box 28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43" name="Text Box 28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44" name="Text Box 28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45" name="Text Box 28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46" name="Text Box 28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47" name="Text Box 28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48" name="Text Box 28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49" name="Text Box 28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50" name="Text Box 28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51" name="Text Box 28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52" name="Text Box 28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53" name="Text Box 28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54" name="Text Box 28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55" name="Text Box 28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56" name="Text Box 28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57" name="Text Box 28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58" name="Text Box 28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59" name="Text Box 28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60" name="Text Box 28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61" name="Text Box 28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62" name="Text Box 28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63" name="Text Box 28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64" name="Text Box 28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65" name="Text Box 28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66" name="Text Box 28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67" name="Text Box 28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68" name="Text Box 28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69" name="Text Box 28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70" name="Text Box 28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71" name="Text Box 28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72" name="Text Box 28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73" name="Text Box 28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74" name="Text Box 28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75" name="Text Box 28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76" name="Text Box 28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77" name="Text Box 28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78" name="Text Box 28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79" name="Text Box 28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80" name="Text Box 28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81" name="Text Box 28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82" name="Text Box 28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83" name="Text Box 28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84" name="Text Box 28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85" name="Text Box 28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86" name="Text Box 28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87" name="Text Box 28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88" name="Text Box 28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89" name="Text Box 28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90" name="Text Box 28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91" name="Text Box 28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92" name="Text Box 28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93" name="Text Box 28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94" name="Text Box 28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95" name="Text Box 28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96" name="Text Box 29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97" name="Text Box 29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98" name="Text Box 29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099" name="Text Box 29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00" name="Text Box 29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01" name="Text Box 29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02" name="Text Box 29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03" name="Text Box 29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04" name="Text Box 29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05" name="Text Box 29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06" name="Text Box 29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07" name="Text Box 29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08" name="Text Box 29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09" name="Text Box 29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10" name="Text Box 29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11" name="Text Box 29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12" name="Text Box 29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13" name="Text Box 29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14" name="Text Box 29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15" name="Text Box 29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16" name="Text Box 29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17" name="Text Box 29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18" name="Text Box 29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19" name="Text Box 29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20" name="Text Box 29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21" name="Text Box 29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22" name="Text Box 29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23" name="Text Box 29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24" name="Text Box 29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25" name="Text Box 29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26" name="Text Box 29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27" name="Text Box 29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28" name="Text Box 29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29" name="Text Box 29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30" name="Text Box 29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31" name="Text Box 29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32" name="Text Box 29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33" name="Text Box 29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34" name="Text Box 29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35" name="Text Box 29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36" name="Text Box 29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37" name="Text Box 29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38" name="Text Box 29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39" name="Text Box 29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40" name="Text Box 29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41" name="Text Box 29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42" name="Text Box 29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43" name="Text Box 29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44" name="Text Box 29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45" name="Text Box 29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46" name="Text Box 29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47" name="Text Box 29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48" name="Text Box 29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49" name="Text Box 29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50" name="Text Box 29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51" name="Text Box 29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52" name="Text Box 29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53" name="Text Box 29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54" name="Text Box 29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55" name="Text Box 29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56" name="Text Box 29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57" name="Text Box 29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58" name="Text Box 29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59" name="Text Box 29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60" name="Text Box 29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61" name="Text Box 29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62" name="Text Box 29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63" name="Text Box 29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64" name="Text Box 29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65" name="Text Box 29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66" name="Text Box 29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67" name="Text Box 29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68" name="Text Box 29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69" name="Text Box 29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70" name="Text Box 29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71" name="Text Box 29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72" name="Text Box 29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73" name="Text Box 29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74" name="Text Box 29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75" name="Text Box 29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76" name="Text Box 29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77" name="Text Box 29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78" name="Text Box 29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79" name="Text Box 29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80" name="Text Box 29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81" name="Text Box 29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82" name="Text Box 29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83" name="Text Box 29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84" name="Text Box 29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85" name="Text Box 29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86" name="Text Box 29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87" name="Text Box 29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88" name="Text Box 29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89" name="Text Box 29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90" name="Text Box 29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91" name="Text Box 29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92" name="Text Box 29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93" name="Text Box 29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94" name="Text Box 29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95" name="Text Box 29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96" name="Text Box 30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97" name="Text Box 30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98" name="Text Box 30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199" name="Text Box 30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00" name="Text Box 30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01" name="Text Box 30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02" name="Text Box 30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03" name="Text Box 30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04" name="Text Box 30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05" name="Text Box 30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06" name="Text Box 30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07" name="Text Box 30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08" name="Text Box 30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09" name="Text Box 30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10" name="Text Box 30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11" name="Text Box 30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12" name="Text Box 30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13" name="Text Box 30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14" name="Text Box 30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15" name="Text Box 30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16" name="Text Box 30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17" name="Text Box 30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18" name="Text Box 30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19" name="Text Box 30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20" name="Text Box 30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21" name="Text Box 30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22" name="Text Box 30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23" name="Text Box 30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24" name="Text Box 30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25" name="Text Box 30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26" name="Text Box 30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27" name="Text Box 30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28" name="Text Box 30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29" name="Text Box 30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30" name="Text Box 30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31" name="Text Box 30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32" name="Text Box 30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33" name="Text Box 30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34" name="Text Box 30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35" name="Text Box 30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36" name="Text Box 30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37" name="Text Box 30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38" name="Text Box 30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39" name="Text Box 30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40" name="Text Box 30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41" name="Text Box 30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42" name="Text Box 30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43" name="Text Box 30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44" name="Text Box 30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45" name="Text Box 30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46" name="Text Box 30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47" name="Text Box 30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48" name="Text Box 30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49" name="Text Box 30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50" name="Text Box 30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51" name="Text Box 30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52" name="Text Box 30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53" name="Text Box 30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54" name="Text Box 30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55" name="Text Box 30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56" name="Text Box 30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57" name="Text Box 30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58" name="Text Box 30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59" name="Text Box 30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60" name="Text Box 30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61" name="Text Box 30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62" name="Text Box 30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63" name="Text Box 30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64" name="Text Box 30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65" name="Text Box 30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66" name="Text Box 30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67" name="Text Box 30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68" name="Text Box 30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69" name="Text Box 30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70" name="Text Box 30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71" name="Text Box 30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72" name="Text Box 30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73" name="Text Box 30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74" name="Text Box 30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75" name="Text Box 30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76" name="Text Box 30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77" name="Text Box 30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78" name="Text Box 30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79" name="Text Box 30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80" name="Text Box 30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81" name="Text Box 30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82" name="Text Box 30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83" name="Text Box 30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84" name="Text Box 30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85" name="Text Box 30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86" name="Text Box 30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87" name="Text Box 30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88" name="Text Box 30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89" name="Text Box 30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90" name="Text Box 30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91" name="Text Box 30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92" name="Text Box 30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93" name="Text Box 30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94" name="Text Box 30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95" name="Text Box 30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96" name="Text Box 31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97" name="Text Box 31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98" name="Text Box 31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299" name="Text Box 31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00" name="Text Box 31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01" name="Text Box 31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02" name="Text Box 31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03" name="Text Box 31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04" name="Text Box 31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05" name="Text Box 31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06" name="Text Box 31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07" name="Text Box 31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08" name="Text Box 31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09" name="Text Box 31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10" name="Text Box 31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11" name="Text Box 31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12" name="Text Box 31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13" name="Text Box 31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14" name="Text Box 31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15" name="Text Box 31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16" name="Text Box 31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17" name="Text Box 31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18" name="Text Box 31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19" name="Text Box 31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20" name="Text Box 31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21" name="Text Box 31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22" name="Text Box 31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23" name="Text Box 31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24" name="Text Box 31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25" name="Text Box 31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26" name="Text Box 31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27" name="Text Box 31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28" name="Text Box 31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29" name="Text Box 31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30" name="Text Box 31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31" name="Text Box 31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32" name="Text Box 31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33" name="Text Box 31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34" name="Text Box 31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35" name="Text Box 31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36" name="Text Box 31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37" name="Text Box 31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38" name="Text Box 31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39" name="Text Box 31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40" name="Text Box 31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41" name="Text Box 31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42" name="Text Box 31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43" name="Text Box 31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44" name="Text Box 31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45" name="Text Box 31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46" name="Text Box 31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47" name="Text Box 31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48" name="Text Box 31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49" name="Text Box 31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50" name="Text Box 31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51" name="Text Box 31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52" name="Text Box 31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53" name="Text Box 31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54" name="Text Box 31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55" name="Text Box 31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56" name="Text Box 31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57" name="Text Box 31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58" name="Text Box 31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59" name="Text Box 31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60" name="Text Box 31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61" name="Text Box 31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62" name="Text Box 31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63" name="Text Box 31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64" name="Text Box 31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65" name="Text Box 31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66" name="Text Box 31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67" name="Text Box 31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68" name="Text Box 31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69" name="Text Box 31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70" name="Text Box 31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71" name="Text Box 31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72" name="Text Box 31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73" name="Text Box 31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74" name="Text Box 31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75" name="Text Box 31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76" name="Text Box 31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77" name="Text Box 31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78" name="Text Box 31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79" name="Text Box 31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80" name="Text Box 31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81" name="Text Box 31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82" name="Text Box 31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83" name="Text Box 31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84" name="Text Box 31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85" name="Text Box 31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86" name="Text Box 31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87" name="Text Box 31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88" name="Text Box 31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89" name="Text Box 31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90" name="Text Box 31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91" name="Text Box 31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92" name="Text Box 31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93" name="Text Box 31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94" name="Text Box 31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95" name="Text Box 31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96" name="Text Box 32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97" name="Text Box 32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98" name="Text Box 32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399" name="Text Box 32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00" name="Text Box 32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01" name="Text Box 32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02" name="Text Box 32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03" name="Text Box 32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04" name="Text Box 32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05" name="Text Box 32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06" name="Text Box 32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07" name="Text Box 32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08" name="Text Box 32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09" name="Text Box 32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10" name="Text Box 32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11" name="Text Box 32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12" name="Text Box 32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13" name="Text Box 32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14" name="Text Box 32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15" name="Text Box 32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16" name="Text Box 32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17" name="Text Box 32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18" name="Text Box 32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19" name="Text Box 32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20" name="Text Box 32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21" name="Text Box 32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22" name="Text Box 32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23" name="Text Box 32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24" name="Text Box 32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25" name="Text Box 32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26" name="Text Box 32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27" name="Text Box 32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28" name="Text Box 32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29" name="Text Box 32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30" name="Text Box 32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31" name="Text Box 32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32" name="Text Box 32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33" name="Text Box 32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34" name="Text Box 32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35" name="Text Box 32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36" name="Text Box 32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37" name="Text Box 32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38" name="Text Box 32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39" name="Text Box 32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40" name="Text Box 32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41" name="Text Box 32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42" name="Text Box 32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43" name="Text Box 32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44" name="Text Box 32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45" name="Text Box 32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46" name="Text Box 32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47" name="Text Box 32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48" name="Text Box 32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49" name="Text Box 32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50" name="Text Box 32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51" name="Text Box 32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52" name="Text Box 32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53" name="Text Box 32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54" name="Text Box 32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55" name="Text Box 32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56" name="Text Box 32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57" name="Text Box 32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58" name="Text Box 32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59" name="Text Box 32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60" name="Text Box 32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61" name="Text Box 32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62" name="Text Box 32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63" name="Text Box 32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64" name="Text Box 32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65" name="Text Box 32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66" name="Text Box 32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67" name="Text Box 32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68" name="Text Box 32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69" name="Text Box 32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70" name="Text Box 32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71" name="Text Box 32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72" name="Text Box 32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73" name="Text Box 32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74" name="Text Box 32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75" name="Text Box 32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76" name="Text Box 32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77" name="Text Box 32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78" name="Text Box 32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79" name="Text Box 32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80" name="Text Box 32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81" name="Text Box 32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82" name="Text Box 32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83" name="Text Box 32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84" name="Text Box 32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85" name="Text Box 32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86" name="Text Box 32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87" name="Text Box 32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88" name="Text Box 32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89" name="Text Box 32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90" name="Text Box 32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91" name="Text Box 32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92" name="Text Box 32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93" name="Text Box 32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94" name="Text Box 32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95" name="Text Box 32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96" name="Text Box 33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97" name="Text Box 33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98" name="Text Box 33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499" name="Text Box 33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00" name="Text Box 33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01" name="Text Box 33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02" name="Text Box 33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03" name="Text Box 33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04" name="Text Box 33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05" name="Text Box 33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06" name="Text Box 33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07" name="Text Box 33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08" name="Text Box 33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09" name="Text Box 33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10" name="Text Box 33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11" name="Text Box 33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12" name="Text Box 33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13" name="Text Box 33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14" name="Text Box 33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15" name="Text Box 33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16" name="Text Box 33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17" name="Text Box 33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18" name="Text Box 33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19" name="Text Box 33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20" name="Text Box 33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21" name="Text Box 33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22" name="Text Box 33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23" name="Text Box 33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24" name="Text Box 33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25" name="Text Box 33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26" name="Text Box 33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27" name="Text Box 33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28" name="Text Box 33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29" name="Text Box 33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30" name="Text Box 33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31" name="Text Box 33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32" name="Text Box 33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33" name="Text Box 33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34" name="Text Box 33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35" name="Text Box 33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36" name="Text Box 33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37" name="Text Box 33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38" name="Text Box 33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39" name="Text Box 33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40" name="Text Box 33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41" name="Text Box 33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42" name="Text Box 33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43" name="Text Box 33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44" name="Text Box 33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45" name="Text Box 33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46" name="Text Box 33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47" name="Text Box 33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48" name="Text Box 33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49" name="Text Box 33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50" name="Text Box 33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51" name="Text Box 33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52" name="Text Box 33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53" name="Text Box 33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54" name="Text Box 33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55" name="Text Box 33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56" name="Text Box 33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57" name="Text Box 33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58" name="Text Box 33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59" name="Text Box 33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60" name="Text Box 33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61" name="Text Box 33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62" name="Text Box 33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63" name="Text Box 33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64" name="Text Box 33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65" name="Text Box 33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66" name="Text Box 33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67" name="Text Box 33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68" name="Text Box 33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69" name="Text Box 33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70" name="Text Box 33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71" name="Text Box 33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72" name="Text Box 33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73" name="Text Box 33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74" name="Text Box 33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75" name="Text Box 33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76" name="Text Box 33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77" name="Text Box 33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78" name="Text Box 33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79" name="Text Box 33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80" name="Text Box 33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81" name="Text Box 33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82" name="Text Box 33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83" name="Text Box 33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84" name="Text Box 33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85" name="Text Box 33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86" name="Text Box 33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87" name="Text Box 33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88" name="Text Box 33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89" name="Text Box 33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90" name="Text Box 33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91" name="Text Box 33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92" name="Text Box 33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93" name="Text Box 33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94" name="Text Box 33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95" name="Text Box 33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96" name="Text Box 34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97" name="Text Box 34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98" name="Text Box 34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599" name="Text Box 34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00" name="Text Box 34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01" name="Text Box 34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02" name="Text Box 34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03" name="Text Box 34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04" name="Text Box 34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05" name="Text Box 34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06" name="Text Box 34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07" name="Text Box 34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08" name="Text Box 34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09" name="Text Box 34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10" name="Text Box 34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11" name="Text Box 34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12" name="Text Box 34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13" name="Text Box 34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14" name="Text Box 34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15" name="Text Box 34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16" name="Text Box 34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17" name="Text Box 34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18" name="Text Box 34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19" name="Text Box 34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20" name="Text Box 34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21" name="Text Box 34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22" name="Text Box 34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23" name="Text Box 34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24" name="Text Box 34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25" name="Text Box 34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26" name="Text Box 34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27" name="Text Box 34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28" name="Text Box 34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29" name="Text Box 34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30" name="Text Box 34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31" name="Text Box 34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32" name="Text Box 34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33" name="Text Box 34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34" name="Text Box 34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35" name="Text Box 34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36" name="Text Box 34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37" name="Text Box 34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38" name="Text Box 34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39" name="Text Box 34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40" name="Text Box 34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41" name="Text Box 34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42" name="Text Box 34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43" name="Text Box 34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44" name="Text Box 34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45" name="Text Box 34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46" name="Text Box 34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47" name="Text Box 34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48" name="Text Box 34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49" name="Text Box 34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50" name="Text Box 34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51" name="Text Box 34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52" name="Text Box 34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53" name="Text Box 34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54" name="Text Box 34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55" name="Text Box 34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56" name="Text Box 34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57" name="Text Box 34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58" name="Text Box 34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59" name="Text Box 34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60" name="Text Box 34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61" name="Text Box 34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62" name="Text Box 34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63" name="Text Box 34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64" name="Text Box 34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65" name="Text Box 34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66" name="Text Box 34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67" name="Text Box 34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68" name="Text Box 34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69" name="Text Box 34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70" name="Text Box 34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71" name="Text Box 34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72" name="Text Box 34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73" name="Text Box 34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74" name="Text Box 34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75" name="Text Box 34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76" name="Text Box 34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77" name="Text Box 34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78" name="Text Box 34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79" name="Text Box 34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80" name="Text Box 34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81" name="Text Box 34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82" name="Text Box 34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83" name="Text Box 34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84" name="Text Box 34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85" name="Text Box 34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86" name="Text Box 34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87" name="Text Box 34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88" name="Text Box 34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89" name="Text Box 34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90" name="Text Box 34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91" name="Text Box 34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92" name="Text Box 34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93" name="Text Box 34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94" name="Text Box 34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95" name="Text Box 34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96" name="Text Box 35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97" name="Text Box 35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98" name="Text Box 35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699" name="Text Box 35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00" name="Text Box 35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01" name="Text Box 35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02" name="Text Box 35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03" name="Text Box 35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04" name="Text Box 35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05" name="Text Box 35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06" name="Text Box 35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07" name="Text Box 35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08" name="Text Box 35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09" name="Text Box 35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10" name="Text Box 35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11" name="Text Box 35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12" name="Text Box 35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13" name="Text Box 35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14" name="Text Box 35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15" name="Text Box 35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16" name="Text Box 35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17" name="Text Box 35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18" name="Text Box 35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19" name="Text Box 35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20" name="Text Box 35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21" name="Text Box 35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22" name="Text Box 35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23" name="Text Box 35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24" name="Text Box 35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25" name="Text Box 35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26" name="Text Box 35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27" name="Text Box 35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28" name="Text Box 35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29" name="Text Box 35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30" name="Text Box 35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31" name="Text Box 35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32" name="Text Box 35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33" name="Text Box 35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34" name="Text Box 35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35" name="Text Box 35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36" name="Text Box 35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37" name="Text Box 35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38" name="Text Box 35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39" name="Text Box 35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40" name="Text Box 35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41" name="Text Box 35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42" name="Text Box 35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43" name="Text Box 35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44" name="Text Box 35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45" name="Text Box 35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46" name="Text Box 35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47" name="Text Box 35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48" name="Text Box 35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49" name="Text Box 35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50" name="Text Box 35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51" name="Text Box 35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52" name="Text Box 35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53" name="Text Box 35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54" name="Text Box 35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55" name="Text Box 35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56" name="Text Box 35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57" name="Text Box 35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58" name="Text Box 35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59" name="Text Box 35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60" name="Text Box 35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61" name="Text Box 35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62" name="Text Box 35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63" name="Text Box 35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64" name="Text Box 35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65" name="Text Box 35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66" name="Text Box 35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67" name="Text Box 35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68" name="Text Box 35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69" name="Text Box 35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70" name="Text Box 35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71" name="Text Box 35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72" name="Text Box 35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73" name="Text Box 35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74" name="Text Box 35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75" name="Text Box 35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76" name="Text Box 35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77" name="Text Box 35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78" name="Text Box 35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79" name="Text Box 35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80" name="Text Box 35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81" name="Text Box 35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82" name="Text Box 35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83" name="Text Box 35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84" name="Text Box 35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85" name="Text Box 35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86" name="Text Box 35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87" name="Text Box 35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88" name="Text Box 35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89" name="Text Box 35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90" name="Text Box 35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91" name="Text Box 35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92" name="Text Box 35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93" name="Text Box 35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94" name="Text Box 35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95" name="Text Box 35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96" name="Text Box 36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97" name="Text Box 36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98" name="Text Box 36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799" name="Text Box 36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00" name="Text Box 36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01" name="Text Box 36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02" name="Text Box 36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03" name="Text Box 36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04" name="Text Box 36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05" name="Text Box 36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06" name="Text Box 36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07" name="Text Box 36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08" name="Text Box 36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09" name="Text Box 36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10" name="Text Box 36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11" name="Text Box 36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12" name="Text Box 36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13" name="Text Box 36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14" name="Text Box 36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15" name="Text Box 36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16" name="Text Box 36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17" name="Text Box 36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18" name="Text Box 36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19" name="Text Box 36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20" name="Text Box 36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21" name="Text Box 36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22" name="Text Box 36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23" name="Text Box 36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24" name="Text Box 36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25" name="Text Box 36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26" name="Text Box 36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27" name="Text Box 36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28" name="Text Box 36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29" name="Text Box 36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30" name="Text Box 36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31" name="Text Box 36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32" name="Text Box 36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33" name="Text Box 36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34" name="Text Box 36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35" name="Text Box 36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36" name="Text Box 36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37" name="Text Box 36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38" name="Text Box 36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39" name="Text Box 36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40" name="Text Box 36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41" name="Text Box 36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42" name="Text Box 36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43" name="Text Box 36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44" name="Text Box 36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45" name="Text Box 36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46" name="Text Box 36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47" name="Text Box 36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48" name="Text Box 36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49" name="Text Box 36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50" name="Text Box 36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51" name="Text Box 36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52" name="Text Box 36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53" name="Text Box 36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54" name="Text Box 36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55" name="Text Box 36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56" name="Text Box 36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57" name="Text Box 36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58" name="Text Box 36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59" name="Text Box 36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60" name="Text Box 36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61" name="Text Box 36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62" name="Text Box 36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63" name="Text Box 36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64" name="Text Box 36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65" name="Text Box 36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66" name="Text Box 36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67" name="Text Box 36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68" name="Text Box 36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69" name="Text Box 36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70" name="Text Box 36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71" name="Text Box 36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72" name="Text Box 36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73" name="Text Box 36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74" name="Text Box 36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75" name="Text Box 36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76" name="Text Box 36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77" name="Text Box 36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78" name="Text Box 36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79" name="Text Box 36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80" name="Text Box 36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81" name="Text Box 36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82" name="Text Box 36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83" name="Text Box 36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84" name="Text Box 36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85" name="Text Box 36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86" name="Text Box 36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87" name="Text Box 36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88" name="Text Box 36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89" name="Text Box 36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90" name="Text Box 36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91" name="Text Box 36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92" name="Text Box 36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93" name="Text Box 36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94" name="Text Box 36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95" name="Text Box 36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96" name="Text Box 37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97" name="Text Box 37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98" name="Text Box 37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899" name="Text Box 37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00" name="Text Box 37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01" name="Text Box 37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02" name="Text Box 37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03" name="Text Box 37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04" name="Text Box 37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05" name="Text Box 37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06" name="Text Box 37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07" name="Text Box 37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08" name="Text Box 37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09" name="Text Box 37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10" name="Text Box 37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11" name="Text Box 37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12" name="Text Box 37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13" name="Text Box 37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14" name="Text Box 37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15" name="Text Box 37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16" name="Text Box 37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17" name="Text Box 37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18" name="Text Box 37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19" name="Text Box 37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20" name="Text Box 37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21" name="Text Box 37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22" name="Text Box 37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23" name="Text Box 37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24" name="Text Box 37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25" name="Text Box 37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26" name="Text Box 37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27" name="Text Box 37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28" name="Text Box 37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29" name="Text Box 37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30" name="Text Box 37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31" name="Text Box 37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32" name="Text Box 37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33" name="Text Box 37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34" name="Text Box 37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35" name="Text Box 37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36" name="Text Box 37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37" name="Text Box 37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38" name="Text Box 37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39" name="Text Box 37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40" name="Text Box 37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41" name="Text Box 37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42" name="Text Box 37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43" name="Text Box 37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44" name="Text Box 37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45" name="Text Box 37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46" name="Text Box 37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47" name="Text Box 37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48" name="Text Box 37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49" name="Text Box 37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50" name="Text Box 37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51" name="Text Box 37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52" name="Text Box 37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53" name="Text Box 37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54" name="Text Box 37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55" name="Text Box 37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56" name="Text Box 37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57" name="Text Box 37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58" name="Text Box 37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59" name="Text Box 37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60" name="Text Box 37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61" name="Text Box 37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62" name="Text Box 37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63" name="Text Box 37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64" name="Text Box 37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65" name="Text Box 37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66" name="Text Box 37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67" name="Text Box 37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68" name="Text Box 37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69" name="Text Box 37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70" name="Text Box 37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71" name="Text Box 37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72" name="Text Box 37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73" name="Text Box 37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74" name="Text Box 37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75" name="Text Box 37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76" name="Text Box 37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77" name="Text Box 37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78" name="Text Box 37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79" name="Text Box 37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80" name="Text Box 37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81" name="Text Box 37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82" name="Text Box 37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83" name="Text Box 37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84" name="Text Box 37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85" name="Text Box 37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86" name="Text Box 37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87" name="Text Box 37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88" name="Text Box 37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89" name="Text Box 37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90" name="Text Box 37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91" name="Text Box 37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92" name="Text Box 37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93" name="Text Box 37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94" name="Text Box 37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95" name="Text Box 37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96" name="Text Box 38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97" name="Text Box 38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98" name="Text Box 38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3999" name="Text Box 38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00" name="Text Box 38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01" name="Text Box 38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02" name="Text Box 38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03" name="Text Box 38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04" name="Text Box 38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05" name="Text Box 38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06" name="Text Box 38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07" name="Text Box 38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08" name="Text Box 38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09" name="Text Box 38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10" name="Text Box 38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11" name="Text Box 38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12" name="Text Box 38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13" name="Text Box 38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14" name="Text Box 38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15" name="Text Box 38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16" name="Text Box 38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17" name="Text Box 38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18" name="Text Box 38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19" name="Text Box 38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20" name="Text Box 38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21" name="Text Box 38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22" name="Text Box 38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23" name="Text Box 38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24" name="Text Box 38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25" name="Text Box 38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26" name="Text Box 38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27" name="Text Box 38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28" name="Text Box 38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29" name="Text Box 38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30" name="Text Box 38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31" name="Text Box 38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32" name="Text Box 38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33" name="Text Box 38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34" name="Text Box 38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35" name="Text Box 38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36" name="Text Box 38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37" name="Text Box 38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38" name="Text Box 38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39" name="Text Box 38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40" name="Text Box 38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41" name="Text Box 38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42" name="Text Box 38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43" name="Text Box 38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44" name="Text Box 38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45" name="Text Box 38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46" name="Text Box 38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47" name="Text Box 38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48" name="Text Box 38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49" name="Text Box 38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50" name="Text Box 38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51" name="Text Box 38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52" name="Text Box 38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53" name="Text Box 38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54" name="Text Box 38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55" name="Text Box 38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56" name="Text Box 38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57" name="Text Box 38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58" name="Text Box 38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59" name="Text Box 38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60" name="Text Box 38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61" name="Text Box 38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62" name="Text Box 38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63" name="Text Box 38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64" name="Text Box 38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65" name="Text Box 38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66" name="Text Box 38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67" name="Text Box 38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68" name="Text Box 38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69" name="Text Box 38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70" name="Text Box 38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71" name="Text Box 38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72" name="Text Box 38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73" name="Text Box 38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74" name="Text Box 38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75" name="Text Box 38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76" name="Text Box 38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77" name="Text Box 38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78" name="Text Box 38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79" name="Text Box 38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80" name="Text Box 38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81" name="Text Box 38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82" name="Text Box 38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83" name="Text Box 38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84" name="Text Box 38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85" name="Text Box 38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86" name="Text Box 38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87" name="Text Box 38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88" name="Text Box 38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89" name="Text Box 38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90" name="Text Box 38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91" name="Text Box 38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92" name="Text Box 38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93" name="Text Box 38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94" name="Text Box 38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95" name="Text Box 38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96" name="Text Box 39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97" name="Text Box 39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98" name="Text Box 39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099" name="Text Box 39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00" name="Text Box 39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01" name="Text Box 39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02" name="Text Box 39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03" name="Text Box 39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04" name="Text Box 39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05" name="Text Box 39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06" name="Text Box 39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07" name="Text Box 39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08" name="Text Box 39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09" name="Text Box 39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10" name="Text Box 39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11" name="Text Box 39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12" name="Text Box 39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13" name="Text Box 39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14" name="Text Box 39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15" name="Text Box 39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16" name="Text Box 39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17" name="Text Box 39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18" name="Text Box 39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19" name="Text Box 39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20" name="Text Box 39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21" name="Text Box 39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22" name="Text Box 39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23" name="Text Box 39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24" name="Text Box 39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25" name="Text Box 39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26" name="Text Box 39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27" name="Text Box 39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28" name="Text Box 39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29" name="Text Box 39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30" name="Text Box 39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31" name="Text Box 39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32" name="Text Box 39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33" name="Text Box 39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34" name="Text Box 39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35" name="Text Box 39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36" name="Text Box 39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37" name="Text Box 39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38" name="Text Box 39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39" name="Text Box 39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40" name="Text Box 39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41" name="Text Box 39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42" name="Text Box 39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43" name="Text Box 39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44" name="Text Box 39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45" name="Text Box 39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46" name="Text Box 39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47" name="Text Box 39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48" name="Text Box 39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49" name="Text Box 39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50" name="Text Box 39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51" name="Text Box 39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52" name="Text Box 39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53" name="Text Box 39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54" name="Text Box 39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55" name="Text Box 39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56" name="Text Box 39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57" name="Text Box 39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58" name="Text Box 39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59" name="Text Box 39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60" name="Text Box 39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61" name="Text Box 39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62" name="Text Box 39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63" name="Text Box 39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64" name="Text Box 39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65" name="Text Box 39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66" name="Text Box 39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67" name="Text Box 39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68" name="Text Box 39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69" name="Text Box 39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70" name="Text Box 39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71" name="Text Box 39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72" name="Text Box 39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73" name="Text Box 39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74" name="Text Box 39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75" name="Text Box 39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76" name="Text Box 39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77" name="Text Box 39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78" name="Text Box 39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79" name="Text Box 39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80" name="Text Box 39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81" name="Text Box 39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82" name="Text Box 39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83" name="Text Box 39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84" name="Text Box 39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85" name="Text Box 39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86" name="Text Box 39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87" name="Text Box 39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88" name="Text Box 39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89" name="Text Box 39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90" name="Text Box 39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91" name="Text Box 39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92" name="Text Box 39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93" name="Text Box 39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94" name="Text Box 39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95" name="Text Box 39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96" name="Text Box 40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97" name="Text Box 40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98" name="Text Box 40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199" name="Text Box 40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00" name="Text Box 40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01" name="Text Box 40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02" name="Text Box 40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03" name="Text Box 40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04" name="Text Box 40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05" name="Text Box 40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06" name="Text Box 40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07" name="Text Box 40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08" name="Text Box 40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09" name="Text Box 40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10" name="Text Box 40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11" name="Text Box 40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12" name="Text Box 40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13" name="Text Box 40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14" name="Text Box 40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15" name="Text Box 40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16" name="Text Box 40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17" name="Text Box 40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18" name="Text Box 40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19" name="Text Box 40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20" name="Text Box 40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21" name="Text Box 40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22" name="Text Box 40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23" name="Text Box 40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24" name="Text Box 40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25" name="Text Box 40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26" name="Text Box 40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27" name="Text Box 40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28" name="Text Box 40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29" name="Text Box 40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30" name="Text Box 40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31" name="Text Box 40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32" name="Text Box 40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33" name="Text Box 40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34" name="Text Box 40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35" name="Text Box 40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36" name="Text Box 40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37" name="Text Box 40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38" name="Text Box 40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39" name="Text Box 40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40" name="Text Box 40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41" name="Text Box 40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42" name="Text Box 40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43" name="Text Box 40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44" name="Text Box 40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45" name="Text Box 40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46" name="Text Box 40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47" name="Text Box 40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48" name="Text Box 40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49" name="Text Box 40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50" name="Text Box 40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51" name="Text Box 40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52" name="Text Box 40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53" name="Text Box 40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54" name="Text Box 40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55" name="Text Box 40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56" name="Text Box 40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57" name="Text Box 40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58" name="Text Box 40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59" name="Text Box 40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60" name="Text Box 40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61" name="Text Box 40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62" name="Text Box 40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63" name="Text Box 40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64" name="Text Box 40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65" name="Text Box 40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66" name="Text Box 40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67" name="Text Box 40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68" name="Text Box 40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69" name="Text Box 40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70" name="Text Box 40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71" name="Text Box 40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72" name="Text Box 40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73" name="Text Box 40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74" name="Text Box 40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75" name="Text Box 40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76" name="Text Box 40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77" name="Text Box 40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78" name="Text Box 40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79" name="Text Box 40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80" name="Text Box 40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81" name="Text Box 40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82" name="Text Box 40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83" name="Text Box 40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84" name="Text Box 40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85" name="Text Box 40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86" name="Text Box 40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87" name="Text Box 40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88" name="Text Box 40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89" name="Text Box 40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90" name="Text Box 40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91" name="Text Box 40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92" name="Text Box 40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93" name="Text Box 40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94" name="Text Box 40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95" name="Text Box 40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96" name="Text Box 41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97" name="Text Box 41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98" name="Text Box 41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299" name="Text Box 41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00" name="Text Box 41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01" name="Text Box 41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02" name="Text Box 41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03" name="Text Box 41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04" name="Text Box 41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05" name="Text Box 41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06" name="Text Box 41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07" name="Text Box 41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08" name="Text Box 41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09" name="Text Box 41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10" name="Text Box 41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11" name="Text Box 41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12" name="Text Box 41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13" name="Text Box 41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14" name="Text Box 41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15" name="Text Box 41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16" name="Text Box 41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17" name="Text Box 41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18" name="Text Box 41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19" name="Text Box 41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20" name="Text Box 41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21" name="Text Box 41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22" name="Text Box 41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23" name="Text Box 41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24" name="Text Box 41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25" name="Text Box 41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26" name="Text Box 41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27" name="Text Box 41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28" name="Text Box 41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29" name="Text Box 41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30" name="Text Box 41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31" name="Text Box 41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32" name="Text Box 41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33" name="Text Box 41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34" name="Text Box 41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35" name="Text Box 41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36" name="Text Box 41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37" name="Text Box 41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38" name="Text Box 41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39" name="Text Box 41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40" name="Text Box 41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41" name="Text Box 41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42" name="Text Box 41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43" name="Text Box 41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44" name="Text Box 41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45" name="Text Box 41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46" name="Text Box 41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47" name="Text Box 41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48" name="Text Box 41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49" name="Text Box 41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50" name="Text Box 41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51" name="Text Box 41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52" name="Text Box 41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53" name="Text Box 41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54" name="Text Box 41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55" name="Text Box 41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56" name="Text Box 41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57" name="Text Box 41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58" name="Text Box 41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59" name="Text Box 41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60" name="Text Box 41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61" name="Text Box 41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62" name="Text Box 41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63" name="Text Box 41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64" name="Text Box 41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65" name="Text Box 41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66" name="Text Box 41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67" name="Text Box 41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68" name="Text Box 41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69" name="Text Box 41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70" name="Text Box 41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71" name="Text Box 41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72" name="Text Box 41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73" name="Text Box 41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74" name="Text Box 41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75" name="Text Box 41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76" name="Text Box 41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77" name="Text Box 41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78" name="Text Box 41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79" name="Text Box 41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80" name="Text Box 41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81" name="Text Box 41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82" name="Text Box 41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83" name="Text Box 41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84" name="Text Box 41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85" name="Text Box 41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86" name="Text Box 41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87" name="Text Box 41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88" name="Text Box 41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89" name="Text Box 41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90" name="Text Box 41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91" name="Text Box 41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92" name="Text Box 41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93" name="Text Box 41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94" name="Text Box 41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95" name="Text Box 41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96" name="Text Box 42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97" name="Text Box 42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98" name="Text Box 42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399" name="Text Box 42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00" name="Text Box 42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01" name="Text Box 42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02" name="Text Box 42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03" name="Text Box 42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04" name="Text Box 42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05" name="Text Box 42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06" name="Text Box 42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07" name="Text Box 42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08" name="Text Box 42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09" name="Text Box 42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10" name="Text Box 42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11" name="Text Box 42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12" name="Text Box 42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13" name="Text Box 42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14" name="Text Box 42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15" name="Text Box 42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16" name="Text Box 42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17" name="Text Box 42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18" name="Text Box 42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19" name="Text Box 42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20" name="Text Box 42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21" name="Text Box 42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22" name="Text Box 42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23" name="Text Box 42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24" name="Text Box 42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25" name="Text Box 42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26" name="Text Box 42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27" name="Text Box 42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28" name="Text Box 42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29" name="Text Box 42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30" name="Text Box 42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31" name="Text Box 42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32" name="Text Box 42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33" name="Text Box 42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34" name="Text Box 42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35" name="Text Box 42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36" name="Text Box 42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37" name="Text Box 42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38" name="Text Box 42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39" name="Text Box 42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40" name="Text Box 42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41" name="Text Box 42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42" name="Text Box 42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43" name="Text Box 42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44" name="Text Box 42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45" name="Text Box 42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46" name="Text Box 42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47" name="Text Box 42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48" name="Text Box 42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49" name="Text Box 42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50" name="Text Box 42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51" name="Text Box 42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52" name="Text Box 42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53" name="Text Box 42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54" name="Text Box 42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55" name="Text Box 42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56" name="Text Box 42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57" name="Text Box 42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58" name="Text Box 42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59" name="Text Box 42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60" name="Text Box 42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61" name="Text Box 42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62" name="Text Box 42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63" name="Text Box 42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64" name="Text Box 42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65" name="Text Box 42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66" name="Text Box 42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67" name="Text Box 42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68" name="Text Box 42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69" name="Text Box 42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70" name="Text Box 42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71" name="Text Box 42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72" name="Text Box 42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73" name="Text Box 42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74" name="Text Box 42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75" name="Text Box 42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76" name="Text Box 42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77" name="Text Box 42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78" name="Text Box 42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79" name="Text Box 42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80" name="Text Box 42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81" name="Text Box 42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82" name="Text Box 42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83" name="Text Box 42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84" name="Text Box 42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85" name="Text Box 42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86" name="Text Box 42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87" name="Text Box 42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88" name="Text Box 42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89" name="Text Box 42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90" name="Text Box 42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91" name="Text Box 42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92" name="Text Box 42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93" name="Text Box 42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94" name="Text Box 42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95" name="Text Box 42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96" name="Text Box 43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97" name="Text Box 43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98" name="Text Box 43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499" name="Text Box 43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00" name="Text Box 43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01" name="Text Box 43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02" name="Text Box 43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03" name="Text Box 43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04" name="Text Box 43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05" name="Text Box 43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06" name="Text Box 43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07" name="Text Box 43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08" name="Text Box 43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09" name="Text Box 43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10" name="Text Box 43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11" name="Text Box 43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12" name="Text Box 43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13" name="Text Box 43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14" name="Text Box 43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15" name="Text Box 43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16" name="Text Box 43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17" name="Text Box 43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18" name="Text Box 43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19" name="Text Box 43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20" name="Text Box 43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21" name="Text Box 43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22" name="Text Box 43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23" name="Text Box 43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24" name="Text Box 43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25" name="Text Box 43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26" name="Text Box 43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27" name="Text Box 43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28" name="Text Box 43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29" name="Text Box 43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30" name="Text Box 43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31" name="Text Box 43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32" name="Text Box 43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33" name="Text Box 43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34" name="Text Box 43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35" name="Text Box 43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36" name="Text Box 43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37" name="Text Box 43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38" name="Text Box 43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39" name="Text Box 43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40" name="Text Box 43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41" name="Text Box 43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42" name="Text Box 43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43" name="Text Box 43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44" name="Text Box 43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45" name="Text Box 43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46" name="Text Box 43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47" name="Text Box 43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48" name="Text Box 43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49" name="Text Box 43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50" name="Text Box 43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51" name="Text Box 43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52" name="Text Box 43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53" name="Text Box 43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54" name="Text Box 43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55" name="Text Box 43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56" name="Text Box 43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57" name="Text Box 43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58" name="Text Box 43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59" name="Text Box 43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60" name="Text Box 43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61" name="Text Box 43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62" name="Text Box 43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63" name="Text Box 43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64" name="Text Box 43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65" name="Text Box 43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66" name="Text Box 43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67" name="Text Box 43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68" name="Text Box 43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69" name="Text Box 43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70" name="Text Box 43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71" name="Text Box 43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72" name="Text Box 43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73" name="Text Box 43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74" name="Text Box 43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75" name="Text Box 43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76" name="Text Box 43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77" name="Text Box 43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78" name="Text Box 43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79" name="Text Box 43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80" name="Text Box 43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81" name="Text Box 43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82" name="Text Box 43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83" name="Text Box 43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84" name="Text Box 43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85" name="Text Box 43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86" name="Text Box 43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87" name="Text Box 43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88" name="Text Box 43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89" name="Text Box 43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90" name="Text Box 43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91" name="Text Box 43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92" name="Text Box 43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93" name="Text Box 43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94" name="Text Box 43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95" name="Text Box 43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96" name="Text Box 44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97" name="Text Box 44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98" name="Text Box 44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599" name="Text Box 44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00" name="Text Box 44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01" name="Text Box 44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02" name="Text Box 44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03" name="Text Box 44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04" name="Text Box 44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05" name="Text Box 44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06" name="Text Box 44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07" name="Text Box 44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08" name="Text Box 44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09" name="Text Box 44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10" name="Text Box 44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11" name="Text Box 44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12" name="Text Box 44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13" name="Text Box 44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14" name="Text Box 44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15" name="Text Box 44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16" name="Text Box 44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17" name="Text Box 44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18" name="Text Box 44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19" name="Text Box 44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20" name="Text Box 44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21" name="Text Box 44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22" name="Text Box 44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23" name="Text Box 44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24" name="Text Box 44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25" name="Text Box 44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26" name="Text Box 44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27" name="Text Box 44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28" name="Text Box 44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29" name="Text Box 44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30" name="Text Box 44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31" name="Text Box 44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32" name="Text Box 44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33" name="Text Box 44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34" name="Text Box 44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35" name="Text Box 44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36" name="Text Box 44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37" name="Text Box 44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38" name="Text Box 44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39" name="Text Box 44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40" name="Text Box 44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41" name="Text Box 44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42" name="Text Box 44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43" name="Text Box 44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44" name="Text Box 44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45" name="Text Box 44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46" name="Text Box 44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47" name="Text Box 44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48" name="Text Box 44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49" name="Text Box 44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50" name="Text Box 44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51" name="Text Box 44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52" name="Text Box 44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53" name="Text Box 44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54" name="Text Box 44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55" name="Text Box 44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56" name="Text Box 44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57" name="Text Box 44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58" name="Text Box 44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59" name="Text Box 44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60" name="Text Box 44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61" name="Text Box 44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62" name="Text Box 44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63" name="Text Box 44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64" name="Text Box 44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65" name="Text Box 44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66" name="Text Box 44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67" name="Text Box 44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68" name="Text Box 44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69" name="Text Box 44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70" name="Text Box 44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71" name="Text Box 44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72" name="Text Box 44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73" name="Text Box 44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74" name="Text Box 44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75" name="Text Box 44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76" name="Text Box 44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77" name="Text Box 44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78" name="Text Box 44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79" name="Text Box 44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80" name="Text Box 44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81" name="Text Box 44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82" name="Text Box 44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83" name="Text Box 44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84" name="Text Box 44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85" name="Text Box 44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86" name="Text Box 44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87" name="Text Box 44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88" name="Text Box 44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89" name="Text Box 44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90" name="Text Box 44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91" name="Text Box 44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92" name="Text Box 44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93" name="Text Box 44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94" name="Text Box 44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95" name="Text Box 44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96" name="Text Box 45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97" name="Text Box 45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98" name="Text Box 45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699" name="Text Box 45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00" name="Text Box 45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01" name="Text Box 45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02" name="Text Box 45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03" name="Text Box 45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04" name="Text Box 45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05" name="Text Box 45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06" name="Text Box 45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07" name="Text Box 45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08" name="Text Box 45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09" name="Text Box 45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10" name="Text Box 45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11" name="Text Box 45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12" name="Text Box 45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13" name="Text Box 45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14" name="Text Box 45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15" name="Text Box 45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16" name="Text Box 45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17" name="Text Box 45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18" name="Text Box 45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19" name="Text Box 45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20" name="Text Box 45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21" name="Text Box 45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22" name="Text Box 45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23" name="Text Box 45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24" name="Text Box 45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25" name="Text Box 45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26" name="Text Box 45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27" name="Text Box 45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28" name="Text Box 45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29" name="Text Box 45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30" name="Text Box 45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31" name="Text Box 45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32" name="Text Box 45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33" name="Text Box 45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34" name="Text Box 45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35" name="Text Box 45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36" name="Text Box 45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37" name="Text Box 45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38" name="Text Box 45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39" name="Text Box 45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40" name="Text Box 45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41" name="Text Box 45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42" name="Text Box 45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43" name="Text Box 45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44" name="Text Box 45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45" name="Text Box 45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46" name="Text Box 45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47" name="Text Box 45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48" name="Text Box 45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49" name="Text Box 45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50" name="Text Box 45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51" name="Text Box 45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52" name="Text Box 45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53" name="Text Box 45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54" name="Text Box 45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55" name="Text Box 45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56" name="Text Box 45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57" name="Text Box 45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58" name="Text Box 45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59" name="Text Box 45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60" name="Text Box 45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61" name="Text Box 45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62" name="Text Box 45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63" name="Text Box 45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64" name="Text Box 45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65" name="Text Box 45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66" name="Text Box 45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67" name="Text Box 45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68" name="Text Box 45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69" name="Text Box 45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70" name="Text Box 45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71" name="Text Box 45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72" name="Text Box 45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73" name="Text Box 45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74" name="Text Box 45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75" name="Text Box 45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76" name="Text Box 45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77" name="Text Box 45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78" name="Text Box 45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79" name="Text Box 45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80" name="Text Box 45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81" name="Text Box 45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82" name="Text Box 45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83" name="Text Box 45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84" name="Text Box 45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85" name="Text Box 45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86" name="Text Box 45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87" name="Text Box 45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88" name="Text Box 45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89" name="Text Box 45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90" name="Text Box 45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91" name="Text Box 45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92" name="Text Box 45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93" name="Text Box 45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94" name="Text Box 45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95" name="Text Box 45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96" name="Text Box 46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97" name="Text Box 46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98" name="Text Box 46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799" name="Text Box 46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00" name="Text Box 46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01" name="Text Box 46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02" name="Text Box 46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03" name="Text Box 46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04" name="Text Box 46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05" name="Text Box 46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06" name="Text Box 46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07" name="Text Box 46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08" name="Text Box 46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09" name="Text Box 46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10" name="Text Box 46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11" name="Text Box 46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12" name="Text Box 46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13" name="Text Box 46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14" name="Text Box 46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15" name="Text Box 46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16" name="Text Box 46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17" name="Text Box 46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18" name="Text Box 46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19" name="Text Box 46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20" name="Text Box 46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21" name="Text Box 46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22" name="Text Box 46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23" name="Text Box 46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24" name="Text Box 46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25" name="Text Box 46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26" name="Text Box 46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27" name="Text Box 46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28" name="Text Box 46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29" name="Text Box 46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30" name="Text Box 46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31" name="Text Box 46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32" name="Text Box 46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33" name="Text Box 46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34" name="Text Box 46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35" name="Text Box 46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36" name="Text Box 46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37" name="Text Box 46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38" name="Text Box 46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39" name="Text Box 46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40" name="Text Box 46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41" name="Text Box 46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42" name="Text Box 46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43" name="Text Box 46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44" name="Text Box 46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45" name="Text Box 46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46" name="Text Box 46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47" name="Text Box 46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48" name="Text Box 46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49" name="Text Box 46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50" name="Text Box 46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51" name="Text Box 46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52" name="Text Box 46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53" name="Text Box 46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54" name="Text Box 46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55" name="Text Box 46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56" name="Text Box 46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57" name="Text Box 46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58" name="Text Box 46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59" name="Text Box 46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60" name="Text Box 46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61" name="Text Box 46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62" name="Text Box 46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63" name="Text Box 46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64" name="Text Box 46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65" name="Text Box 46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66" name="Text Box 46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67" name="Text Box 46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68" name="Text Box 46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69" name="Text Box 46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70" name="Text Box 46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71" name="Text Box 46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72" name="Text Box 46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73" name="Text Box 46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74" name="Text Box 46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75" name="Text Box 46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76" name="Text Box 46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77" name="Text Box 46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78" name="Text Box 46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79" name="Text Box 46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80" name="Text Box 46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81" name="Text Box 46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82" name="Text Box 46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83" name="Text Box 46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84" name="Text Box 46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85" name="Text Box 46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86" name="Text Box 46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87" name="Text Box 46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88" name="Text Box 46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89" name="Text Box 46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90" name="Text Box 46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91" name="Text Box 46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92" name="Text Box 46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93" name="Text Box 46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94" name="Text Box 46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95" name="Text Box 46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96" name="Text Box 47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97" name="Text Box 47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98" name="Text Box 47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899" name="Text Box 47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00" name="Text Box 47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01" name="Text Box 47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02" name="Text Box 47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03" name="Text Box 47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04" name="Text Box 47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05" name="Text Box 47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06" name="Text Box 47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07" name="Text Box 47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08" name="Text Box 47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09" name="Text Box 47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10" name="Text Box 47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11" name="Text Box 47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12" name="Text Box 47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13" name="Text Box 47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14" name="Text Box 47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15" name="Text Box 47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16" name="Text Box 47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17" name="Text Box 47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18" name="Text Box 47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19" name="Text Box 47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20" name="Text Box 47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21" name="Text Box 47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22" name="Text Box 47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23" name="Text Box 47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24" name="Text Box 47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25" name="Text Box 47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26" name="Text Box 47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27" name="Text Box 47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28" name="Text Box 47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29" name="Text Box 47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30" name="Text Box 47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31" name="Text Box 47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32" name="Text Box 47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33" name="Text Box 47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34" name="Text Box 47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35" name="Text Box 47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36" name="Text Box 47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37" name="Text Box 47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38" name="Text Box 47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39" name="Text Box 47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40" name="Text Box 47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41" name="Text Box 47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42" name="Text Box 47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43" name="Text Box 47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44" name="Text Box 47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45" name="Text Box 47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46" name="Text Box 47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47" name="Text Box 47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48" name="Text Box 47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49" name="Text Box 47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50" name="Text Box 47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51" name="Text Box 47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52" name="Text Box 47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53" name="Text Box 47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54" name="Text Box 47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55" name="Text Box 47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56" name="Text Box 47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57" name="Text Box 47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58" name="Text Box 47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59" name="Text Box 47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60" name="Text Box 47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61" name="Text Box 47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62" name="Text Box 47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63" name="Text Box 47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64" name="Text Box 47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65" name="Text Box 47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66" name="Text Box 47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67" name="Text Box 47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68" name="Text Box 47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69" name="Text Box 47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70" name="Text Box 47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71" name="Text Box 47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72" name="Text Box 47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73" name="Text Box 47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74" name="Text Box 47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75" name="Text Box 47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76" name="Text Box 47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77" name="Text Box 47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78" name="Text Box 47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79" name="Text Box 47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80" name="Text Box 47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81" name="Text Box 47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82" name="Text Box 47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83" name="Text Box 47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84" name="Text Box 47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85" name="Text Box 47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86" name="Text Box 47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87" name="Text Box 47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88" name="Text Box 47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89" name="Text Box 47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90" name="Text Box 47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91" name="Text Box 47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92" name="Text Box 47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93" name="Text Box 47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94" name="Text Box 47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95" name="Text Box 47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96" name="Text Box 48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97" name="Text Box 48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98" name="Text Box 48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4999" name="Text Box 48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00" name="Text Box 48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01" name="Text Box 48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02" name="Text Box 48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03" name="Text Box 48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04" name="Text Box 48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05" name="Text Box 48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06" name="Text Box 48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07" name="Text Box 48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08" name="Text Box 48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09" name="Text Box 48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10" name="Text Box 48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11" name="Text Box 48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12" name="Text Box 48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13" name="Text Box 48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14" name="Text Box 48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15" name="Text Box 48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16" name="Text Box 48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17" name="Text Box 48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18" name="Text Box 48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19" name="Text Box 48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20" name="Text Box 48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21" name="Text Box 48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22" name="Text Box 48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23" name="Text Box 48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24" name="Text Box 48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25" name="Text Box 48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26" name="Text Box 48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27" name="Text Box 48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28" name="Text Box 48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29" name="Text Box 48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30" name="Text Box 48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31" name="Text Box 48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32" name="Text Box 48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33" name="Text Box 48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34" name="Text Box 48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35" name="Text Box 48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36" name="Text Box 48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37" name="Text Box 48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38" name="Text Box 48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39" name="Text Box 48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40" name="Text Box 48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41" name="Text Box 48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42" name="Text Box 48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43" name="Text Box 48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44" name="Text Box 48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45" name="Text Box 48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46" name="Text Box 48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47" name="Text Box 48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48" name="Text Box 48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49" name="Text Box 48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50" name="Text Box 48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51" name="Text Box 48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52" name="Text Box 48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53" name="Text Box 48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54" name="Text Box 48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55" name="Text Box 48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56" name="Text Box 48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57" name="Text Box 48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58" name="Text Box 48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59" name="Text Box 48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60" name="Text Box 48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61" name="Text Box 48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62" name="Text Box 48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63" name="Text Box 48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64" name="Text Box 48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65" name="Text Box 48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66" name="Text Box 48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67" name="Text Box 48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68" name="Text Box 48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69" name="Text Box 48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70" name="Text Box 48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71" name="Text Box 48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72" name="Text Box 48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73" name="Text Box 48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74" name="Text Box 48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75" name="Text Box 48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76" name="Text Box 48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77" name="Text Box 48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78" name="Text Box 48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79" name="Text Box 48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80" name="Text Box 48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81" name="Text Box 48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82" name="Text Box 48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83" name="Text Box 48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84" name="Text Box 48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85" name="Text Box 48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86" name="Text Box 48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87" name="Text Box 48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88" name="Text Box 48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89" name="Text Box 48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90" name="Text Box 48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91" name="Text Box 48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92" name="Text Box 48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93" name="Text Box 48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94" name="Text Box 48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95" name="Text Box 48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96" name="Text Box 49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97" name="Text Box 49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98" name="Text Box 49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099" name="Text Box 49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00" name="Text Box 49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01" name="Text Box 49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02" name="Text Box 49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03" name="Text Box 49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04" name="Text Box 49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05" name="Text Box 49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06" name="Text Box 49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07" name="Text Box 49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08" name="Text Box 49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09" name="Text Box 49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10" name="Text Box 49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11" name="Text Box 49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12" name="Text Box 49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13" name="Text Box 49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14" name="Text Box 49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15" name="Text Box 49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16" name="Text Box 49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17" name="Text Box 49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18" name="Text Box 49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19" name="Text Box 49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20" name="Text Box 49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21" name="Text Box 49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22" name="Text Box 49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23" name="Text Box 49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24" name="Text Box 49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25" name="Text Box 49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26" name="Text Box 49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27" name="Text Box 49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28" name="Text Box 49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29" name="Text Box 49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30" name="Text Box 49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31" name="Text Box 49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32" name="Text Box 49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33" name="Text Box 49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34" name="Text Box 49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35" name="Text Box 49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36" name="Text Box 49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37" name="Text Box 49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38" name="Text Box 49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39" name="Text Box 49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40" name="Text Box 49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41" name="Text Box 49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42" name="Text Box 49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43" name="Text Box 49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44" name="Text Box 49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45" name="Text Box 49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46" name="Text Box 49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47" name="Text Box 49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48" name="Text Box 49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49" name="Text Box 49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50" name="Text Box 49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51" name="Text Box 49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52" name="Text Box 49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53" name="Text Box 49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54" name="Text Box 49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55" name="Text Box 49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56" name="Text Box 49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57" name="Text Box 49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58" name="Text Box 49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59" name="Text Box 49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60" name="Text Box 49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61" name="Text Box 49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62" name="Text Box 49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63" name="Text Box 49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64" name="Text Box 49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65" name="Text Box 49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66" name="Text Box 49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67" name="Text Box 49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68" name="Text Box 49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69" name="Text Box 49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70" name="Text Box 49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71" name="Text Box 49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72" name="Text Box 49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73" name="Text Box 49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74" name="Text Box 49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75" name="Text Box 49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76" name="Text Box 49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77" name="Text Box 49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78" name="Text Box 49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79" name="Text Box 49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80" name="Text Box 49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81" name="Text Box 49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82" name="Text Box 49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83" name="Text Box 49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84" name="Text Box 49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85" name="Text Box 49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86" name="Text Box 49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87" name="Text Box 49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88" name="Text Box 49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89" name="Text Box 49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90" name="Text Box 49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91" name="Text Box 49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92" name="Text Box 49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93" name="Text Box 49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94" name="Text Box 49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95" name="Text Box 49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96" name="Text Box 50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97" name="Text Box 50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98" name="Text Box 50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199" name="Text Box 50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00" name="Text Box 50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01" name="Text Box 50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02" name="Text Box 50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03" name="Text Box 50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04" name="Text Box 50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05" name="Text Box 50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06" name="Text Box 50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07" name="Text Box 50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08" name="Text Box 50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09" name="Text Box 50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10" name="Text Box 50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11" name="Text Box 50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12" name="Text Box 50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13" name="Text Box 50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14" name="Text Box 50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15" name="Text Box 50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16" name="Text Box 50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17" name="Text Box 50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18" name="Text Box 50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19" name="Text Box 50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20" name="Text Box 50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21" name="Text Box 50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22" name="Text Box 50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23" name="Text Box 50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24" name="Text Box 50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25" name="Text Box 50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26" name="Text Box 50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27" name="Text Box 50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28" name="Text Box 50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29" name="Text Box 50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30" name="Text Box 50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31" name="Text Box 50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32" name="Text Box 50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33" name="Text Box 50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34" name="Text Box 50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35" name="Text Box 50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36" name="Text Box 50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37" name="Text Box 50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38" name="Text Box 50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39" name="Text Box 50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40" name="Text Box 50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41" name="Text Box 50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42" name="Text Box 50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43" name="Text Box 50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44" name="Text Box 50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45" name="Text Box 50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46" name="Text Box 50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47" name="Text Box 50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48" name="Text Box 50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49" name="Text Box 50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50" name="Text Box 50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51" name="Text Box 50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52" name="Text Box 50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53" name="Text Box 50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54" name="Text Box 50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55" name="Text Box 50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56" name="Text Box 50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57" name="Text Box 50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58" name="Text Box 50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59" name="Text Box 50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60" name="Text Box 50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61" name="Text Box 50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62" name="Text Box 50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63" name="Text Box 50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64" name="Text Box 50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65" name="Text Box 50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66" name="Text Box 50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67" name="Text Box 50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68" name="Text Box 50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69" name="Text Box 50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70" name="Text Box 50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71" name="Text Box 50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72" name="Text Box 50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73" name="Text Box 50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74" name="Text Box 50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75" name="Text Box 50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76" name="Text Box 50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77" name="Text Box 50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78" name="Text Box 50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79" name="Text Box 50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80" name="Text Box 50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81" name="Text Box 50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82" name="Text Box 50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83" name="Text Box 50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84" name="Text Box 50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85" name="Text Box 50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86" name="Text Box 50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87" name="Text Box 50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88" name="Text Box 50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89" name="Text Box 50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90" name="Text Box 50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91" name="Text Box 50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92" name="Text Box 50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93" name="Text Box 50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94" name="Text Box 50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95" name="Text Box 50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96" name="Text Box 51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97" name="Text Box 51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98" name="Text Box 51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299" name="Text Box 51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00" name="Text Box 51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01" name="Text Box 51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02" name="Text Box 51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03" name="Text Box 51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04" name="Text Box 51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05" name="Text Box 51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06" name="Text Box 51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07" name="Text Box 51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08" name="Text Box 51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09" name="Text Box 51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10" name="Text Box 51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11" name="Text Box 51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12" name="Text Box 51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13" name="Text Box 51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14" name="Text Box 51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15" name="Text Box 51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16" name="Text Box 51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17" name="Text Box 51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18" name="Text Box 51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19" name="Text Box 51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20" name="Text Box 51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21" name="Text Box 51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22" name="Text Box 51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23" name="Text Box 51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24" name="Text Box 51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25" name="Text Box 51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26" name="Text Box 51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27" name="Text Box 51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28" name="Text Box 51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29" name="Text Box 51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30" name="Text Box 51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31" name="Text Box 51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32" name="Text Box 51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33" name="Text Box 51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34" name="Text Box 51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35" name="Text Box 51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36" name="Text Box 51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37" name="Text Box 51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38" name="Text Box 51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39" name="Text Box 51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40" name="Text Box 51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41" name="Text Box 51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42" name="Text Box 51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43" name="Text Box 51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44" name="Text Box 51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45" name="Text Box 51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46" name="Text Box 51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47" name="Text Box 51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48" name="Text Box 51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49" name="Text Box 51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50" name="Text Box 51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51" name="Text Box 51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52" name="Text Box 51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53" name="Text Box 51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54" name="Text Box 51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55" name="Text Box 51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56" name="Text Box 51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57" name="Text Box 51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58" name="Text Box 51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59" name="Text Box 51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60" name="Text Box 51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61" name="Text Box 51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62" name="Text Box 51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63" name="Text Box 51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64" name="Text Box 51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65" name="Text Box 51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66" name="Text Box 51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67" name="Text Box 51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68" name="Text Box 51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69" name="Text Box 51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70" name="Text Box 51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71" name="Text Box 51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72" name="Text Box 51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73" name="Text Box 51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74" name="Text Box 51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75" name="Text Box 51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76" name="Text Box 51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77" name="Text Box 51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78" name="Text Box 51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79" name="Text Box 51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80" name="Text Box 51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81" name="Text Box 51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82" name="Text Box 51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83" name="Text Box 51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84" name="Text Box 51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85" name="Text Box 51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86" name="Text Box 51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87" name="Text Box 51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88" name="Text Box 51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89" name="Text Box 51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90" name="Text Box 51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91" name="Text Box 51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92" name="Text Box 51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93" name="Text Box 51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94" name="Text Box 51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95" name="Text Box 51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96" name="Text Box 52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97" name="Text Box 52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98" name="Text Box 52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399" name="Text Box 52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00" name="Text Box 52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01" name="Text Box 52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02" name="Text Box 52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03" name="Text Box 52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04" name="Text Box 52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05" name="Text Box 52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06" name="Text Box 52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07" name="Text Box 52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08" name="Text Box 52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09" name="Text Box 52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10" name="Text Box 52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11" name="Text Box 52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12" name="Text Box 52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13" name="Text Box 52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14" name="Text Box 52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15" name="Text Box 52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16" name="Text Box 52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17" name="Text Box 52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18" name="Text Box 52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19" name="Text Box 52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20" name="Text Box 52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21" name="Text Box 52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22" name="Text Box 52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23" name="Text Box 52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24" name="Text Box 52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25" name="Text Box 52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26" name="Text Box 52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27" name="Text Box 52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28" name="Text Box 52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29" name="Text Box 52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30" name="Text Box 52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31" name="Text Box 52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32" name="Text Box 52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33" name="Text Box 52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34" name="Text Box 52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35" name="Text Box 52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36" name="Text Box 52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37" name="Text Box 52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38" name="Text Box 52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39" name="Text Box 52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40" name="Text Box 52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41" name="Text Box 52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42" name="Text Box 52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43" name="Text Box 52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44" name="Text Box 52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45" name="Text Box 52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46" name="Text Box 52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47" name="Text Box 52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48" name="Text Box 52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49" name="Text Box 52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50" name="Text Box 52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51" name="Text Box 52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52" name="Text Box 52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53" name="Text Box 52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54" name="Text Box 52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55" name="Text Box 52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56" name="Text Box 52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57" name="Text Box 52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58" name="Text Box 52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59" name="Text Box 52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60" name="Text Box 52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61" name="Text Box 52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62" name="Text Box 52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63" name="Text Box 52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64" name="Text Box 52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65" name="Text Box 52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66" name="Text Box 52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67" name="Text Box 52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68" name="Text Box 52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69" name="Text Box 52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70" name="Text Box 52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71" name="Text Box 52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72" name="Text Box 52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73" name="Text Box 52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74" name="Text Box 52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75" name="Text Box 52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76" name="Text Box 52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77" name="Text Box 52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78" name="Text Box 52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79" name="Text Box 52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80" name="Text Box 52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81" name="Text Box 52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82" name="Text Box 52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83" name="Text Box 52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84" name="Text Box 52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85" name="Text Box 52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86" name="Text Box 52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87" name="Text Box 52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88" name="Text Box 52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89" name="Text Box 52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90" name="Text Box 52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91" name="Text Box 52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92" name="Text Box 52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93" name="Text Box 52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94" name="Text Box 52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95" name="Text Box 52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96" name="Text Box 53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97" name="Text Box 53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98" name="Text Box 53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499" name="Text Box 53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00" name="Text Box 53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01" name="Text Box 53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02" name="Text Box 53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03" name="Text Box 53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04" name="Text Box 530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05" name="Text Box 530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06" name="Text Box 531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07" name="Text Box 531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08" name="Text Box 531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09" name="Text Box 531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10" name="Text Box 531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11" name="Text Box 531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12" name="Text Box 531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13" name="Text Box 531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14" name="Text Box 531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15" name="Text Box 531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16" name="Text Box 532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17" name="Text Box 532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18" name="Text Box 532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19" name="Text Box 532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20" name="Text Box 532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21" name="Text Box 532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22" name="Text Box 532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23" name="Text Box 532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24" name="Text Box 532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25" name="Text Box 532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26" name="Text Box 533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27" name="Text Box 533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28" name="Text Box 533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29" name="Text Box 533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30" name="Text Box 533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31" name="Text Box 533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32" name="Text Box 533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33" name="Text Box 533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34" name="Text Box 533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35" name="Text Box 533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36" name="Text Box 534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37" name="Text Box 534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38" name="Text Box 534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39" name="Text Box 534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40" name="Text Box 534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41" name="Text Box 534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42" name="Text Box 534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43" name="Text Box 534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44" name="Text Box 534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45" name="Text Box 534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46" name="Text Box 535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47" name="Text Box 535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48" name="Text Box 535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49" name="Text Box 535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50" name="Text Box 535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51" name="Text Box 535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52" name="Text Box 535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53" name="Text Box 535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54" name="Text Box 535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55" name="Text Box 535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56" name="Text Box 536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57" name="Text Box 536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58" name="Text Box 536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59" name="Text Box 536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60" name="Text Box 536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61" name="Text Box 536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62" name="Text Box 536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63" name="Text Box 536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64" name="Text Box 536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65" name="Text Box 536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66" name="Text Box 537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67" name="Text Box 537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68" name="Text Box 537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69" name="Text Box 537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70" name="Text Box 537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71" name="Text Box 537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72" name="Text Box 537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73" name="Text Box 537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74" name="Text Box 537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75" name="Text Box 537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76" name="Text Box 538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77" name="Text Box 538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78" name="Text Box 538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79" name="Text Box 538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80" name="Text Box 538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81" name="Text Box 538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82" name="Text Box 538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83" name="Text Box 538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84" name="Text Box 538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85" name="Text Box 538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86" name="Text Box 539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87" name="Text Box 539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88" name="Text Box 539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89" name="Text Box 539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90" name="Text Box 539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91" name="Text Box 539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92" name="Text Box 539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93" name="Text Box 539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94" name="Text Box 5398"/>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95" name="Text Box 5399"/>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96" name="Text Box 5400"/>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97" name="Text Box 5401"/>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98" name="Text Box 5402"/>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599" name="Text Box 5403"/>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600" name="Text Box 5404"/>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601" name="Text Box 5405"/>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602" name="Text Box 5406"/>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661</xdr:row>
      <xdr:rowOff>0</xdr:rowOff>
    </xdr:from>
    <xdr:ext cx="85725" cy="205409"/>
    <xdr:sp macro="" textlink="">
      <xdr:nvSpPr>
        <xdr:cNvPr id="5603" name="Text Box 5407"/>
        <xdr:cNvSpPr txBox="1">
          <a:spLocks noChangeArrowheads="1"/>
        </xdr:cNvSpPr>
      </xdr:nvSpPr>
      <xdr:spPr bwMode="auto">
        <a:xfrm>
          <a:off x="4686300" y="12592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04" name="Text Box 5427"/>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05" name="Text Box 5428"/>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06" name="Text Box 5429"/>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07" name="Text Box 5430"/>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08" name="Text Box 5431"/>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09" name="Text Box 5432"/>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10" name="Text Box 5433"/>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11" name="Text Box 5434"/>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12" name="Text Box 5435"/>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13" name="Text Box 5436"/>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14" name="Text Box 5437"/>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15" name="Text Box 5438"/>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16" name="Text Box 5439"/>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17" name="Text Box 5440"/>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18" name="Text Box 5441"/>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19" name="Text Box 5442"/>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20" name="Text Box 5443"/>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21" name="Text Box 5444"/>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22" name="Text Box 5445"/>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23" name="Text Box 5446"/>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24" name="Text Box 5447"/>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25" name="Text Box 5448"/>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26" name="Text Box 5449"/>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27" name="Text Box 5450"/>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28" name="Text Box 5451"/>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29" name="Text Box 5452"/>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30" name="Text Box 5453"/>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31" name="Text Box 5454"/>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32" name="Text Box 5455"/>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33" name="Text Box 5456"/>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34" name="Text Box 5457"/>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35" name="Text Box 5458"/>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36" name="Text Box 5459"/>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37" name="Text Box 5460"/>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38" name="Text Box 5461"/>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39" name="Text Box 5462"/>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40" name="Text Box 5463"/>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41" name="Text Box 5464"/>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42" name="Text Box 5465"/>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43" name="Text Box 5466"/>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44" name="Text Box 5467"/>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660</xdr:row>
      <xdr:rowOff>0</xdr:rowOff>
    </xdr:from>
    <xdr:ext cx="85725" cy="205408"/>
    <xdr:sp macro="" textlink="">
      <xdr:nvSpPr>
        <xdr:cNvPr id="5645" name="Text Box 5468"/>
        <xdr:cNvSpPr txBox="1">
          <a:spLocks noChangeArrowheads="1"/>
        </xdr:cNvSpPr>
      </xdr:nvSpPr>
      <xdr:spPr bwMode="auto">
        <a:xfrm>
          <a:off x="4686300" y="12573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46" name="Text Box 25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47" name="Text Box 25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48" name="Text Box 25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49" name="Text Box 25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50" name="Text Box 25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51" name="Text Box 25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52" name="Text Box 25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53" name="Text Box 25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54" name="Text Box 25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55" name="Text Box 25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56" name="Text Box 25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57" name="Text Box 25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58" name="Text Box 25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59" name="Text Box 25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60" name="Text Box 26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61" name="Text Box 26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62" name="Text Box 26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63" name="Text Box 26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64" name="Text Box 26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65" name="Text Box 26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66" name="Text Box 26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67" name="Text Box 26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68" name="Text Box 26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69" name="Text Box 26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70" name="Text Box 26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71" name="Text Box 26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72" name="Text Box 26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73" name="Text Box 26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74" name="Text Box 26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75" name="Text Box 26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76" name="Text Box 26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77" name="Text Box 26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78" name="Text Box 26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79" name="Text Box 26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80" name="Text Box 26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81" name="Text Box 26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82" name="Text Box 26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83" name="Text Box 26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84" name="Text Box 26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85" name="Text Box 26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86" name="Text Box 26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87" name="Text Box 26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88" name="Text Box 26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89" name="Text Box 26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90" name="Text Box 26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91" name="Text Box 26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92" name="Text Box 26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93" name="Text Box 26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94" name="Text Box 26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95" name="Text Box 26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96" name="Text Box 26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97" name="Text Box 26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98" name="Text Box 26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699" name="Text Box 26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00" name="Text Box 26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01" name="Text Box 26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02" name="Text Box 26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03" name="Text Box 26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04" name="Text Box 26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05" name="Text Box 26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06" name="Text Box 26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07" name="Text Box 26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08" name="Text Box 26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09" name="Text Box 26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10" name="Text Box 26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11" name="Text Box 26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12" name="Text Box 26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13" name="Text Box 26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14" name="Text Box 26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15" name="Text Box 26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16" name="Text Box 26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17" name="Text Box 26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18" name="Text Box 27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19" name="Text Box 27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20" name="Text Box 27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21" name="Text Box 27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22" name="Text Box 27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23" name="Text Box 27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24" name="Text Box 27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25" name="Text Box 27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26" name="Text Box 27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27" name="Text Box 27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28" name="Text Box 27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29" name="Text Box 27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30" name="Text Box 27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31" name="Text Box 27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32" name="Text Box 27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33" name="Text Box 27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34" name="Text Box 27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35" name="Text Box 27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36" name="Text Box 27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37" name="Text Box 27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38" name="Text Box 27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39" name="Text Box 27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40" name="Text Box 27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41" name="Text Box 27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42" name="Text Box 27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43" name="Text Box 27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44" name="Text Box 27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45" name="Text Box 27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46" name="Text Box 27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47" name="Text Box 27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48" name="Text Box 27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49" name="Text Box 27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50" name="Text Box 27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51" name="Text Box 27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52" name="Text Box 27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53" name="Text Box 27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54" name="Text Box 27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55" name="Text Box 27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56" name="Text Box 27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57" name="Text Box 27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58" name="Text Box 27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59" name="Text Box 27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60" name="Text Box 27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61" name="Text Box 27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62" name="Text Box 27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63" name="Text Box 27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64" name="Text Box 27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65" name="Text Box 27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66" name="Text Box 27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67" name="Text Box 27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68" name="Text Box 27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69" name="Text Box 27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70" name="Text Box 27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71" name="Text Box 27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72" name="Text Box 27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73" name="Text Box 27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74" name="Text Box 27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75" name="Text Box 27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76" name="Text Box 27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77" name="Text Box 27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78" name="Text Box 27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79" name="Text Box 27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80" name="Text Box 27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81" name="Text Box 27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82" name="Text Box 27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83" name="Text Box 27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84" name="Text Box 27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85" name="Text Box 27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86" name="Text Box 27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87" name="Text Box 27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88" name="Text Box 27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89" name="Text Box 27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90" name="Text Box 27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91" name="Text Box 27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92" name="Text Box 27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93" name="Text Box 27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94" name="Text Box 27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95" name="Text Box 27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96" name="Text Box 27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97" name="Text Box 27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98" name="Text Box 27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799" name="Text Box 27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00" name="Text Box 27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01" name="Text Box 27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02" name="Text Box 27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03" name="Text Box 27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04" name="Text Box 27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05" name="Text Box 27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06" name="Text Box 27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07" name="Text Box 27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08" name="Text Box 27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09" name="Text Box 27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10" name="Text Box 27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11" name="Text Box 27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12" name="Text Box 27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13" name="Text Box 27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14" name="Text Box 27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15" name="Text Box 27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16" name="Text Box 27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17" name="Text Box 27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18" name="Text Box 28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19" name="Text Box 28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20" name="Text Box 28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21" name="Text Box 28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22" name="Text Box 28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23" name="Text Box 28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24" name="Text Box 28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25" name="Text Box 28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26" name="Text Box 28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27" name="Text Box 28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28" name="Text Box 28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29" name="Text Box 28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30" name="Text Box 28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31" name="Text Box 28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32" name="Text Box 28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33" name="Text Box 28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34" name="Text Box 28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35" name="Text Box 28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36" name="Text Box 28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37" name="Text Box 28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38" name="Text Box 28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39" name="Text Box 28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40" name="Text Box 28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41" name="Text Box 28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42" name="Text Box 28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43" name="Text Box 28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44" name="Text Box 28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45" name="Text Box 28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46" name="Text Box 28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47" name="Text Box 28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48" name="Text Box 28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49" name="Text Box 28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50" name="Text Box 28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51" name="Text Box 28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52" name="Text Box 28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53" name="Text Box 28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54" name="Text Box 28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55" name="Text Box 28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56" name="Text Box 28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57" name="Text Box 28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58" name="Text Box 28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59" name="Text Box 28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60" name="Text Box 28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61" name="Text Box 28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62" name="Text Box 28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63" name="Text Box 28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64" name="Text Box 28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65" name="Text Box 28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66" name="Text Box 28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67" name="Text Box 28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68" name="Text Box 28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69" name="Text Box 28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70" name="Text Box 28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71" name="Text Box 28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72" name="Text Box 28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73" name="Text Box 28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74" name="Text Box 28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75" name="Text Box 28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76" name="Text Box 28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77" name="Text Box 28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78" name="Text Box 28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79" name="Text Box 28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80" name="Text Box 28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81" name="Text Box 28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82" name="Text Box 28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83" name="Text Box 28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84" name="Text Box 28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85" name="Text Box 28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86" name="Text Box 28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87" name="Text Box 28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88" name="Text Box 28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89" name="Text Box 28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90" name="Text Box 28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91" name="Text Box 28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92" name="Text Box 28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93" name="Text Box 28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94" name="Text Box 28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95" name="Text Box 28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96" name="Text Box 28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97" name="Text Box 28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98" name="Text Box 28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899" name="Text Box 28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00" name="Text Box 28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01" name="Text Box 28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02" name="Text Box 28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03" name="Text Box 28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04" name="Text Box 28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05" name="Text Box 28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06" name="Text Box 28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07" name="Text Box 28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08" name="Text Box 28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09" name="Text Box 28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10" name="Text Box 28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11" name="Text Box 28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12" name="Text Box 28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13" name="Text Box 28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14" name="Text Box 28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15" name="Text Box 28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16" name="Text Box 28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17" name="Text Box 28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18" name="Text Box 29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19" name="Text Box 29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20" name="Text Box 29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21" name="Text Box 29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22" name="Text Box 29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23" name="Text Box 29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24" name="Text Box 29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25" name="Text Box 29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26" name="Text Box 29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27" name="Text Box 29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28" name="Text Box 29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29" name="Text Box 29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30" name="Text Box 29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31" name="Text Box 29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32" name="Text Box 29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33" name="Text Box 29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34" name="Text Box 29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35" name="Text Box 29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36" name="Text Box 29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37" name="Text Box 29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38" name="Text Box 29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39" name="Text Box 29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40" name="Text Box 29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41" name="Text Box 29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42" name="Text Box 29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43" name="Text Box 29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44" name="Text Box 29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45" name="Text Box 29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46" name="Text Box 29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47" name="Text Box 29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48" name="Text Box 29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49" name="Text Box 29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50" name="Text Box 29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51" name="Text Box 29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52" name="Text Box 29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53" name="Text Box 29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54" name="Text Box 29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55" name="Text Box 29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56" name="Text Box 29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57" name="Text Box 29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58" name="Text Box 29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59" name="Text Box 29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60" name="Text Box 29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61" name="Text Box 29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62" name="Text Box 29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63" name="Text Box 29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64" name="Text Box 29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65" name="Text Box 29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66" name="Text Box 29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67" name="Text Box 29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68" name="Text Box 29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69" name="Text Box 29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70" name="Text Box 29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71" name="Text Box 29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72" name="Text Box 29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73" name="Text Box 29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74" name="Text Box 29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75" name="Text Box 29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76" name="Text Box 29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77" name="Text Box 29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78" name="Text Box 29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79" name="Text Box 29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80" name="Text Box 29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81" name="Text Box 29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82" name="Text Box 29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83" name="Text Box 29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84" name="Text Box 29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85" name="Text Box 29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86" name="Text Box 29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87" name="Text Box 29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88" name="Text Box 29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89" name="Text Box 29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90" name="Text Box 29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91" name="Text Box 29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92" name="Text Box 29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93" name="Text Box 29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94" name="Text Box 29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95" name="Text Box 29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96" name="Text Box 29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97" name="Text Box 29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98" name="Text Box 29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5999" name="Text Box 29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00" name="Text Box 29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01" name="Text Box 29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02" name="Text Box 29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03" name="Text Box 29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04" name="Text Box 29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05" name="Text Box 29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06" name="Text Box 29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07" name="Text Box 29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08" name="Text Box 29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09" name="Text Box 29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10" name="Text Box 29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11" name="Text Box 29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12" name="Text Box 29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13" name="Text Box 29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14" name="Text Box 29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15" name="Text Box 29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16" name="Text Box 29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17" name="Text Box 29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18" name="Text Box 30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19" name="Text Box 30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20" name="Text Box 30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21" name="Text Box 30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22" name="Text Box 30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23" name="Text Box 30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24" name="Text Box 30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25" name="Text Box 30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26" name="Text Box 30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27" name="Text Box 30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28" name="Text Box 30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29" name="Text Box 30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30" name="Text Box 30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31" name="Text Box 30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32" name="Text Box 30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33" name="Text Box 30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34" name="Text Box 30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35" name="Text Box 30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36" name="Text Box 30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37" name="Text Box 30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38" name="Text Box 30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39" name="Text Box 30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40" name="Text Box 30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41" name="Text Box 30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42" name="Text Box 30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43" name="Text Box 30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44" name="Text Box 30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45" name="Text Box 30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46" name="Text Box 30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47" name="Text Box 30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48" name="Text Box 30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49" name="Text Box 30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50" name="Text Box 30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51" name="Text Box 30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52" name="Text Box 30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53" name="Text Box 30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54" name="Text Box 30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55" name="Text Box 30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56" name="Text Box 30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57" name="Text Box 30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58" name="Text Box 30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59" name="Text Box 30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60" name="Text Box 30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61" name="Text Box 30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62" name="Text Box 30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63" name="Text Box 30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64" name="Text Box 30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65" name="Text Box 30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66" name="Text Box 30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67" name="Text Box 30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68" name="Text Box 30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69" name="Text Box 30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70" name="Text Box 30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71" name="Text Box 30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72" name="Text Box 30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73" name="Text Box 30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74" name="Text Box 30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75" name="Text Box 30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76" name="Text Box 30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77" name="Text Box 30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78" name="Text Box 30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79" name="Text Box 30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80" name="Text Box 30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81" name="Text Box 30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82" name="Text Box 30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83" name="Text Box 30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84" name="Text Box 30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85" name="Text Box 30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86" name="Text Box 30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87" name="Text Box 30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88" name="Text Box 30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89" name="Text Box 30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90" name="Text Box 30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91" name="Text Box 30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92" name="Text Box 30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93" name="Text Box 30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94" name="Text Box 30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95" name="Text Box 30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96" name="Text Box 30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97" name="Text Box 30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98" name="Text Box 30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099" name="Text Box 30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00" name="Text Box 30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01" name="Text Box 30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02" name="Text Box 30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03" name="Text Box 30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04" name="Text Box 30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05" name="Text Box 30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06" name="Text Box 30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07" name="Text Box 30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08" name="Text Box 30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09" name="Text Box 30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10" name="Text Box 30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11" name="Text Box 30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12" name="Text Box 30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13" name="Text Box 30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14" name="Text Box 30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15" name="Text Box 30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16" name="Text Box 30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17" name="Text Box 30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18" name="Text Box 31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19" name="Text Box 31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20" name="Text Box 31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21" name="Text Box 31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22" name="Text Box 31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23" name="Text Box 31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24" name="Text Box 31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25" name="Text Box 31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26" name="Text Box 31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27" name="Text Box 31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28" name="Text Box 31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29" name="Text Box 31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30" name="Text Box 31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31" name="Text Box 31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32" name="Text Box 31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33" name="Text Box 31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34" name="Text Box 31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35" name="Text Box 31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36" name="Text Box 31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37" name="Text Box 31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38" name="Text Box 31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39" name="Text Box 31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40" name="Text Box 31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41" name="Text Box 31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42" name="Text Box 31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43" name="Text Box 31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44" name="Text Box 31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45" name="Text Box 31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46" name="Text Box 31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47" name="Text Box 31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48" name="Text Box 31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49" name="Text Box 31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50" name="Text Box 31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51" name="Text Box 31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52" name="Text Box 31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53" name="Text Box 31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54" name="Text Box 31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55" name="Text Box 31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56" name="Text Box 31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57" name="Text Box 31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58" name="Text Box 31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59" name="Text Box 31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60" name="Text Box 31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61" name="Text Box 31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62" name="Text Box 31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63" name="Text Box 31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64" name="Text Box 31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65" name="Text Box 31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66" name="Text Box 31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67" name="Text Box 31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68" name="Text Box 31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69" name="Text Box 31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70" name="Text Box 31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71" name="Text Box 31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72" name="Text Box 31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73" name="Text Box 31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74" name="Text Box 31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75" name="Text Box 31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76" name="Text Box 31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77" name="Text Box 31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78" name="Text Box 31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79" name="Text Box 31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80" name="Text Box 31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81" name="Text Box 31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82" name="Text Box 31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83" name="Text Box 31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84" name="Text Box 31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85" name="Text Box 31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86" name="Text Box 31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87" name="Text Box 31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88" name="Text Box 31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89" name="Text Box 31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90" name="Text Box 31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91" name="Text Box 31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92" name="Text Box 31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93" name="Text Box 31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94" name="Text Box 31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95" name="Text Box 31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96" name="Text Box 31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97" name="Text Box 31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98" name="Text Box 31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199" name="Text Box 31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00" name="Text Box 31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01" name="Text Box 31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02" name="Text Box 31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03" name="Text Box 31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04" name="Text Box 31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05" name="Text Box 31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06" name="Text Box 31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07" name="Text Box 31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08" name="Text Box 31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09" name="Text Box 31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10" name="Text Box 31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11" name="Text Box 31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12" name="Text Box 31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13" name="Text Box 31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14" name="Text Box 31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15" name="Text Box 31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16" name="Text Box 31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17" name="Text Box 31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18" name="Text Box 32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19" name="Text Box 32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20" name="Text Box 32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21" name="Text Box 32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22" name="Text Box 32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23" name="Text Box 32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24" name="Text Box 32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25" name="Text Box 32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26" name="Text Box 32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27" name="Text Box 32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28" name="Text Box 32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29" name="Text Box 32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30" name="Text Box 32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31" name="Text Box 32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32" name="Text Box 32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33" name="Text Box 32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34" name="Text Box 32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35" name="Text Box 32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36" name="Text Box 32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37" name="Text Box 32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38" name="Text Box 32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39" name="Text Box 32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40" name="Text Box 32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41" name="Text Box 32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42" name="Text Box 32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43" name="Text Box 32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44" name="Text Box 32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45" name="Text Box 32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46" name="Text Box 32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47" name="Text Box 32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48" name="Text Box 32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49" name="Text Box 32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50" name="Text Box 32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51" name="Text Box 32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52" name="Text Box 32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53" name="Text Box 32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54" name="Text Box 32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55" name="Text Box 32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56" name="Text Box 32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57" name="Text Box 32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58" name="Text Box 32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59" name="Text Box 32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60" name="Text Box 32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61" name="Text Box 32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62" name="Text Box 32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63" name="Text Box 32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64" name="Text Box 32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65" name="Text Box 32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66" name="Text Box 32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67" name="Text Box 32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68" name="Text Box 32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69" name="Text Box 32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70" name="Text Box 32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71" name="Text Box 32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72" name="Text Box 32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73" name="Text Box 32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74" name="Text Box 32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75" name="Text Box 32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76" name="Text Box 32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77" name="Text Box 32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78" name="Text Box 32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79" name="Text Box 32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80" name="Text Box 32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81" name="Text Box 32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82" name="Text Box 32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83" name="Text Box 32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84" name="Text Box 32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85" name="Text Box 32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86" name="Text Box 32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87" name="Text Box 32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88" name="Text Box 32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89" name="Text Box 32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90" name="Text Box 32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91" name="Text Box 32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92" name="Text Box 32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93" name="Text Box 32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94" name="Text Box 32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95" name="Text Box 32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96" name="Text Box 32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97" name="Text Box 32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98" name="Text Box 32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299" name="Text Box 32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00" name="Text Box 32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01" name="Text Box 32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02" name="Text Box 32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03" name="Text Box 32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04" name="Text Box 32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05" name="Text Box 32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06" name="Text Box 32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07" name="Text Box 32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08" name="Text Box 32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09" name="Text Box 32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10" name="Text Box 32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11" name="Text Box 32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12" name="Text Box 32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13" name="Text Box 32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14" name="Text Box 32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15" name="Text Box 32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16" name="Text Box 32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17" name="Text Box 32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18" name="Text Box 33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19" name="Text Box 33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20" name="Text Box 33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21" name="Text Box 33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22" name="Text Box 33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23" name="Text Box 33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24" name="Text Box 33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25" name="Text Box 33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26" name="Text Box 33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27" name="Text Box 33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28" name="Text Box 33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29" name="Text Box 33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30" name="Text Box 33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31" name="Text Box 33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32" name="Text Box 33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33" name="Text Box 33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34" name="Text Box 33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35" name="Text Box 33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36" name="Text Box 33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37" name="Text Box 33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38" name="Text Box 33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39" name="Text Box 33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40" name="Text Box 33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41" name="Text Box 33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42" name="Text Box 33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43" name="Text Box 33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44" name="Text Box 33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45" name="Text Box 33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46" name="Text Box 33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47" name="Text Box 33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48" name="Text Box 33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49" name="Text Box 33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50" name="Text Box 33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51" name="Text Box 33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52" name="Text Box 33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53" name="Text Box 33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54" name="Text Box 33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55" name="Text Box 33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56" name="Text Box 33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57" name="Text Box 33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58" name="Text Box 33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59" name="Text Box 33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60" name="Text Box 33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61" name="Text Box 33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62" name="Text Box 33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63" name="Text Box 33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64" name="Text Box 33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65" name="Text Box 33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66" name="Text Box 33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67" name="Text Box 33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68" name="Text Box 33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69" name="Text Box 33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70" name="Text Box 33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71" name="Text Box 33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72" name="Text Box 33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73" name="Text Box 33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74" name="Text Box 33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75" name="Text Box 33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76" name="Text Box 33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77" name="Text Box 33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78" name="Text Box 33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79" name="Text Box 33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80" name="Text Box 33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81" name="Text Box 33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82" name="Text Box 33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83" name="Text Box 33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84" name="Text Box 33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85" name="Text Box 33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86" name="Text Box 33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87" name="Text Box 33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88" name="Text Box 33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89" name="Text Box 33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90" name="Text Box 33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91" name="Text Box 33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92" name="Text Box 33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93" name="Text Box 33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94" name="Text Box 33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95" name="Text Box 33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96" name="Text Box 33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97" name="Text Box 33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98" name="Text Box 33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399" name="Text Box 33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00" name="Text Box 33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01" name="Text Box 33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02" name="Text Box 33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03" name="Text Box 33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04" name="Text Box 33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05" name="Text Box 33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06" name="Text Box 33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07" name="Text Box 33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08" name="Text Box 33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09" name="Text Box 33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10" name="Text Box 33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11" name="Text Box 33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12" name="Text Box 33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13" name="Text Box 33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14" name="Text Box 33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15" name="Text Box 33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16" name="Text Box 33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17" name="Text Box 33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18" name="Text Box 34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19" name="Text Box 34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20" name="Text Box 34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21" name="Text Box 34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22" name="Text Box 34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23" name="Text Box 34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24" name="Text Box 34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25" name="Text Box 34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26" name="Text Box 34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27" name="Text Box 34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28" name="Text Box 34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29" name="Text Box 34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30" name="Text Box 34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31" name="Text Box 34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32" name="Text Box 34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33" name="Text Box 34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34" name="Text Box 34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35" name="Text Box 34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36" name="Text Box 34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37" name="Text Box 34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38" name="Text Box 34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39" name="Text Box 34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40" name="Text Box 34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41" name="Text Box 34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42" name="Text Box 34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43" name="Text Box 34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44" name="Text Box 34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45" name="Text Box 34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46" name="Text Box 34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47" name="Text Box 34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48" name="Text Box 34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49" name="Text Box 34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50" name="Text Box 34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51" name="Text Box 34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52" name="Text Box 34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53" name="Text Box 34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54" name="Text Box 34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55" name="Text Box 34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56" name="Text Box 34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57" name="Text Box 34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58" name="Text Box 34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59" name="Text Box 34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60" name="Text Box 34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61" name="Text Box 34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62" name="Text Box 34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63" name="Text Box 34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64" name="Text Box 34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65" name="Text Box 34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66" name="Text Box 34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67" name="Text Box 34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68" name="Text Box 34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69" name="Text Box 34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70" name="Text Box 34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71" name="Text Box 34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72" name="Text Box 34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73" name="Text Box 34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74" name="Text Box 34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75" name="Text Box 34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76" name="Text Box 34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77" name="Text Box 34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78" name="Text Box 34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79" name="Text Box 34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80" name="Text Box 34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81" name="Text Box 34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82" name="Text Box 34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83" name="Text Box 34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84" name="Text Box 34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85" name="Text Box 34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86" name="Text Box 34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87" name="Text Box 34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88" name="Text Box 34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89" name="Text Box 34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90" name="Text Box 34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91" name="Text Box 34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92" name="Text Box 34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93" name="Text Box 34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94" name="Text Box 34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95" name="Text Box 34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96" name="Text Box 34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97" name="Text Box 34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98" name="Text Box 34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499" name="Text Box 34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00" name="Text Box 34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01" name="Text Box 34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02" name="Text Box 34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03" name="Text Box 34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04" name="Text Box 34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05" name="Text Box 34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06" name="Text Box 34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07" name="Text Box 34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08" name="Text Box 34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09" name="Text Box 34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10" name="Text Box 34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11" name="Text Box 34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12" name="Text Box 34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13" name="Text Box 34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14" name="Text Box 34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15" name="Text Box 34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16" name="Text Box 34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17" name="Text Box 34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18" name="Text Box 35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19" name="Text Box 35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20" name="Text Box 35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21" name="Text Box 35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22" name="Text Box 35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23" name="Text Box 35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24" name="Text Box 35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25" name="Text Box 35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26" name="Text Box 35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27" name="Text Box 35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28" name="Text Box 35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29" name="Text Box 35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30" name="Text Box 35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31" name="Text Box 35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32" name="Text Box 35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33" name="Text Box 35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34" name="Text Box 35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35" name="Text Box 35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36" name="Text Box 35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37" name="Text Box 35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38" name="Text Box 35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39" name="Text Box 35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40" name="Text Box 35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41" name="Text Box 35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42" name="Text Box 35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43" name="Text Box 35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44" name="Text Box 35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45" name="Text Box 35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46" name="Text Box 35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47" name="Text Box 35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48" name="Text Box 35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49" name="Text Box 35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50" name="Text Box 35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51" name="Text Box 35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52" name="Text Box 35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53" name="Text Box 35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54" name="Text Box 35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55" name="Text Box 35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56" name="Text Box 35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57" name="Text Box 35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58" name="Text Box 35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59" name="Text Box 35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60" name="Text Box 35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61" name="Text Box 35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62" name="Text Box 35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63" name="Text Box 35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64" name="Text Box 35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65" name="Text Box 35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66" name="Text Box 35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67" name="Text Box 35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68" name="Text Box 35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69" name="Text Box 35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70" name="Text Box 35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71" name="Text Box 35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72" name="Text Box 35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73" name="Text Box 35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74" name="Text Box 35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75" name="Text Box 35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76" name="Text Box 35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77" name="Text Box 35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78" name="Text Box 35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79" name="Text Box 35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80" name="Text Box 35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81" name="Text Box 35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82" name="Text Box 35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83" name="Text Box 35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84" name="Text Box 35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85" name="Text Box 35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86" name="Text Box 35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87" name="Text Box 35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88" name="Text Box 35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89" name="Text Box 35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90" name="Text Box 35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91" name="Text Box 35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92" name="Text Box 35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93" name="Text Box 35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94" name="Text Box 35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95" name="Text Box 35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96" name="Text Box 35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97" name="Text Box 35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98" name="Text Box 35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599" name="Text Box 35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00" name="Text Box 35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01" name="Text Box 35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02" name="Text Box 35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03" name="Text Box 35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04" name="Text Box 35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05" name="Text Box 35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06" name="Text Box 35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07" name="Text Box 35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08" name="Text Box 35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09" name="Text Box 35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10" name="Text Box 35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11" name="Text Box 35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12" name="Text Box 35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13" name="Text Box 35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14" name="Text Box 35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15" name="Text Box 35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16" name="Text Box 35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17" name="Text Box 35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18" name="Text Box 36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19" name="Text Box 36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20" name="Text Box 36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21" name="Text Box 36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22" name="Text Box 36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23" name="Text Box 36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24" name="Text Box 36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25" name="Text Box 36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26" name="Text Box 36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27" name="Text Box 36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28" name="Text Box 36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29" name="Text Box 36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30" name="Text Box 36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31" name="Text Box 36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32" name="Text Box 36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33" name="Text Box 36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34" name="Text Box 36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35" name="Text Box 36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36" name="Text Box 36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37" name="Text Box 36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38" name="Text Box 36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39" name="Text Box 36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40" name="Text Box 36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41" name="Text Box 36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42" name="Text Box 36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43" name="Text Box 36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44" name="Text Box 36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45" name="Text Box 36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46" name="Text Box 36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47" name="Text Box 36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48" name="Text Box 36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49" name="Text Box 36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50" name="Text Box 36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51" name="Text Box 36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52" name="Text Box 36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53" name="Text Box 36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54" name="Text Box 36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55" name="Text Box 36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56" name="Text Box 36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57" name="Text Box 36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58" name="Text Box 36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59" name="Text Box 36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60" name="Text Box 36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61" name="Text Box 36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62" name="Text Box 36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63" name="Text Box 36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64" name="Text Box 36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65" name="Text Box 36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66" name="Text Box 36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67" name="Text Box 36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68" name="Text Box 36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69" name="Text Box 36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70" name="Text Box 36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71" name="Text Box 36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72" name="Text Box 36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73" name="Text Box 36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74" name="Text Box 36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75" name="Text Box 36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76" name="Text Box 36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77" name="Text Box 36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78" name="Text Box 36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79" name="Text Box 36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80" name="Text Box 36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81" name="Text Box 36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82" name="Text Box 36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83" name="Text Box 36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84" name="Text Box 36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85" name="Text Box 36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86" name="Text Box 36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87" name="Text Box 36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88" name="Text Box 36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89" name="Text Box 36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90" name="Text Box 36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91" name="Text Box 36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92" name="Text Box 36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93" name="Text Box 36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94" name="Text Box 36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95" name="Text Box 36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96" name="Text Box 36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97" name="Text Box 36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98" name="Text Box 36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699" name="Text Box 36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00" name="Text Box 36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01" name="Text Box 36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02" name="Text Box 36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03" name="Text Box 36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04" name="Text Box 36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05" name="Text Box 36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06" name="Text Box 36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07" name="Text Box 36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08" name="Text Box 36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09" name="Text Box 36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10" name="Text Box 36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11" name="Text Box 36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12" name="Text Box 36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13" name="Text Box 36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14" name="Text Box 36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15" name="Text Box 36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16" name="Text Box 36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17" name="Text Box 36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18" name="Text Box 37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19" name="Text Box 37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20" name="Text Box 37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21" name="Text Box 37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22" name="Text Box 37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23" name="Text Box 37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24" name="Text Box 37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25" name="Text Box 37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26" name="Text Box 37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27" name="Text Box 37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28" name="Text Box 37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29" name="Text Box 37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30" name="Text Box 37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31" name="Text Box 37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32" name="Text Box 37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33" name="Text Box 37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34" name="Text Box 37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35" name="Text Box 37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36" name="Text Box 37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37" name="Text Box 37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38" name="Text Box 37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39" name="Text Box 37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40" name="Text Box 37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41" name="Text Box 37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42" name="Text Box 37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43" name="Text Box 37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44" name="Text Box 37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45" name="Text Box 37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46" name="Text Box 37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47" name="Text Box 37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48" name="Text Box 37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49" name="Text Box 37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50" name="Text Box 37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51" name="Text Box 37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52" name="Text Box 37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53" name="Text Box 37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54" name="Text Box 37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55" name="Text Box 37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56" name="Text Box 37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57" name="Text Box 37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58" name="Text Box 37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59" name="Text Box 37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60" name="Text Box 37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61" name="Text Box 37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62" name="Text Box 37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63" name="Text Box 37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64" name="Text Box 37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65" name="Text Box 37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66" name="Text Box 37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67" name="Text Box 37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68" name="Text Box 37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69" name="Text Box 37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70" name="Text Box 37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71" name="Text Box 37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72" name="Text Box 37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73" name="Text Box 37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74" name="Text Box 37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75" name="Text Box 37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76" name="Text Box 37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77" name="Text Box 37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78" name="Text Box 37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79" name="Text Box 37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80" name="Text Box 37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81" name="Text Box 37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82" name="Text Box 37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83" name="Text Box 37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84" name="Text Box 37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85" name="Text Box 37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86" name="Text Box 37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87" name="Text Box 37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88" name="Text Box 37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89" name="Text Box 37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90" name="Text Box 37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91" name="Text Box 37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92" name="Text Box 37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93" name="Text Box 37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94" name="Text Box 37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95" name="Text Box 37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96" name="Text Box 37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97" name="Text Box 37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98" name="Text Box 37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799" name="Text Box 37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00" name="Text Box 37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01" name="Text Box 37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02" name="Text Box 37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03" name="Text Box 37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04" name="Text Box 37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05" name="Text Box 37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06" name="Text Box 37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07" name="Text Box 37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08" name="Text Box 37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09" name="Text Box 37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10" name="Text Box 37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11" name="Text Box 37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12" name="Text Box 37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13" name="Text Box 37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14" name="Text Box 37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15" name="Text Box 37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16" name="Text Box 37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17" name="Text Box 37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18" name="Text Box 38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19" name="Text Box 38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20" name="Text Box 38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21" name="Text Box 38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22" name="Text Box 38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23" name="Text Box 38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24" name="Text Box 38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25" name="Text Box 38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26" name="Text Box 38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27" name="Text Box 38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28" name="Text Box 38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29" name="Text Box 38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30" name="Text Box 38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31" name="Text Box 38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32" name="Text Box 38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33" name="Text Box 38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34" name="Text Box 38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35" name="Text Box 38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36" name="Text Box 38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37" name="Text Box 38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38" name="Text Box 38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39" name="Text Box 38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40" name="Text Box 38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41" name="Text Box 38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42" name="Text Box 38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43" name="Text Box 38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44" name="Text Box 38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45" name="Text Box 38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46" name="Text Box 38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47" name="Text Box 38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48" name="Text Box 38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49" name="Text Box 38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50" name="Text Box 38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51" name="Text Box 38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52" name="Text Box 38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53" name="Text Box 38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54" name="Text Box 38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55" name="Text Box 38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56" name="Text Box 38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57" name="Text Box 38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58" name="Text Box 38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59" name="Text Box 38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60" name="Text Box 38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61" name="Text Box 38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62" name="Text Box 38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63" name="Text Box 38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64" name="Text Box 38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65" name="Text Box 38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66" name="Text Box 38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67" name="Text Box 38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68" name="Text Box 38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69" name="Text Box 38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70" name="Text Box 38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71" name="Text Box 38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72" name="Text Box 38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73" name="Text Box 38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74" name="Text Box 38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75" name="Text Box 38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76" name="Text Box 38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77" name="Text Box 38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78" name="Text Box 38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79" name="Text Box 38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80" name="Text Box 38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81" name="Text Box 38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82" name="Text Box 38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83" name="Text Box 38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84" name="Text Box 38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85" name="Text Box 38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86" name="Text Box 38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87" name="Text Box 38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88" name="Text Box 38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89" name="Text Box 38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90" name="Text Box 38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91" name="Text Box 38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92" name="Text Box 38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93" name="Text Box 38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94" name="Text Box 38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95" name="Text Box 38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96" name="Text Box 38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97" name="Text Box 38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98" name="Text Box 38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899" name="Text Box 38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00" name="Text Box 38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01" name="Text Box 38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02" name="Text Box 38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03" name="Text Box 38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04" name="Text Box 38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05" name="Text Box 38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06" name="Text Box 38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07" name="Text Box 38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08" name="Text Box 38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09" name="Text Box 38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10" name="Text Box 38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11" name="Text Box 38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12" name="Text Box 38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13" name="Text Box 38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14" name="Text Box 38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15" name="Text Box 38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16" name="Text Box 38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17" name="Text Box 38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18" name="Text Box 39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19" name="Text Box 39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20" name="Text Box 39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21" name="Text Box 39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22" name="Text Box 39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23" name="Text Box 39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24" name="Text Box 39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25" name="Text Box 39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26" name="Text Box 39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27" name="Text Box 39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28" name="Text Box 39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29" name="Text Box 39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30" name="Text Box 39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31" name="Text Box 39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32" name="Text Box 39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33" name="Text Box 39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34" name="Text Box 39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35" name="Text Box 39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36" name="Text Box 39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37" name="Text Box 39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38" name="Text Box 39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39" name="Text Box 39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40" name="Text Box 39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41" name="Text Box 39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42" name="Text Box 39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43" name="Text Box 39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44" name="Text Box 39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45" name="Text Box 39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46" name="Text Box 39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47" name="Text Box 39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48" name="Text Box 39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49" name="Text Box 39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50" name="Text Box 39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51" name="Text Box 39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52" name="Text Box 39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53" name="Text Box 39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54" name="Text Box 39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55" name="Text Box 39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56" name="Text Box 39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57" name="Text Box 39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58" name="Text Box 39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59" name="Text Box 39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60" name="Text Box 39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61" name="Text Box 39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62" name="Text Box 39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63" name="Text Box 39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64" name="Text Box 39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65" name="Text Box 39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66" name="Text Box 39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67" name="Text Box 39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68" name="Text Box 39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69" name="Text Box 39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70" name="Text Box 39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71" name="Text Box 39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72" name="Text Box 39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73" name="Text Box 39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74" name="Text Box 39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75" name="Text Box 39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76" name="Text Box 39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77" name="Text Box 39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78" name="Text Box 39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79" name="Text Box 39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80" name="Text Box 39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81" name="Text Box 39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82" name="Text Box 39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83" name="Text Box 39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84" name="Text Box 39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85" name="Text Box 39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86" name="Text Box 39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87" name="Text Box 39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88" name="Text Box 39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89" name="Text Box 39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90" name="Text Box 39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91" name="Text Box 39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92" name="Text Box 39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93" name="Text Box 39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94" name="Text Box 39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95" name="Text Box 39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96" name="Text Box 39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97" name="Text Box 39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98" name="Text Box 39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6999" name="Text Box 39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00" name="Text Box 39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01" name="Text Box 39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02" name="Text Box 39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03" name="Text Box 39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04" name="Text Box 39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05" name="Text Box 39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06" name="Text Box 39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07" name="Text Box 39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08" name="Text Box 39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09" name="Text Box 39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10" name="Text Box 39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11" name="Text Box 39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12" name="Text Box 39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13" name="Text Box 39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14" name="Text Box 39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15" name="Text Box 39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16" name="Text Box 39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17" name="Text Box 39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18" name="Text Box 40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19" name="Text Box 40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20" name="Text Box 40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21" name="Text Box 40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22" name="Text Box 40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23" name="Text Box 40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24" name="Text Box 40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25" name="Text Box 40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26" name="Text Box 40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27" name="Text Box 40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28" name="Text Box 40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29" name="Text Box 40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30" name="Text Box 40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31" name="Text Box 40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32" name="Text Box 40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33" name="Text Box 40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34" name="Text Box 40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35" name="Text Box 40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36" name="Text Box 40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37" name="Text Box 40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38" name="Text Box 40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39" name="Text Box 40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40" name="Text Box 40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41" name="Text Box 40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42" name="Text Box 40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43" name="Text Box 40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44" name="Text Box 40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45" name="Text Box 40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46" name="Text Box 40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47" name="Text Box 40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48" name="Text Box 40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49" name="Text Box 40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50" name="Text Box 40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51" name="Text Box 40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52" name="Text Box 40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53" name="Text Box 40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54" name="Text Box 40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55" name="Text Box 40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56" name="Text Box 40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57" name="Text Box 40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58" name="Text Box 40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59" name="Text Box 40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60" name="Text Box 40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61" name="Text Box 40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62" name="Text Box 40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63" name="Text Box 40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64" name="Text Box 40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65" name="Text Box 40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66" name="Text Box 40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67" name="Text Box 40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68" name="Text Box 40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69" name="Text Box 40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70" name="Text Box 40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71" name="Text Box 40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72" name="Text Box 40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73" name="Text Box 40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74" name="Text Box 40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75" name="Text Box 40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76" name="Text Box 40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77" name="Text Box 40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78" name="Text Box 40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79" name="Text Box 40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80" name="Text Box 40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81" name="Text Box 40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82" name="Text Box 40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83" name="Text Box 40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84" name="Text Box 40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85" name="Text Box 40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86" name="Text Box 40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87" name="Text Box 40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88" name="Text Box 40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89" name="Text Box 40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90" name="Text Box 40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91" name="Text Box 40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92" name="Text Box 40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93" name="Text Box 40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94" name="Text Box 40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95" name="Text Box 40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96" name="Text Box 40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97" name="Text Box 40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98" name="Text Box 40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099" name="Text Box 40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00" name="Text Box 40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01" name="Text Box 40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02" name="Text Box 40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03" name="Text Box 40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04" name="Text Box 40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05" name="Text Box 40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06" name="Text Box 40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07" name="Text Box 40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08" name="Text Box 40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09" name="Text Box 40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10" name="Text Box 40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11" name="Text Box 40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12" name="Text Box 40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13" name="Text Box 40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14" name="Text Box 40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15" name="Text Box 40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16" name="Text Box 40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17" name="Text Box 40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18" name="Text Box 41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19" name="Text Box 41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20" name="Text Box 41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21" name="Text Box 41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22" name="Text Box 41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23" name="Text Box 41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24" name="Text Box 41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25" name="Text Box 41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26" name="Text Box 41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27" name="Text Box 41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28" name="Text Box 41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29" name="Text Box 41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30" name="Text Box 41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31" name="Text Box 41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32" name="Text Box 41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33" name="Text Box 41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34" name="Text Box 41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35" name="Text Box 41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36" name="Text Box 41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37" name="Text Box 41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38" name="Text Box 41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39" name="Text Box 41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40" name="Text Box 41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41" name="Text Box 41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42" name="Text Box 41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43" name="Text Box 41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44" name="Text Box 41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45" name="Text Box 41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46" name="Text Box 41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47" name="Text Box 41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48" name="Text Box 41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49" name="Text Box 41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50" name="Text Box 41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51" name="Text Box 41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52" name="Text Box 41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53" name="Text Box 41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54" name="Text Box 41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55" name="Text Box 41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56" name="Text Box 41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57" name="Text Box 41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58" name="Text Box 41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59" name="Text Box 41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60" name="Text Box 41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61" name="Text Box 41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62" name="Text Box 41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63" name="Text Box 41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64" name="Text Box 41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65" name="Text Box 41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66" name="Text Box 41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67" name="Text Box 41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68" name="Text Box 41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69" name="Text Box 41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70" name="Text Box 41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71" name="Text Box 41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72" name="Text Box 41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73" name="Text Box 41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74" name="Text Box 41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75" name="Text Box 41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76" name="Text Box 41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77" name="Text Box 41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78" name="Text Box 41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79" name="Text Box 41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80" name="Text Box 41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81" name="Text Box 41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82" name="Text Box 41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83" name="Text Box 41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84" name="Text Box 41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85" name="Text Box 41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86" name="Text Box 41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87" name="Text Box 41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88" name="Text Box 41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89" name="Text Box 41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90" name="Text Box 41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91" name="Text Box 41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92" name="Text Box 41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93" name="Text Box 41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94" name="Text Box 41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95" name="Text Box 41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96" name="Text Box 41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97" name="Text Box 41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98" name="Text Box 41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199" name="Text Box 41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00" name="Text Box 41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01" name="Text Box 41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02" name="Text Box 41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03" name="Text Box 41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04" name="Text Box 41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05" name="Text Box 41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06" name="Text Box 41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07" name="Text Box 41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08" name="Text Box 41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09" name="Text Box 41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10" name="Text Box 41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11" name="Text Box 41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12" name="Text Box 41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13" name="Text Box 41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14" name="Text Box 41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15" name="Text Box 41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16" name="Text Box 41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17" name="Text Box 41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18" name="Text Box 42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19" name="Text Box 42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20" name="Text Box 42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21" name="Text Box 42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22" name="Text Box 42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23" name="Text Box 42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24" name="Text Box 42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25" name="Text Box 42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26" name="Text Box 42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27" name="Text Box 42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28" name="Text Box 42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29" name="Text Box 42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30" name="Text Box 42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31" name="Text Box 42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32" name="Text Box 42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33" name="Text Box 42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34" name="Text Box 42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35" name="Text Box 42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36" name="Text Box 42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37" name="Text Box 42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38" name="Text Box 42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39" name="Text Box 42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40" name="Text Box 42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41" name="Text Box 42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42" name="Text Box 42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43" name="Text Box 42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44" name="Text Box 42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45" name="Text Box 42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46" name="Text Box 42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47" name="Text Box 42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48" name="Text Box 42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49" name="Text Box 42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50" name="Text Box 42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51" name="Text Box 42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52" name="Text Box 42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53" name="Text Box 42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54" name="Text Box 42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55" name="Text Box 42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56" name="Text Box 42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57" name="Text Box 42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58" name="Text Box 42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59" name="Text Box 42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60" name="Text Box 42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61" name="Text Box 42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62" name="Text Box 42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63" name="Text Box 42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64" name="Text Box 42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65" name="Text Box 42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66" name="Text Box 42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67" name="Text Box 42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68" name="Text Box 42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69" name="Text Box 42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70" name="Text Box 42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71" name="Text Box 42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72" name="Text Box 42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73" name="Text Box 42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74" name="Text Box 42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75" name="Text Box 42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76" name="Text Box 42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77" name="Text Box 42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78" name="Text Box 42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79" name="Text Box 42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80" name="Text Box 42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81" name="Text Box 42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82" name="Text Box 42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83" name="Text Box 42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84" name="Text Box 42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85" name="Text Box 42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86" name="Text Box 42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87" name="Text Box 42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88" name="Text Box 42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89" name="Text Box 42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90" name="Text Box 42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91" name="Text Box 42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92" name="Text Box 42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93" name="Text Box 42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94" name="Text Box 42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95" name="Text Box 42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96" name="Text Box 42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97" name="Text Box 42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98" name="Text Box 42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299" name="Text Box 42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00" name="Text Box 42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01" name="Text Box 42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02" name="Text Box 42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03" name="Text Box 42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04" name="Text Box 42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05" name="Text Box 42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06" name="Text Box 42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07" name="Text Box 42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08" name="Text Box 42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09" name="Text Box 42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10" name="Text Box 42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11" name="Text Box 42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12" name="Text Box 42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13" name="Text Box 42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14" name="Text Box 42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15" name="Text Box 42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16" name="Text Box 42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17" name="Text Box 42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18" name="Text Box 43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19" name="Text Box 43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20" name="Text Box 43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21" name="Text Box 43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22" name="Text Box 43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23" name="Text Box 43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24" name="Text Box 43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25" name="Text Box 43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26" name="Text Box 43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27" name="Text Box 43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28" name="Text Box 43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29" name="Text Box 43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30" name="Text Box 43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31" name="Text Box 43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32" name="Text Box 43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33" name="Text Box 43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34" name="Text Box 43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35" name="Text Box 43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36" name="Text Box 43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37" name="Text Box 43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38" name="Text Box 43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39" name="Text Box 43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40" name="Text Box 43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41" name="Text Box 43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42" name="Text Box 43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43" name="Text Box 43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44" name="Text Box 43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45" name="Text Box 43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46" name="Text Box 43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47" name="Text Box 43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48" name="Text Box 43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49" name="Text Box 43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50" name="Text Box 43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51" name="Text Box 43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52" name="Text Box 43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53" name="Text Box 43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54" name="Text Box 43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55" name="Text Box 43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56" name="Text Box 43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57" name="Text Box 43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58" name="Text Box 43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59" name="Text Box 43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60" name="Text Box 43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61" name="Text Box 43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62" name="Text Box 43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63" name="Text Box 43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64" name="Text Box 43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65" name="Text Box 43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66" name="Text Box 43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67" name="Text Box 43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68" name="Text Box 43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69" name="Text Box 43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70" name="Text Box 43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71" name="Text Box 43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72" name="Text Box 43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73" name="Text Box 43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74" name="Text Box 43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75" name="Text Box 43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76" name="Text Box 43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77" name="Text Box 43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78" name="Text Box 43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79" name="Text Box 43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80" name="Text Box 43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81" name="Text Box 43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82" name="Text Box 43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83" name="Text Box 43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84" name="Text Box 43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85" name="Text Box 43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86" name="Text Box 43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87" name="Text Box 43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88" name="Text Box 43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89" name="Text Box 43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90" name="Text Box 43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91" name="Text Box 43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92" name="Text Box 43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93" name="Text Box 43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94" name="Text Box 43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95" name="Text Box 43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96" name="Text Box 43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97" name="Text Box 43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98" name="Text Box 43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399" name="Text Box 43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00" name="Text Box 43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01" name="Text Box 43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02" name="Text Box 43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03" name="Text Box 43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04" name="Text Box 43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05" name="Text Box 43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06" name="Text Box 43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07" name="Text Box 43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08" name="Text Box 43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09" name="Text Box 43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10" name="Text Box 43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11" name="Text Box 43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12" name="Text Box 43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13" name="Text Box 43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14" name="Text Box 43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15" name="Text Box 43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16" name="Text Box 43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17" name="Text Box 43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18" name="Text Box 44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19" name="Text Box 44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20" name="Text Box 44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21" name="Text Box 44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22" name="Text Box 44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23" name="Text Box 44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24" name="Text Box 44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25" name="Text Box 44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26" name="Text Box 44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27" name="Text Box 44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28" name="Text Box 44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29" name="Text Box 44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30" name="Text Box 44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31" name="Text Box 44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32" name="Text Box 44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33" name="Text Box 44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34" name="Text Box 44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35" name="Text Box 44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36" name="Text Box 44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37" name="Text Box 44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38" name="Text Box 44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39" name="Text Box 44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40" name="Text Box 44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41" name="Text Box 44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42" name="Text Box 44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43" name="Text Box 44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44" name="Text Box 44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45" name="Text Box 44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46" name="Text Box 44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47" name="Text Box 44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48" name="Text Box 44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49" name="Text Box 44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50" name="Text Box 44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51" name="Text Box 44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52" name="Text Box 44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53" name="Text Box 44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54" name="Text Box 44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55" name="Text Box 44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56" name="Text Box 44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57" name="Text Box 44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58" name="Text Box 44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59" name="Text Box 44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60" name="Text Box 44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61" name="Text Box 44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62" name="Text Box 44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63" name="Text Box 44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64" name="Text Box 44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65" name="Text Box 44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66" name="Text Box 44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67" name="Text Box 44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68" name="Text Box 44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69" name="Text Box 44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70" name="Text Box 44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71" name="Text Box 44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72" name="Text Box 44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73" name="Text Box 44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74" name="Text Box 44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75" name="Text Box 44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76" name="Text Box 44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77" name="Text Box 44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78" name="Text Box 44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79" name="Text Box 44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80" name="Text Box 44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81" name="Text Box 44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82" name="Text Box 44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83" name="Text Box 44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84" name="Text Box 44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85" name="Text Box 44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86" name="Text Box 44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87" name="Text Box 44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88" name="Text Box 44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89" name="Text Box 44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90" name="Text Box 44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91" name="Text Box 44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92" name="Text Box 44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93" name="Text Box 44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94" name="Text Box 44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95" name="Text Box 44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96" name="Text Box 44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97" name="Text Box 44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98" name="Text Box 44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499" name="Text Box 44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00" name="Text Box 44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01" name="Text Box 44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02" name="Text Box 44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03" name="Text Box 44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04" name="Text Box 44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05" name="Text Box 44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06" name="Text Box 44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07" name="Text Box 44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08" name="Text Box 44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09" name="Text Box 44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10" name="Text Box 44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11" name="Text Box 44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12" name="Text Box 44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13" name="Text Box 44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14" name="Text Box 44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15" name="Text Box 44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16" name="Text Box 44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17" name="Text Box 44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18" name="Text Box 45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19" name="Text Box 45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20" name="Text Box 45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21" name="Text Box 45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22" name="Text Box 45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23" name="Text Box 45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24" name="Text Box 45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25" name="Text Box 45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26" name="Text Box 45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27" name="Text Box 45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28" name="Text Box 45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29" name="Text Box 45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30" name="Text Box 45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31" name="Text Box 45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32" name="Text Box 45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33" name="Text Box 45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34" name="Text Box 45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35" name="Text Box 45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36" name="Text Box 45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37" name="Text Box 45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38" name="Text Box 45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39" name="Text Box 45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40" name="Text Box 45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41" name="Text Box 45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42" name="Text Box 45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43" name="Text Box 45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44" name="Text Box 45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45" name="Text Box 45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46" name="Text Box 45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47" name="Text Box 45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48" name="Text Box 45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49" name="Text Box 45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50" name="Text Box 45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51" name="Text Box 45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52" name="Text Box 45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53" name="Text Box 45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54" name="Text Box 45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55" name="Text Box 45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56" name="Text Box 45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57" name="Text Box 45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58" name="Text Box 45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59" name="Text Box 45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60" name="Text Box 45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61" name="Text Box 45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62" name="Text Box 45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63" name="Text Box 45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64" name="Text Box 45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65" name="Text Box 45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66" name="Text Box 45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67" name="Text Box 45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68" name="Text Box 45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69" name="Text Box 45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70" name="Text Box 45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71" name="Text Box 45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72" name="Text Box 45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73" name="Text Box 45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74" name="Text Box 45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75" name="Text Box 45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76" name="Text Box 45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77" name="Text Box 45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78" name="Text Box 45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79" name="Text Box 45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80" name="Text Box 45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81" name="Text Box 45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82" name="Text Box 45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83" name="Text Box 45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84" name="Text Box 45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85" name="Text Box 45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86" name="Text Box 45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87" name="Text Box 45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88" name="Text Box 45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89" name="Text Box 45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90" name="Text Box 45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91" name="Text Box 45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92" name="Text Box 45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93" name="Text Box 45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94" name="Text Box 45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95" name="Text Box 45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96" name="Text Box 45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97" name="Text Box 45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98" name="Text Box 45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599" name="Text Box 45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00" name="Text Box 45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01" name="Text Box 45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02" name="Text Box 45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03" name="Text Box 45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04" name="Text Box 45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05" name="Text Box 45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06" name="Text Box 45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07" name="Text Box 45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08" name="Text Box 45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09" name="Text Box 45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10" name="Text Box 45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11" name="Text Box 45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12" name="Text Box 45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13" name="Text Box 45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14" name="Text Box 45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15" name="Text Box 45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16" name="Text Box 45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17" name="Text Box 45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18" name="Text Box 46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19" name="Text Box 46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20" name="Text Box 46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21" name="Text Box 46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22" name="Text Box 46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23" name="Text Box 46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24" name="Text Box 46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25" name="Text Box 46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26" name="Text Box 46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27" name="Text Box 46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28" name="Text Box 46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29" name="Text Box 46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30" name="Text Box 46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31" name="Text Box 46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32" name="Text Box 46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33" name="Text Box 46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34" name="Text Box 46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35" name="Text Box 46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36" name="Text Box 46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37" name="Text Box 46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38" name="Text Box 46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39" name="Text Box 46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40" name="Text Box 46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41" name="Text Box 46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42" name="Text Box 46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43" name="Text Box 46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44" name="Text Box 46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45" name="Text Box 46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46" name="Text Box 46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47" name="Text Box 46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48" name="Text Box 46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49" name="Text Box 46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50" name="Text Box 46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51" name="Text Box 46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52" name="Text Box 46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53" name="Text Box 46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54" name="Text Box 46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55" name="Text Box 46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56" name="Text Box 46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57" name="Text Box 46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58" name="Text Box 46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59" name="Text Box 46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60" name="Text Box 46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61" name="Text Box 46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62" name="Text Box 46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63" name="Text Box 46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64" name="Text Box 46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65" name="Text Box 46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66" name="Text Box 46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67" name="Text Box 46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68" name="Text Box 46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69" name="Text Box 46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70" name="Text Box 46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71" name="Text Box 46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72" name="Text Box 46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73" name="Text Box 46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74" name="Text Box 46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75" name="Text Box 46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76" name="Text Box 46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77" name="Text Box 46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78" name="Text Box 46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79" name="Text Box 46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80" name="Text Box 46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81" name="Text Box 46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82" name="Text Box 46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83" name="Text Box 46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84" name="Text Box 46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85" name="Text Box 46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86" name="Text Box 46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87" name="Text Box 46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88" name="Text Box 46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89" name="Text Box 46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90" name="Text Box 46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91" name="Text Box 46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92" name="Text Box 46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93" name="Text Box 46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94" name="Text Box 46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95" name="Text Box 46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96" name="Text Box 46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97" name="Text Box 46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98" name="Text Box 46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699" name="Text Box 46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00" name="Text Box 46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01" name="Text Box 46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02" name="Text Box 46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03" name="Text Box 46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04" name="Text Box 46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05" name="Text Box 46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06" name="Text Box 46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07" name="Text Box 46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08" name="Text Box 46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09" name="Text Box 46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10" name="Text Box 46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11" name="Text Box 46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12" name="Text Box 46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13" name="Text Box 46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14" name="Text Box 46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15" name="Text Box 46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16" name="Text Box 46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17" name="Text Box 46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18" name="Text Box 47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19" name="Text Box 47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20" name="Text Box 47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21" name="Text Box 47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22" name="Text Box 47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23" name="Text Box 47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24" name="Text Box 47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25" name="Text Box 47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26" name="Text Box 47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27" name="Text Box 47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28" name="Text Box 47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29" name="Text Box 47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30" name="Text Box 47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31" name="Text Box 47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32" name="Text Box 47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33" name="Text Box 47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34" name="Text Box 47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35" name="Text Box 47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36" name="Text Box 47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37" name="Text Box 47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38" name="Text Box 47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39" name="Text Box 47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40" name="Text Box 47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41" name="Text Box 47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42" name="Text Box 47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43" name="Text Box 47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44" name="Text Box 47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45" name="Text Box 47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46" name="Text Box 47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47" name="Text Box 47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48" name="Text Box 47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49" name="Text Box 47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50" name="Text Box 47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51" name="Text Box 47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52" name="Text Box 47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53" name="Text Box 47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54" name="Text Box 47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55" name="Text Box 47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56" name="Text Box 47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57" name="Text Box 47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58" name="Text Box 47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59" name="Text Box 47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60" name="Text Box 47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61" name="Text Box 47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62" name="Text Box 47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63" name="Text Box 47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64" name="Text Box 47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65" name="Text Box 47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66" name="Text Box 47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67" name="Text Box 47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68" name="Text Box 47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69" name="Text Box 47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70" name="Text Box 47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71" name="Text Box 47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72" name="Text Box 47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73" name="Text Box 47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74" name="Text Box 47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75" name="Text Box 47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76" name="Text Box 47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77" name="Text Box 47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78" name="Text Box 47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79" name="Text Box 47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80" name="Text Box 47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81" name="Text Box 47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82" name="Text Box 47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83" name="Text Box 47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84" name="Text Box 47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85" name="Text Box 47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86" name="Text Box 47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87" name="Text Box 47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88" name="Text Box 47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89" name="Text Box 47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90" name="Text Box 47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91" name="Text Box 47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92" name="Text Box 47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93" name="Text Box 47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94" name="Text Box 47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95" name="Text Box 47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96" name="Text Box 47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97" name="Text Box 47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98" name="Text Box 47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799" name="Text Box 47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00" name="Text Box 47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01" name="Text Box 47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02" name="Text Box 47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03" name="Text Box 47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04" name="Text Box 47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05" name="Text Box 47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06" name="Text Box 47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07" name="Text Box 47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08" name="Text Box 47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09" name="Text Box 47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10" name="Text Box 47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11" name="Text Box 47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12" name="Text Box 47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13" name="Text Box 47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14" name="Text Box 47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15" name="Text Box 47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16" name="Text Box 47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17" name="Text Box 47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18" name="Text Box 48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19" name="Text Box 48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20" name="Text Box 48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21" name="Text Box 48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22" name="Text Box 48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23" name="Text Box 48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24" name="Text Box 48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25" name="Text Box 48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26" name="Text Box 48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27" name="Text Box 48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28" name="Text Box 48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29" name="Text Box 48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30" name="Text Box 48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31" name="Text Box 48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32" name="Text Box 48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33" name="Text Box 48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34" name="Text Box 48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35" name="Text Box 48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36" name="Text Box 48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37" name="Text Box 48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38" name="Text Box 48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39" name="Text Box 48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40" name="Text Box 48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41" name="Text Box 48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42" name="Text Box 48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43" name="Text Box 48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44" name="Text Box 48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45" name="Text Box 48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46" name="Text Box 48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47" name="Text Box 48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48" name="Text Box 48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49" name="Text Box 48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50" name="Text Box 48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51" name="Text Box 48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52" name="Text Box 48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53" name="Text Box 48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54" name="Text Box 48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55" name="Text Box 48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56" name="Text Box 48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57" name="Text Box 48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58" name="Text Box 48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59" name="Text Box 48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60" name="Text Box 48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61" name="Text Box 48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62" name="Text Box 48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63" name="Text Box 48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64" name="Text Box 48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65" name="Text Box 48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66" name="Text Box 48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67" name="Text Box 48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68" name="Text Box 48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69" name="Text Box 48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70" name="Text Box 48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71" name="Text Box 48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72" name="Text Box 48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73" name="Text Box 48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74" name="Text Box 48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75" name="Text Box 48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76" name="Text Box 48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77" name="Text Box 48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78" name="Text Box 48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79" name="Text Box 48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80" name="Text Box 48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81" name="Text Box 48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82" name="Text Box 48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83" name="Text Box 48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84" name="Text Box 48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85" name="Text Box 48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86" name="Text Box 48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87" name="Text Box 48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88" name="Text Box 48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89" name="Text Box 48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90" name="Text Box 48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91" name="Text Box 48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92" name="Text Box 48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93" name="Text Box 48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94" name="Text Box 48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95" name="Text Box 48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96" name="Text Box 48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97" name="Text Box 48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98" name="Text Box 48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899" name="Text Box 48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00" name="Text Box 48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01" name="Text Box 48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02" name="Text Box 48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03" name="Text Box 48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04" name="Text Box 48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05" name="Text Box 48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06" name="Text Box 48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07" name="Text Box 48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08" name="Text Box 48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09" name="Text Box 48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10" name="Text Box 48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11" name="Text Box 48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12" name="Text Box 48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13" name="Text Box 48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14" name="Text Box 48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15" name="Text Box 48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16" name="Text Box 48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17" name="Text Box 48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18" name="Text Box 49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19" name="Text Box 49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20" name="Text Box 49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21" name="Text Box 49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22" name="Text Box 49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23" name="Text Box 49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24" name="Text Box 49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25" name="Text Box 49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26" name="Text Box 49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27" name="Text Box 49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28" name="Text Box 49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29" name="Text Box 49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30" name="Text Box 49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31" name="Text Box 49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32" name="Text Box 49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33" name="Text Box 49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34" name="Text Box 49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35" name="Text Box 49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36" name="Text Box 49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37" name="Text Box 49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38" name="Text Box 49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39" name="Text Box 49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40" name="Text Box 49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41" name="Text Box 49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42" name="Text Box 49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43" name="Text Box 49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44" name="Text Box 49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45" name="Text Box 49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46" name="Text Box 49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47" name="Text Box 49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48" name="Text Box 49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49" name="Text Box 49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50" name="Text Box 49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51" name="Text Box 49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52" name="Text Box 49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53" name="Text Box 49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54" name="Text Box 49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55" name="Text Box 49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56" name="Text Box 49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57" name="Text Box 49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58" name="Text Box 49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59" name="Text Box 49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60" name="Text Box 49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61" name="Text Box 49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62" name="Text Box 49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63" name="Text Box 49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64" name="Text Box 49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65" name="Text Box 49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66" name="Text Box 49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67" name="Text Box 49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68" name="Text Box 49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69" name="Text Box 49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70" name="Text Box 49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71" name="Text Box 49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72" name="Text Box 49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73" name="Text Box 49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74" name="Text Box 49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75" name="Text Box 49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76" name="Text Box 49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77" name="Text Box 49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78" name="Text Box 49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79" name="Text Box 49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80" name="Text Box 49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81" name="Text Box 49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82" name="Text Box 49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83" name="Text Box 49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84" name="Text Box 49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85" name="Text Box 49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86" name="Text Box 49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87" name="Text Box 49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88" name="Text Box 49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89" name="Text Box 49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90" name="Text Box 49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91" name="Text Box 49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92" name="Text Box 49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93" name="Text Box 49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94" name="Text Box 49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95" name="Text Box 49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96" name="Text Box 49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97" name="Text Box 49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98" name="Text Box 49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7999" name="Text Box 49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00" name="Text Box 49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01" name="Text Box 49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02" name="Text Box 49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03" name="Text Box 49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04" name="Text Box 49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05" name="Text Box 49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06" name="Text Box 49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07" name="Text Box 49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08" name="Text Box 49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09" name="Text Box 49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10" name="Text Box 49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11" name="Text Box 49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12" name="Text Box 49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13" name="Text Box 49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14" name="Text Box 49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15" name="Text Box 49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16" name="Text Box 49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17" name="Text Box 49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18" name="Text Box 50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19" name="Text Box 50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20" name="Text Box 50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21" name="Text Box 50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22" name="Text Box 50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23" name="Text Box 50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24" name="Text Box 50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25" name="Text Box 50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26" name="Text Box 50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27" name="Text Box 50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28" name="Text Box 50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29" name="Text Box 50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30" name="Text Box 50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31" name="Text Box 50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32" name="Text Box 50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33" name="Text Box 50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34" name="Text Box 50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35" name="Text Box 50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36" name="Text Box 50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37" name="Text Box 50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38" name="Text Box 50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39" name="Text Box 50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40" name="Text Box 50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41" name="Text Box 50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42" name="Text Box 50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43" name="Text Box 50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44" name="Text Box 50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45" name="Text Box 50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46" name="Text Box 50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47" name="Text Box 50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48" name="Text Box 50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49" name="Text Box 50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50" name="Text Box 50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51" name="Text Box 50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52" name="Text Box 50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53" name="Text Box 50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54" name="Text Box 50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55" name="Text Box 50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56" name="Text Box 50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57" name="Text Box 50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58" name="Text Box 50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59" name="Text Box 50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60" name="Text Box 50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61" name="Text Box 50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62" name="Text Box 50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63" name="Text Box 50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64" name="Text Box 50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65" name="Text Box 50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66" name="Text Box 50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67" name="Text Box 50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68" name="Text Box 50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69" name="Text Box 50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70" name="Text Box 50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71" name="Text Box 50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72" name="Text Box 50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73" name="Text Box 50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74" name="Text Box 50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75" name="Text Box 50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76" name="Text Box 50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77" name="Text Box 50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78" name="Text Box 50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79" name="Text Box 50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80" name="Text Box 50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81" name="Text Box 50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82" name="Text Box 50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83" name="Text Box 50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84" name="Text Box 50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85" name="Text Box 50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86" name="Text Box 50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87" name="Text Box 50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88" name="Text Box 50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89" name="Text Box 50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90" name="Text Box 50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91" name="Text Box 50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92" name="Text Box 50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93" name="Text Box 50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94" name="Text Box 50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95" name="Text Box 50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96" name="Text Box 50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97" name="Text Box 50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98" name="Text Box 50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099" name="Text Box 50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00" name="Text Box 50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01" name="Text Box 50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02" name="Text Box 50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03" name="Text Box 50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04" name="Text Box 50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05" name="Text Box 50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06" name="Text Box 50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07" name="Text Box 50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08" name="Text Box 50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09" name="Text Box 50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10" name="Text Box 50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11" name="Text Box 50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12" name="Text Box 50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13" name="Text Box 50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14" name="Text Box 50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15" name="Text Box 50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16" name="Text Box 50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17" name="Text Box 50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18" name="Text Box 51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19" name="Text Box 51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20" name="Text Box 51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21" name="Text Box 51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22" name="Text Box 51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23" name="Text Box 51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24" name="Text Box 51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25" name="Text Box 51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26" name="Text Box 51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27" name="Text Box 51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28" name="Text Box 51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29" name="Text Box 51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30" name="Text Box 51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31" name="Text Box 51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32" name="Text Box 51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33" name="Text Box 51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34" name="Text Box 51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35" name="Text Box 51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36" name="Text Box 51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37" name="Text Box 51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38" name="Text Box 51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39" name="Text Box 51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40" name="Text Box 51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41" name="Text Box 51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42" name="Text Box 51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43" name="Text Box 51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44" name="Text Box 51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45" name="Text Box 51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46" name="Text Box 51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47" name="Text Box 51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48" name="Text Box 51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49" name="Text Box 51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50" name="Text Box 51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51" name="Text Box 51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52" name="Text Box 51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53" name="Text Box 51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54" name="Text Box 51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55" name="Text Box 51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56" name="Text Box 51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57" name="Text Box 51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58" name="Text Box 51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59" name="Text Box 51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60" name="Text Box 51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61" name="Text Box 51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62" name="Text Box 51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63" name="Text Box 51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64" name="Text Box 51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65" name="Text Box 51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66" name="Text Box 51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67" name="Text Box 51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68" name="Text Box 51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69" name="Text Box 51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70" name="Text Box 51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71" name="Text Box 51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72" name="Text Box 51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73" name="Text Box 51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74" name="Text Box 51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75" name="Text Box 51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76" name="Text Box 51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77" name="Text Box 51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78" name="Text Box 51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79" name="Text Box 51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80" name="Text Box 51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81" name="Text Box 51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82" name="Text Box 51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83" name="Text Box 51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84" name="Text Box 51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85" name="Text Box 51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86" name="Text Box 51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87" name="Text Box 51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88" name="Text Box 51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89" name="Text Box 51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90" name="Text Box 51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91" name="Text Box 51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92" name="Text Box 51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93" name="Text Box 51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94" name="Text Box 51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95" name="Text Box 51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96" name="Text Box 51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97" name="Text Box 51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98" name="Text Box 51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199" name="Text Box 51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00" name="Text Box 51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01" name="Text Box 51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02" name="Text Box 51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03" name="Text Box 51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04" name="Text Box 51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05" name="Text Box 51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06" name="Text Box 51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07" name="Text Box 51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08" name="Text Box 51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09" name="Text Box 51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10" name="Text Box 51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11" name="Text Box 51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12" name="Text Box 51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13" name="Text Box 51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14" name="Text Box 51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15" name="Text Box 51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16" name="Text Box 51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17" name="Text Box 51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18" name="Text Box 52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19" name="Text Box 52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20" name="Text Box 52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21" name="Text Box 52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22" name="Text Box 52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23" name="Text Box 52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24" name="Text Box 52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25" name="Text Box 52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26" name="Text Box 52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27" name="Text Box 52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28" name="Text Box 52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29" name="Text Box 52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30" name="Text Box 52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31" name="Text Box 52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32" name="Text Box 52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33" name="Text Box 52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34" name="Text Box 52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35" name="Text Box 52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36" name="Text Box 52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37" name="Text Box 52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38" name="Text Box 52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39" name="Text Box 52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40" name="Text Box 52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41" name="Text Box 52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42" name="Text Box 52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43" name="Text Box 52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44" name="Text Box 52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45" name="Text Box 52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46" name="Text Box 52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47" name="Text Box 52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48" name="Text Box 52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49" name="Text Box 52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50" name="Text Box 52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51" name="Text Box 52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52" name="Text Box 52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53" name="Text Box 52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54" name="Text Box 52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55" name="Text Box 52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56" name="Text Box 52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57" name="Text Box 52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58" name="Text Box 52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59" name="Text Box 52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60" name="Text Box 52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61" name="Text Box 52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62" name="Text Box 52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63" name="Text Box 52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64" name="Text Box 52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65" name="Text Box 52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66" name="Text Box 52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67" name="Text Box 52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68" name="Text Box 52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69" name="Text Box 52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70" name="Text Box 52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71" name="Text Box 52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72" name="Text Box 52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73" name="Text Box 52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74" name="Text Box 52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75" name="Text Box 52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76" name="Text Box 52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77" name="Text Box 52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78" name="Text Box 52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79" name="Text Box 52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80" name="Text Box 52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81" name="Text Box 52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82" name="Text Box 52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83" name="Text Box 52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84" name="Text Box 52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85" name="Text Box 52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86" name="Text Box 52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87" name="Text Box 52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88" name="Text Box 52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89" name="Text Box 52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90" name="Text Box 52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91" name="Text Box 52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92" name="Text Box 52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93" name="Text Box 52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94" name="Text Box 52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95" name="Text Box 52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96" name="Text Box 52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97" name="Text Box 52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98" name="Text Box 52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299" name="Text Box 52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00" name="Text Box 52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01" name="Text Box 52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02" name="Text Box 52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03" name="Text Box 52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04" name="Text Box 52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05" name="Text Box 52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06" name="Text Box 52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07" name="Text Box 52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08" name="Text Box 52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09" name="Text Box 52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10" name="Text Box 52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11" name="Text Box 52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12" name="Text Box 52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13" name="Text Box 52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14" name="Text Box 52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15" name="Text Box 52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16" name="Text Box 52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17" name="Text Box 52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18" name="Text Box 53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19" name="Text Box 53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20" name="Text Box 53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21" name="Text Box 53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22" name="Text Box 53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23" name="Text Box 53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24" name="Text Box 53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25" name="Text Box 53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26" name="Text Box 530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27" name="Text Box 530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28" name="Text Box 531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29" name="Text Box 531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30" name="Text Box 531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31" name="Text Box 531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32" name="Text Box 531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33" name="Text Box 531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34" name="Text Box 531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35" name="Text Box 531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36" name="Text Box 531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37" name="Text Box 531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38" name="Text Box 532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39" name="Text Box 532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40" name="Text Box 532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41" name="Text Box 532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42" name="Text Box 532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43" name="Text Box 532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44" name="Text Box 532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45" name="Text Box 532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46" name="Text Box 532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47" name="Text Box 532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48" name="Text Box 533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49" name="Text Box 533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50" name="Text Box 533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51" name="Text Box 533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52" name="Text Box 533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53" name="Text Box 533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54" name="Text Box 533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55" name="Text Box 533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56" name="Text Box 533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57" name="Text Box 533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58" name="Text Box 534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59" name="Text Box 534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60" name="Text Box 534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61" name="Text Box 534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62" name="Text Box 534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63" name="Text Box 534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64" name="Text Box 534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65" name="Text Box 534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66" name="Text Box 534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67" name="Text Box 534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68" name="Text Box 535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69" name="Text Box 535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70" name="Text Box 535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71" name="Text Box 535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72" name="Text Box 535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73" name="Text Box 535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74" name="Text Box 535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75" name="Text Box 535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76" name="Text Box 535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77" name="Text Box 535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78" name="Text Box 536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79" name="Text Box 536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80" name="Text Box 536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81" name="Text Box 536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82" name="Text Box 536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83" name="Text Box 536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84" name="Text Box 536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85" name="Text Box 536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86" name="Text Box 536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87" name="Text Box 536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88" name="Text Box 537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89" name="Text Box 537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90" name="Text Box 537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91" name="Text Box 537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92" name="Text Box 537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93" name="Text Box 537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94" name="Text Box 537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95" name="Text Box 537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96" name="Text Box 537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97" name="Text Box 537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98" name="Text Box 538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399" name="Text Box 538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00" name="Text Box 538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01" name="Text Box 538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02" name="Text Box 538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03" name="Text Box 538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04" name="Text Box 538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05" name="Text Box 538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06" name="Text Box 538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07" name="Text Box 538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08" name="Text Box 539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09" name="Text Box 539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10" name="Text Box 539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11" name="Text Box 539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12" name="Text Box 539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13" name="Text Box 539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14" name="Text Box 539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15" name="Text Box 539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16" name="Text Box 5398"/>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17" name="Text Box 5399"/>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18" name="Text Box 5400"/>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19" name="Text Box 5401"/>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20" name="Text Box 5402"/>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21" name="Text Box 5403"/>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22" name="Text Box 5404"/>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23" name="Text Box 5405"/>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24" name="Text Box 5406"/>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693</xdr:row>
      <xdr:rowOff>0</xdr:rowOff>
    </xdr:from>
    <xdr:ext cx="85725" cy="205409"/>
    <xdr:sp macro="" textlink="">
      <xdr:nvSpPr>
        <xdr:cNvPr id="8425" name="Text Box 5407"/>
        <xdr:cNvSpPr txBox="1">
          <a:spLocks noChangeArrowheads="1"/>
        </xdr:cNvSpPr>
      </xdr:nvSpPr>
      <xdr:spPr bwMode="auto">
        <a:xfrm>
          <a:off x="4686300" y="13201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26" name="Text Box 5427"/>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27" name="Text Box 5428"/>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28" name="Text Box 5429"/>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29" name="Text Box 5430"/>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30" name="Text Box 5431"/>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31" name="Text Box 5432"/>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32" name="Text Box 5433"/>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33" name="Text Box 5434"/>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34" name="Text Box 5435"/>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35" name="Text Box 5436"/>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36" name="Text Box 5437"/>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37" name="Text Box 5438"/>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38" name="Text Box 5439"/>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39" name="Text Box 5440"/>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40" name="Text Box 5441"/>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41" name="Text Box 5442"/>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42" name="Text Box 5443"/>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43" name="Text Box 5444"/>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44" name="Text Box 5445"/>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45" name="Text Box 5446"/>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46" name="Text Box 5447"/>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47" name="Text Box 5448"/>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48" name="Text Box 5449"/>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49" name="Text Box 5450"/>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50" name="Text Box 5451"/>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51" name="Text Box 5452"/>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52" name="Text Box 5453"/>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53" name="Text Box 5454"/>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54" name="Text Box 5455"/>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55" name="Text Box 5456"/>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56" name="Text Box 5457"/>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57" name="Text Box 5458"/>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58" name="Text Box 5459"/>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59" name="Text Box 5460"/>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60" name="Text Box 5461"/>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61" name="Text Box 5462"/>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62" name="Text Box 5463"/>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63" name="Text Box 5464"/>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64" name="Text Box 5465"/>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65" name="Text Box 5466"/>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66" name="Text Box 5467"/>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692</xdr:row>
      <xdr:rowOff>0</xdr:rowOff>
    </xdr:from>
    <xdr:ext cx="85725" cy="205408"/>
    <xdr:sp macro="" textlink="">
      <xdr:nvSpPr>
        <xdr:cNvPr id="8467" name="Text Box 5468"/>
        <xdr:cNvSpPr txBox="1">
          <a:spLocks noChangeArrowheads="1"/>
        </xdr:cNvSpPr>
      </xdr:nvSpPr>
      <xdr:spPr bwMode="auto">
        <a:xfrm>
          <a:off x="4686300" y="131826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68" name="Text Box 25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69" name="Text Box 25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70" name="Text Box 25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71" name="Text Box 25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72" name="Text Box 25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73" name="Text Box 25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74" name="Text Box 25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75" name="Text Box 25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76" name="Text Box 25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77" name="Text Box 25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78" name="Text Box 25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79" name="Text Box 25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80" name="Text Box 25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81" name="Text Box 26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82" name="Text Box 26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83" name="Text Box 26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84" name="Text Box 26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85" name="Text Box 26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86" name="Text Box 26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87" name="Text Box 26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88" name="Text Box 26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89" name="Text Box 26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90" name="Text Box 26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91" name="Text Box 26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92" name="Text Box 26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93" name="Text Box 26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94" name="Text Box 26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95" name="Text Box 26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96" name="Text Box 26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97" name="Text Box 26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98" name="Text Box 26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499" name="Text Box 26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00" name="Text Box 26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01" name="Text Box 26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02" name="Text Box 26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03" name="Text Box 26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04" name="Text Box 26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05" name="Text Box 26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06" name="Text Box 26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07" name="Text Box 26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08" name="Text Box 26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09" name="Text Box 26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10" name="Text Box 26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11" name="Text Box 26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12" name="Text Box 26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13" name="Text Box 26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14" name="Text Box 26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15" name="Text Box 26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16" name="Text Box 26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17" name="Text Box 26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18" name="Text Box 26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19" name="Text Box 26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20" name="Text Box 26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21" name="Text Box 26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22" name="Text Box 26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23" name="Text Box 26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24" name="Text Box 26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25" name="Text Box 26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26" name="Text Box 26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27" name="Text Box 26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28" name="Text Box 26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29" name="Text Box 26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30" name="Text Box 26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31" name="Text Box 26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32" name="Text Box 26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33" name="Text Box 26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34" name="Text Box 26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35" name="Text Box 26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36" name="Text Box 26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37" name="Text Box 26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38" name="Text Box 26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39" name="Text Box 27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40" name="Text Box 27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41" name="Text Box 27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42" name="Text Box 27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43" name="Text Box 27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44" name="Text Box 27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45" name="Text Box 27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46" name="Text Box 27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47" name="Text Box 27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48" name="Text Box 27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49" name="Text Box 27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50" name="Text Box 27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51" name="Text Box 27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52" name="Text Box 27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53" name="Text Box 27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54" name="Text Box 27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55" name="Text Box 27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56" name="Text Box 27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57" name="Text Box 27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58" name="Text Box 27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59" name="Text Box 27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60" name="Text Box 27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61" name="Text Box 27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62" name="Text Box 27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63" name="Text Box 27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64" name="Text Box 27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65" name="Text Box 27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66" name="Text Box 27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67" name="Text Box 27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68" name="Text Box 27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69" name="Text Box 27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70" name="Text Box 27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71" name="Text Box 27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72" name="Text Box 27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73" name="Text Box 27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74" name="Text Box 27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75" name="Text Box 27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76" name="Text Box 27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77" name="Text Box 27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78" name="Text Box 27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79" name="Text Box 27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80" name="Text Box 27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81" name="Text Box 27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82" name="Text Box 27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83" name="Text Box 27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84" name="Text Box 27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85" name="Text Box 27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86" name="Text Box 27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87" name="Text Box 27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88" name="Text Box 27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89" name="Text Box 27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90" name="Text Box 27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91" name="Text Box 27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92" name="Text Box 27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93" name="Text Box 27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94" name="Text Box 27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95" name="Text Box 27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96" name="Text Box 27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97" name="Text Box 27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98" name="Text Box 27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599" name="Text Box 27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00" name="Text Box 27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01" name="Text Box 27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02" name="Text Box 27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03" name="Text Box 27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04" name="Text Box 27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05" name="Text Box 27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06" name="Text Box 27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07" name="Text Box 27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08" name="Text Box 27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09" name="Text Box 27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10" name="Text Box 27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11" name="Text Box 27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12" name="Text Box 27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13" name="Text Box 27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14" name="Text Box 27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15" name="Text Box 27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16" name="Text Box 27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17" name="Text Box 27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18" name="Text Box 27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19" name="Text Box 27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20" name="Text Box 27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21" name="Text Box 27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22" name="Text Box 27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23" name="Text Box 27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24" name="Text Box 27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25" name="Text Box 27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26" name="Text Box 27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27" name="Text Box 27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28" name="Text Box 27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29" name="Text Box 27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30" name="Text Box 27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31" name="Text Box 27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32" name="Text Box 27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33" name="Text Box 27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34" name="Text Box 27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35" name="Text Box 27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36" name="Text Box 27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37" name="Text Box 27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38" name="Text Box 27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39" name="Text Box 28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40" name="Text Box 28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41" name="Text Box 28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42" name="Text Box 28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43" name="Text Box 28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44" name="Text Box 28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45" name="Text Box 28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46" name="Text Box 28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47" name="Text Box 28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48" name="Text Box 28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49" name="Text Box 28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50" name="Text Box 28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51" name="Text Box 28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52" name="Text Box 28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53" name="Text Box 28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54" name="Text Box 28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55" name="Text Box 28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56" name="Text Box 28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57" name="Text Box 28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58" name="Text Box 28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59" name="Text Box 28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60" name="Text Box 28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61" name="Text Box 28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62" name="Text Box 28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63" name="Text Box 28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64" name="Text Box 28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65" name="Text Box 28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66" name="Text Box 28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67" name="Text Box 28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68" name="Text Box 28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69" name="Text Box 28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70" name="Text Box 28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71" name="Text Box 28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72" name="Text Box 28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73" name="Text Box 28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74" name="Text Box 28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75" name="Text Box 28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76" name="Text Box 28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77" name="Text Box 28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78" name="Text Box 28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79" name="Text Box 28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80" name="Text Box 28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81" name="Text Box 28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82" name="Text Box 28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83" name="Text Box 28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84" name="Text Box 28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85" name="Text Box 28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86" name="Text Box 28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87" name="Text Box 28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88" name="Text Box 28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89" name="Text Box 28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90" name="Text Box 28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91" name="Text Box 28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92" name="Text Box 28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93" name="Text Box 28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94" name="Text Box 28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95" name="Text Box 28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96" name="Text Box 28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97" name="Text Box 28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98" name="Text Box 28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699" name="Text Box 28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00" name="Text Box 28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01" name="Text Box 28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02" name="Text Box 28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03" name="Text Box 28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04" name="Text Box 28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05" name="Text Box 28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06" name="Text Box 28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07" name="Text Box 28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08" name="Text Box 28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09" name="Text Box 28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10" name="Text Box 28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11" name="Text Box 28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12" name="Text Box 28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13" name="Text Box 28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14" name="Text Box 28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15" name="Text Box 28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16" name="Text Box 28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17" name="Text Box 28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18" name="Text Box 28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19" name="Text Box 28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20" name="Text Box 28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21" name="Text Box 28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22" name="Text Box 28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23" name="Text Box 28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24" name="Text Box 28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25" name="Text Box 28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26" name="Text Box 28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27" name="Text Box 28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28" name="Text Box 28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29" name="Text Box 28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30" name="Text Box 28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31" name="Text Box 28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32" name="Text Box 28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33" name="Text Box 28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34" name="Text Box 28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35" name="Text Box 28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36" name="Text Box 28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37" name="Text Box 28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38" name="Text Box 28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39" name="Text Box 29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40" name="Text Box 29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41" name="Text Box 29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42" name="Text Box 29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43" name="Text Box 29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44" name="Text Box 29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45" name="Text Box 29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46" name="Text Box 29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47" name="Text Box 29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48" name="Text Box 29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49" name="Text Box 29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50" name="Text Box 29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51" name="Text Box 29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52" name="Text Box 29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53" name="Text Box 29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54" name="Text Box 29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55" name="Text Box 29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56" name="Text Box 29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57" name="Text Box 29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58" name="Text Box 29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59" name="Text Box 29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60" name="Text Box 29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61" name="Text Box 29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62" name="Text Box 29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63" name="Text Box 29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64" name="Text Box 29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65" name="Text Box 29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66" name="Text Box 29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67" name="Text Box 29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68" name="Text Box 29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69" name="Text Box 29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70" name="Text Box 29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71" name="Text Box 29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72" name="Text Box 29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73" name="Text Box 29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74" name="Text Box 29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75" name="Text Box 29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76" name="Text Box 29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77" name="Text Box 29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78" name="Text Box 29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79" name="Text Box 29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80" name="Text Box 29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81" name="Text Box 29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82" name="Text Box 29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83" name="Text Box 29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84" name="Text Box 29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85" name="Text Box 29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86" name="Text Box 29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87" name="Text Box 29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88" name="Text Box 29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89" name="Text Box 29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90" name="Text Box 29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91" name="Text Box 29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92" name="Text Box 29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93" name="Text Box 29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94" name="Text Box 29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95" name="Text Box 29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96" name="Text Box 29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97" name="Text Box 29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98" name="Text Box 29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799" name="Text Box 29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00" name="Text Box 29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01" name="Text Box 29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02" name="Text Box 29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03" name="Text Box 29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04" name="Text Box 29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05" name="Text Box 29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06" name="Text Box 29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07" name="Text Box 29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08" name="Text Box 29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09" name="Text Box 29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10" name="Text Box 29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11" name="Text Box 29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12" name="Text Box 29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13" name="Text Box 29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14" name="Text Box 29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15" name="Text Box 29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16" name="Text Box 29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17" name="Text Box 29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18" name="Text Box 29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19" name="Text Box 29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20" name="Text Box 29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21" name="Text Box 29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22" name="Text Box 29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23" name="Text Box 29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24" name="Text Box 29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25" name="Text Box 29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26" name="Text Box 29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27" name="Text Box 29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28" name="Text Box 29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29" name="Text Box 29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30" name="Text Box 29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31" name="Text Box 29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32" name="Text Box 29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33" name="Text Box 29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34" name="Text Box 29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35" name="Text Box 29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36" name="Text Box 29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37" name="Text Box 29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38" name="Text Box 29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39" name="Text Box 30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40" name="Text Box 30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41" name="Text Box 30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42" name="Text Box 30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43" name="Text Box 30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44" name="Text Box 30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45" name="Text Box 30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46" name="Text Box 30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47" name="Text Box 30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48" name="Text Box 30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49" name="Text Box 30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50" name="Text Box 30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51" name="Text Box 30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52" name="Text Box 30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53" name="Text Box 30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54" name="Text Box 30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55" name="Text Box 30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56" name="Text Box 30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57" name="Text Box 30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58" name="Text Box 30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59" name="Text Box 30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60" name="Text Box 30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61" name="Text Box 30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62" name="Text Box 30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63" name="Text Box 30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64" name="Text Box 30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65" name="Text Box 30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66" name="Text Box 30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67" name="Text Box 30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68" name="Text Box 30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69" name="Text Box 30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70" name="Text Box 30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71" name="Text Box 30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72" name="Text Box 30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73" name="Text Box 30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74" name="Text Box 30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75" name="Text Box 30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76" name="Text Box 30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77" name="Text Box 30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78" name="Text Box 30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79" name="Text Box 30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80" name="Text Box 30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81" name="Text Box 30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82" name="Text Box 30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83" name="Text Box 30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84" name="Text Box 30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85" name="Text Box 30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86" name="Text Box 30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87" name="Text Box 30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88" name="Text Box 30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89" name="Text Box 30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90" name="Text Box 30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91" name="Text Box 30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92" name="Text Box 30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93" name="Text Box 30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94" name="Text Box 30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95" name="Text Box 30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96" name="Text Box 30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97" name="Text Box 30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98" name="Text Box 30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899" name="Text Box 30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00" name="Text Box 30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01" name="Text Box 30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02" name="Text Box 30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03" name="Text Box 30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04" name="Text Box 30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05" name="Text Box 30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06" name="Text Box 30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07" name="Text Box 30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08" name="Text Box 30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09" name="Text Box 30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10" name="Text Box 30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11" name="Text Box 30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12" name="Text Box 30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13" name="Text Box 30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14" name="Text Box 30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15" name="Text Box 30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16" name="Text Box 30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17" name="Text Box 30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18" name="Text Box 30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19" name="Text Box 30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20" name="Text Box 30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21" name="Text Box 30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22" name="Text Box 30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23" name="Text Box 30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24" name="Text Box 30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25" name="Text Box 30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26" name="Text Box 30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27" name="Text Box 30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28" name="Text Box 30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29" name="Text Box 30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30" name="Text Box 30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31" name="Text Box 30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32" name="Text Box 30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33" name="Text Box 30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34" name="Text Box 30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35" name="Text Box 30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36" name="Text Box 30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37" name="Text Box 30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38" name="Text Box 30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39" name="Text Box 31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40" name="Text Box 31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41" name="Text Box 31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42" name="Text Box 31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43" name="Text Box 31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44" name="Text Box 31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45" name="Text Box 31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46" name="Text Box 31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47" name="Text Box 31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48" name="Text Box 31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49" name="Text Box 31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50" name="Text Box 31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51" name="Text Box 31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52" name="Text Box 31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53" name="Text Box 31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54" name="Text Box 31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55" name="Text Box 31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56" name="Text Box 31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57" name="Text Box 31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58" name="Text Box 31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59" name="Text Box 31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60" name="Text Box 31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61" name="Text Box 31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62" name="Text Box 31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63" name="Text Box 31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64" name="Text Box 31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65" name="Text Box 31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66" name="Text Box 31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67" name="Text Box 31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68" name="Text Box 31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69" name="Text Box 31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70" name="Text Box 31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71" name="Text Box 31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72" name="Text Box 31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73" name="Text Box 31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74" name="Text Box 31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75" name="Text Box 31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76" name="Text Box 31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77" name="Text Box 31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78" name="Text Box 31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79" name="Text Box 31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80" name="Text Box 31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81" name="Text Box 31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82" name="Text Box 31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83" name="Text Box 31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84" name="Text Box 31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85" name="Text Box 31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86" name="Text Box 31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87" name="Text Box 31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88" name="Text Box 31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89" name="Text Box 31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90" name="Text Box 31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91" name="Text Box 31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92" name="Text Box 31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93" name="Text Box 31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94" name="Text Box 31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95" name="Text Box 31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96" name="Text Box 31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97" name="Text Box 31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98" name="Text Box 31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8999" name="Text Box 31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00" name="Text Box 31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01" name="Text Box 31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02" name="Text Box 31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03" name="Text Box 31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04" name="Text Box 31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05" name="Text Box 31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06" name="Text Box 31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07" name="Text Box 31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08" name="Text Box 31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09" name="Text Box 31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10" name="Text Box 31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11" name="Text Box 31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12" name="Text Box 31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13" name="Text Box 31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14" name="Text Box 31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15" name="Text Box 31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16" name="Text Box 31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17" name="Text Box 31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18" name="Text Box 31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19" name="Text Box 31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20" name="Text Box 31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21" name="Text Box 31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22" name="Text Box 31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23" name="Text Box 31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24" name="Text Box 31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25" name="Text Box 31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26" name="Text Box 31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27" name="Text Box 31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28" name="Text Box 31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29" name="Text Box 31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30" name="Text Box 31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31" name="Text Box 31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32" name="Text Box 31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33" name="Text Box 31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34" name="Text Box 31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35" name="Text Box 31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36" name="Text Box 31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37" name="Text Box 31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38" name="Text Box 31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39" name="Text Box 32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40" name="Text Box 32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41" name="Text Box 32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42" name="Text Box 32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43" name="Text Box 32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44" name="Text Box 32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45" name="Text Box 32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46" name="Text Box 32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47" name="Text Box 32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48" name="Text Box 32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49" name="Text Box 32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50" name="Text Box 32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51" name="Text Box 32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52" name="Text Box 32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53" name="Text Box 32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54" name="Text Box 32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55" name="Text Box 32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56" name="Text Box 32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57" name="Text Box 32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58" name="Text Box 32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59" name="Text Box 32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60" name="Text Box 32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61" name="Text Box 32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62" name="Text Box 32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63" name="Text Box 32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64" name="Text Box 32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65" name="Text Box 32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66" name="Text Box 32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67" name="Text Box 32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68" name="Text Box 32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69" name="Text Box 32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70" name="Text Box 32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71" name="Text Box 32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72" name="Text Box 32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73" name="Text Box 32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74" name="Text Box 32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75" name="Text Box 32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76" name="Text Box 32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77" name="Text Box 32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78" name="Text Box 32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79" name="Text Box 32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80" name="Text Box 32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81" name="Text Box 32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82" name="Text Box 32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83" name="Text Box 32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84" name="Text Box 32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85" name="Text Box 32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86" name="Text Box 32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87" name="Text Box 32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88" name="Text Box 32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89" name="Text Box 32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90" name="Text Box 32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91" name="Text Box 32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92" name="Text Box 32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93" name="Text Box 32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94" name="Text Box 32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95" name="Text Box 32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96" name="Text Box 32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97" name="Text Box 32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98" name="Text Box 32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099" name="Text Box 32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00" name="Text Box 32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01" name="Text Box 32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02" name="Text Box 32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03" name="Text Box 32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04" name="Text Box 32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05" name="Text Box 32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06" name="Text Box 32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07" name="Text Box 32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08" name="Text Box 32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09" name="Text Box 32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10" name="Text Box 32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11" name="Text Box 32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12" name="Text Box 32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13" name="Text Box 32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14" name="Text Box 32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15" name="Text Box 32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16" name="Text Box 32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17" name="Text Box 32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18" name="Text Box 32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19" name="Text Box 32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20" name="Text Box 32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21" name="Text Box 32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22" name="Text Box 32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23" name="Text Box 32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24" name="Text Box 32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25" name="Text Box 32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26" name="Text Box 32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27" name="Text Box 32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28" name="Text Box 32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29" name="Text Box 32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30" name="Text Box 32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31" name="Text Box 32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32" name="Text Box 32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33" name="Text Box 32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34" name="Text Box 32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35" name="Text Box 32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36" name="Text Box 32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37" name="Text Box 32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38" name="Text Box 32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39" name="Text Box 33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40" name="Text Box 33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41" name="Text Box 33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42" name="Text Box 33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43" name="Text Box 33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44" name="Text Box 33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45" name="Text Box 33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46" name="Text Box 33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47" name="Text Box 33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48" name="Text Box 33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49" name="Text Box 33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50" name="Text Box 33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51" name="Text Box 33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52" name="Text Box 33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53" name="Text Box 33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54" name="Text Box 33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55" name="Text Box 33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56" name="Text Box 33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57" name="Text Box 33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58" name="Text Box 33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59" name="Text Box 33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60" name="Text Box 33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61" name="Text Box 33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62" name="Text Box 33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63" name="Text Box 33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64" name="Text Box 33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65" name="Text Box 33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66" name="Text Box 33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67" name="Text Box 33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68" name="Text Box 33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69" name="Text Box 33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70" name="Text Box 33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71" name="Text Box 33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72" name="Text Box 33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73" name="Text Box 33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74" name="Text Box 33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75" name="Text Box 33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76" name="Text Box 33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77" name="Text Box 33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78" name="Text Box 33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79" name="Text Box 33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80" name="Text Box 33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81" name="Text Box 33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82" name="Text Box 33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83" name="Text Box 33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84" name="Text Box 33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85" name="Text Box 33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86" name="Text Box 33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87" name="Text Box 33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88" name="Text Box 33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89" name="Text Box 33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90" name="Text Box 33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91" name="Text Box 33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92" name="Text Box 33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93" name="Text Box 33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94" name="Text Box 33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95" name="Text Box 33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96" name="Text Box 33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97" name="Text Box 33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98" name="Text Box 33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199" name="Text Box 33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00" name="Text Box 33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01" name="Text Box 33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02" name="Text Box 33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03" name="Text Box 33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04" name="Text Box 33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05" name="Text Box 33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06" name="Text Box 33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07" name="Text Box 33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08" name="Text Box 33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09" name="Text Box 33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10" name="Text Box 33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11" name="Text Box 33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12" name="Text Box 33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13" name="Text Box 33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14" name="Text Box 33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15" name="Text Box 33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16" name="Text Box 33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17" name="Text Box 33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18" name="Text Box 33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19" name="Text Box 33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20" name="Text Box 33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21" name="Text Box 33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22" name="Text Box 33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23" name="Text Box 33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24" name="Text Box 33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25" name="Text Box 33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26" name="Text Box 33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27" name="Text Box 33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28" name="Text Box 33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29" name="Text Box 33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30" name="Text Box 33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31" name="Text Box 33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32" name="Text Box 33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33" name="Text Box 33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34" name="Text Box 33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35" name="Text Box 33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36" name="Text Box 33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37" name="Text Box 33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38" name="Text Box 33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39" name="Text Box 34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40" name="Text Box 34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41" name="Text Box 34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42" name="Text Box 34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43" name="Text Box 34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44" name="Text Box 34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45" name="Text Box 34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46" name="Text Box 34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47" name="Text Box 34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48" name="Text Box 34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49" name="Text Box 34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50" name="Text Box 34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51" name="Text Box 34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52" name="Text Box 34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53" name="Text Box 34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54" name="Text Box 34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55" name="Text Box 34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56" name="Text Box 34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57" name="Text Box 34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58" name="Text Box 34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59" name="Text Box 34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60" name="Text Box 34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61" name="Text Box 34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62" name="Text Box 34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63" name="Text Box 34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64" name="Text Box 34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65" name="Text Box 34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66" name="Text Box 34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67" name="Text Box 34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68" name="Text Box 34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69" name="Text Box 34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70" name="Text Box 34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71" name="Text Box 34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72" name="Text Box 34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73" name="Text Box 34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74" name="Text Box 34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75" name="Text Box 34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76" name="Text Box 34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77" name="Text Box 34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78" name="Text Box 34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79" name="Text Box 34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80" name="Text Box 34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81" name="Text Box 34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82" name="Text Box 34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83" name="Text Box 34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84" name="Text Box 34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85" name="Text Box 34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86" name="Text Box 34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87" name="Text Box 34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88" name="Text Box 34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89" name="Text Box 34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90" name="Text Box 34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91" name="Text Box 34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92" name="Text Box 34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93" name="Text Box 34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94" name="Text Box 34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95" name="Text Box 34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96" name="Text Box 34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97" name="Text Box 34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98" name="Text Box 34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299" name="Text Box 34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00" name="Text Box 34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01" name="Text Box 34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02" name="Text Box 34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03" name="Text Box 34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04" name="Text Box 34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05" name="Text Box 34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06" name="Text Box 34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07" name="Text Box 34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08" name="Text Box 34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09" name="Text Box 34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10" name="Text Box 34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11" name="Text Box 34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12" name="Text Box 34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13" name="Text Box 34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14" name="Text Box 34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15" name="Text Box 34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16" name="Text Box 34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17" name="Text Box 34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18" name="Text Box 34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19" name="Text Box 34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20" name="Text Box 34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21" name="Text Box 34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22" name="Text Box 34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23" name="Text Box 34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24" name="Text Box 34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25" name="Text Box 34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26" name="Text Box 34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27" name="Text Box 34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28" name="Text Box 34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29" name="Text Box 34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30" name="Text Box 34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31" name="Text Box 34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32" name="Text Box 34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33" name="Text Box 34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34" name="Text Box 34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35" name="Text Box 34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36" name="Text Box 34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37" name="Text Box 34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38" name="Text Box 34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39" name="Text Box 35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40" name="Text Box 35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41" name="Text Box 35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42" name="Text Box 35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43" name="Text Box 35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44" name="Text Box 35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45" name="Text Box 35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46" name="Text Box 35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47" name="Text Box 35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48" name="Text Box 35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49" name="Text Box 35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50" name="Text Box 35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51" name="Text Box 35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52" name="Text Box 35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53" name="Text Box 35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54" name="Text Box 35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55" name="Text Box 35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56" name="Text Box 35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57" name="Text Box 35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58" name="Text Box 35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59" name="Text Box 35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60" name="Text Box 35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61" name="Text Box 35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62" name="Text Box 35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63" name="Text Box 35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64" name="Text Box 35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65" name="Text Box 35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66" name="Text Box 35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67" name="Text Box 35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68" name="Text Box 35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69" name="Text Box 35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70" name="Text Box 35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71" name="Text Box 35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72" name="Text Box 35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73" name="Text Box 35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74" name="Text Box 35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75" name="Text Box 35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76" name="Text Box 35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77" name="Text Box 35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78" name="Text Box 35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79" name="Text Box 35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80" name="Text Box 35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81" name="Text Box 35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82" name="Text Box 35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83" name="Text Box 35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84" name="Text Box 35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85" name="Text Box 35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86" name="Text Box 35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87" name="Text Box 35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88" name="Text Box 35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89" name="Text Box 35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90" name="Text Box 35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91" name="Text Box 35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92" name="Text Box 35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93" name="Text Box 35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94" name="Text Box 35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95" name="Text Box 35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96" name="Text Box 35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97" name="Text Box 35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98" name="Text Box 35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399" name="Text Box 35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00" name="Text Box 35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01" name="Text Box 35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02" name="Text Box 35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03" name="Text Box 35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04" name="Text Box 35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05" name="Text Box 35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06" name="Text Box 35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07" name="Text Box 35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08" name="Text Box 35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09" name="Text Box 35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10" name="Text Box 35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11" name="Text Box 35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12" name="Text Box 35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13" name="Text Box 35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14" name="Text Box 35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15" name="Text Box 35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16" name="Text Box 35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17" name="Text Box 35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18" name="Text Box 35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19" name="Text Box 35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20" name="Text Box 35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21" name="Text Box 35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22" name="Text Box 35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23" name="Text Box 35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24" name="Text Box 35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25" name="Text Box 35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26" name="Text Box 35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27" name="Text Box 35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28" name="Text Box 35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29" name="Text Box 35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30" name="Text Box 35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31" name="Text Box 35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32" name="Text Box 35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33" name="Text Box 35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34" name="Text Box 35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35" name="Text Box 35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36" name="Text Box 35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37" name="Text Box 35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38" name="Text Box 35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39" name="Text Box 36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40" name="Text Box 36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41" name="Text Box 36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42" name="Text Box 36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43" name="Text Box 36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44" name="Text Box 36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45" name="Text Box 36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46" name="Text Box 36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47" name="Text Box 36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48" name="Text Box 36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49" name="Text Box 36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50" name="Text Box 36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51" name="Text Box 36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52" name="Text Box 36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53" name="Text Box 36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54" name="Text Box 36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55" name="Text Box 36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56" name="Text Box 36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57" name="Text Box 36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58" name="Text Box 36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59" name="Text Box 36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60" name="Text Box 36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61" name="Text Box 36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62" name="Text Box 36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63" name="Text Box 36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64" name="Text Box 36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65" name="Text Box 36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66" name="Text Box 36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67" name="Text Box 36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68" name="Text Box 36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69" name="Text Box 36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70" name="Text Box 36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71" name="Text Box 36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72" name="Text Box 36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73" name="Text Box 36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74" name="Text Box 36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75" name="Text Box 36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76" name="Text Box 36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77" name="Text Box 36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78" name="Text Box 36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79" name="Text Box 36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80" name="Text Box 36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81" name="Text Box 36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82" name="Text Box 36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83" name="Text Box 36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84" name="Text Box 36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85" name="Text Box 36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86" name="Text Box 36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87" name="Text Box 36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88" name="Text Box 36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89" name="Text Box 36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90" name="Text Box 36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91" name="Text Box 36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92" name="Text Box 36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93" name="Text Box 36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94" name="Text Box 36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95" name="Text Box 36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96" name="Text Box 36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97" name="Text Box 36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98" name="Text Box 36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499" name="Text Box 36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00" name="Text Box 36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01" name="Text Box 36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02" name="Text Box 36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03" name="Text Box 36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04" name="Text Box 36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05" name="Text Box 36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06" name="Text Box 36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07" name="Text Box 36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08" name="Text Box 36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09" name="Text Box 36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10" name="Text Box 36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11" name="Text Box 36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12" name="Text Box 36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13" name="Text Box 36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14" name="Text Box 36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15" name="Text Box 36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16" name="Text Box 36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17" name="Text Box 36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18" name="Text Box 36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19" name="Text Box 36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20" name="Text Box 36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21" name="Text Box 36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22" name="Text Box 36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23" name="Text Box 36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24" name="Text Box 36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25" name="Text Box 36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26" name="Text Box 36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27" name="Text Box 36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28" name="Text Box 36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29" name="Text Box 36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30" name="Text Box 36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31" name="Text Box 36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32" name="Text Box 36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33" name="Text Box 36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34" name="Text Box 36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35" name="Text Box 36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36" name="Text Box 36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37" name="Text Box 36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38" name="Text Box 36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39" name="Text Box 37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40" name="Text Box 37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41" name="Text Box 37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42" name="Text Box 37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43" name="Text Box 37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44" name="Text Box 37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45" name="Text Box 37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46" name="Text Box 37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47" name="Text Box 37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48" name="Text Box 37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49" name="Text Box 37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50" name="Text Box 37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51" name="Text Box 37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52" name="Text Box 37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53" name="Text Box 37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54" name="Text Box 37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55" name="Text Box 37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56" name="Text Box 37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57" name="Text Box 37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58" name="Text Box 37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59" name="Text Box 37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60" name="Text Box 37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61" name="Text Box 37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62" name="Text Box 37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63" name="Text Box 37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64" name="Text Box 37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65" name="Text Box 37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66" name="Text Box 37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67" name="Text Box 37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68" name="Text Box 37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69" name="Text Box 37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70" name="Text Box 37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71" name="Text Box 37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72" name="Text Box 37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73" name="Text Box 37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74" name="Text Box 37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75" name="Text Box 37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76" name="Text Box 37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77" name="Text Box 37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78" name="Text Box 37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79" name="Text Box 37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80" name="Text Box 37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81" name="Text Box 37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82" name="Text Box 37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83" name="Text Box 37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84" name="Text Box 37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85" name="Text Box 37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86" name="Text Box 37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87" name="Text Box 37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88" name="Text Box 37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89" name="Text Box 37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90" name="Text Box 37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91" name="Text Box 37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92" name="Text Box 37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93" name="Text Box 37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94" name="Text Box 37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95" name="Text Box 37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96" name="Text Box 37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97" name="Text Box 37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98" name="Text Box 37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599" name="Text Box 37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00" name="Text Box 37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01" name="Text Box 37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02" name="Text Box 37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03" name="Text Box 37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04" name="Text Box 37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05" name="Text Box 37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06" name="Text Box 37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07" name="Text Box 37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08" name="Text Box 37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09" name="Text Box 37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10" name="Text Box 37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11" name="Text Box 37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12" name="Text Box 37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13" name="Text Box 37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14" name="Text Box 37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15" name="Text Box 37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16" name="Text Box 37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17" name="Text Box 37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18" name="Text Box 37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19" name="Text Box 37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20" name="Text Box 37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21" name="Text Box 37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22" name="Text Box 37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23" name="Text Box 37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24" name="Text Box 37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25" name="Text Box 37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26" name="Text Box 37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27" name="Text Box 37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28" name="Text Box 37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29" name="Text Box 37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30" name="Text Box 37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31" name="Text Box 37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32" name="Text Box 37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33" name="Text Box 37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34" name="Text Box 37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35" name="Text Box 37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36" name="Text Box 37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37" name="Text Box 37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38" name="Text Box 37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39" name="Text Box 38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40" name="Text Box 38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41" name="Text Box 38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42" name="Text Box 38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43" name="Text Box 38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44" name="Text Box 38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45" name="Text Box 38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46" name="Text Box 38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47" name="Text Box 38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48" name="Text Box 38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49" name="Text Box 38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50" name="Text Box 38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51" name="Text Box 38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52" name="Text Box 38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53" name="Text Box 38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54" name="Text Box 38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55" name="Text Box 38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56" name="Text Box 38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57" name="Text Box 38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58" name="Text Box 38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59" name="Text Box 38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60" name="Text Box 38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61" name="Text Box 38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62" name="Text Box 38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63" name="Text Box 38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64" name="Text Box 38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65" name="Text Box 38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66" name="Text Box 38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67" name="Text Box 38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68" name="Text Box 38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69" name="Text Box 38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70" name="Text Box 38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71" name="Text Box 38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72" name="Text Box 38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73" name="Text Box 38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74" name="Text Box 38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75" name="Text Box 38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76" name="Text Box 38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77" name="Text Box 38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78" name="Text Box 38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79" name="Text Box 38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80" name="Text Box 38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81" name="Text Box 38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82" name="Text Box 38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83" name="Text Box 38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84" name="Text Box 38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85" name="Text Box 38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86" name="Text Box 38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87" name="Text Box 38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88" name="Text Box 38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89" name="Text Box 38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90" name="Text Box 38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91" name="Text Box 38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92" name="Text Box 38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93" name="Text Box 38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94" name="Text Box 38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95" name="Text Box 38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96" name="Text Box 38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97" name="Text Box 38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98" name="Text Box 38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699" name="Text Box 38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00" name="Text Box 38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01" name="Text Box 38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02" name="Text Box 38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03" name="Text Box 38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04" name="Text Box 38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05" name="Text Box 38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06" name="Text Box 38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07" name="Text Box 38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08" name="Text Box 38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09" name="Text Box 38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10" name="Text Box 38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11" name="Text Box 38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12" name="Text Box 38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13" name="Text Box 38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14" name="Text Box 38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15" name="Text Box 38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16" name="Text Box 38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17" name="Text Box 38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18" name="Text Box 38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19" name="Text Box 38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20" name="Text Box 38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21" name="Text Box 38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22" name="Text Box 38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23" name="Text Box 38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24" name="Text Box 38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25" name="Text Box 38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26" name="Text Box 38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27" name="Text Box 38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28" name="Text Box 38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29" name="Text Box 38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30" name="Text Box 38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31" name="Text Box 38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32" name="Text Box 38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33" name="Text Box 38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34" name="Text Box 38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35" name="Text Box 38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36" name="Text Box 38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37" name="Text Box 38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38" name="Text Box 38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39" name="Text Box 39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40" name="Text Box 39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41" name="Text Box 39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42" name="Text Box 39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43" name="Text Box 39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44" name="Text Box 39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45" name="Text Box 39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46" name="Text Box 39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47" name="Text Box 39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48" name="Text Box 39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49" name="Text Box 39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50" name="Text Box 39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51" name="Text Box 39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52" name="Text Box 39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53" name="Text Box 39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54" name="Text Box 39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55" name="Text Box 39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56" name="Text Box 39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57" name="Text Box 39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58" name="Text Box 39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59" name="Text Box 39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60" name="Text Box 39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61" name="Text Box 39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62" name="Text Box 39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63" name="Text Box 39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64" name="Text Box 39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65" name="Text Box 39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66" name="Text Box 39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67" name="Text Box 39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68" name="Text Box 39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69" name="Text Box 39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70" name="Text Box 39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71" name="Text Box 39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72" name="Text Box 39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73" name="Text Box 39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74" name="Text Box 39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75" name="Text Box 39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76" name="Text Box 39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77" name="Text Box 39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78" name="Text Box 39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79" name="Text Box 39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80" name="Text Box 39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81" name="Text Box 39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82" name="Text Box 39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83" name="Text Box 39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84" name="Text Box 39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85" name="Text Box 39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86" name="Text Box 39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87" name="Text Box 39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88" name="Text Box 39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89" name="Text Box 39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90" name="Text Box 39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91" name="Text Box 39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92" name="Text Box 39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93" name="Text Box 39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94" name="Text Box 39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95" name="Text Box 39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96" name="Text Box 39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97" name="Text Box 39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98" name="Text Box 39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799" name="Text Box 39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00" name="Text Box 39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01" name="Text Box 39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02" name="Text Box 39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03" name="Text Box 39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04" name="Text Box 39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05" name="Text Box 39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06" name="Text Box 39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07" name="Text Box 39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08" name="Text Box 39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09" name="Text Box 39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10" name="Text Box 39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11" name="Text Box 39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12" name="Text Box 39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13" name="Text Box 39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14" name="Text Box 39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15" name="Text Box 39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16" name="Text Box 39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17" name="Text Box 39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18" name="Text Box 39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19" name="Text Box 39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20" name="Text Box 39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21" name="Text Box 39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22" name="Text Box 39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23" name="Text Box 39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24" name="Text Box 39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25" name="Text Box 39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26" name="Text Box 39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27" name="Text Box 39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28" name="Text Box 39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29" name="Text Box 39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30" name="Text Box 39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31" name="Text Box 39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32" name="Text Box 39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33" name="Text Box 39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34" name="Text Box 39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35" name="Text Box 39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36" name="Text Box 39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37" name="Text Box 39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38" name="Text Box 39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39" name="Text Box 40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40" name="Text Box 40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41" name="Text Box 40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42" name="Text Box 40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43" name="Text Box 40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44" name="Text Box 40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45" name="Text Box 40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46" name="Text Box 40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47" name="Text Box 40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48" name="Text Box 40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49" name="Text Box 40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50" name="Text Box 40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51" name="Text Box 40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52" name="Text Box 40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53" name="Text Box 40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54" name="Text Box 40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55" name="Text Box 40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56" name="Text Box 40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57" name="Text Box 40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58" name="Text Box 40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59" name="Text Box 40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60" name="Text Box 40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61" name="Text Box 40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62" name="Text Box 40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63" name="Text Box 40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64" name="Text Box 40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65" name="Text Box 40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66" name="Text Box 40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67" name="Text Box 40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68" name="Text Box 40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69" name="Text Box 40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70" name="Text Box 40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71" name="Text Box 40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72" name="Text Box 40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73" name="Text Box 40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74" name="Text Box 40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75" name="Text Box 40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76" name="Text Box 40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77" name="Text Box 40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78" name="Text Box 40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79" name="Text Box 40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80" name="Text Box 40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81" name="Text Box 40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82" name="Text Box 40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83" name="Text Box 40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84" name="Text Box 40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85" name="Text Box 40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86" name="Text Box 40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87" name="Text Box 40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88" name="Text Box 40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89" name="Text Box 40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90" name="Text Box 40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91" name="Text Box 40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92" name="Text Box 40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93" name="Text Box 40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94" name="Text Box 40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95" name="Text Box 40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96" name="Text Box 40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97" name="Text Box 40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98" name="Text Box 40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899" name="Text Box 40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00" name="Text Box 40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01" name="Text Box 40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02" name="Text Box 40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03" name="Text Box 40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04" name="Text Box 40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05" name="Text Box 40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06" name="Text Box 40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07" name="Text Box 40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08" name="Text Box 40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09" name="Text Box 40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10" name="Text Box 40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11" name="Text Box 40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12" name="Text Box 40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13" name="Text Box 40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14" name="Text Box 40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15" name="Text Box 40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16" name="Text Box 40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17" name="Text Box 40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18" name="Text Box 40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19" name="Text Box 40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20" name="Text Box 40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21" name="Text Box 40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22" name="Text Box 40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23" name="Text Box 40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24" name="Text Box 40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25" name="Text Box 40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26" name="Text Box 40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27" name="Text Box 40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28" name="Text Box 40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29" name="Text Box 40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30" name="Text Box 40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31" name="Text Box 40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32" name="Text Box 40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33" name="Text Box 40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34" name="Text Box 40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35" name="Text Box 40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36" name="Text Box 40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37" name="Text Box 40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38" name="Text Box 40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39" name="Text Box 41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40" name="Text Box 41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41" name="Text Box 41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42" name="Text Box 41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43" name="Text Box 41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44" name="Text Box 41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45" name="Text Box 41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46" name="Text Box 41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47" name="Text Box 41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48" name="Text Box 41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49" name="Text Box 41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50" name="Text Box 41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51" name="Text Box 41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52" name="Text Box 41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53" name="Text Box 41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54" name="Text Box 41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55" name="Text Box 41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56" name="Text Box 41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57" name="Text Box 41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58" name="Text Box 41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59" name="Text Box 41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60" name="Text Box 41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61" name="Text Box 41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62" name="Text Box 41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63" name="Text Box 41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64" name="Text Box 41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65" name="Text Box 41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66" name="Text Box 41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67" name="Text Box 41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68" name="Text Box 41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69" name="Text Box 41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70" name="Text Box 41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71" name="Text Box 41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72" name="Text Box 41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73" name="Text Box 41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74" name="Text Box 41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75" name="Text Box 41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76" name="Text Box 41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77" name="Text Box 41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78" name="Text Box 41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79" name="Text Box 41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80" name="Text Box 41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81" name="Text Box 41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82" name="Text Box 41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83" name="Text Box 41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84" name="Text Box 41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85" name="Text Box 41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86" name="Text Box 41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87" name="Text Box 41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88" name="Text Box 41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89" name="Text Box 41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90" name="Text Box 41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91" name="Text Box 41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92" name="Text Box 41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93" name="Text Box 41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94" name="Text Box 41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95" name="Text Box 41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96" name="Text Box 41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97" name="Text Box 41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98" name="Text Box 41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9999" name="Text Box 41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00" name="Text Box 41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01" name="Text Box 41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02" name="Text Box 41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03" name="Text Box 41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04" name="Text Box 41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05" name="Text Box 41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06" name="Text Box 41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07" name="Text Box 41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08" name="Text Box 41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09" name="Text Box 41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10" name="Text Box 41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11" name="Text Box 41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12" name="Text Box 41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13" name="Text Box 41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14" name="Text Box 41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15" name="Text Box 41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16" name="Text Box 41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17" name="Text Box 41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18" name="Text Box 41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19" name="Text Box 41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20" name="Text Box 41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21" name="Text Box 41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22" name="Text Box 41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23" name="Text Box 41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24" name="Text Box 41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25" name="Text Box 41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26" name="Text Box 41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27" name="Text Box 41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28" name="Text Box 41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29" name="Text Box 41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30" name="Text Box 41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31" name="Text Box 41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32" name="Text Box 41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33" name="Text Box 41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34" name="Text Box 41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35" name="Text Box 41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36" name="Text Box 41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37" name="Text Box 41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38" name="Text Box 41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39" name="Text Box 42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40" name="Text Box 42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41" name="Text Box 42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42" name="Text Box 42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43" name="Text Box 42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44" name="Text Box 42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45" name="Text Box 42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46" name="Text Box 42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47" name="Text Box 42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48" name="Text Box 42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49" name="Text Box 42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50" name="Text Box 42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51" name="Text Box 42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52" name="Text Box 42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53" name="Text Box 42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54" name="Text Box 42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55" name="Text Box 42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56" name="Text Box 42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57" name="Text Box 42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58" name="Text Box 42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59" name="Text Box 42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60" name="Text Box 42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61" name="Text Box 42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62" name="Text Box 42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63" name="Text Box 42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64" name="Text Box 42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65" name="Text Box 42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66" name="Text Box 42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67" name="Text Box 42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68" name="Text Box 42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69" name="Text Box 42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70" name="Text Box 42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71" name="Text Box 42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72" name="Text Box 42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73" name="Text Box 42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74" name="Text Box 42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75" name="Text Box 42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76" name="Text Box 42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77" name="Text Box 42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78" name="Text Box 42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79" name="Text Box 42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80" name="Text Box 42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81" name="Text Box 42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82" name="Text Box 42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83" name="Text Box 42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84" name="Text Box 42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85" name="Text Box 42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86" name="Text Box 42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87" name="Text Box 42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88" name="Text Box 42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89" name="Text Box 42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90" name="Text Box 42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91" name="Text Box 42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92" name="Text Box 42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93" name="Text Box 42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94" name="Text Box 42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95" name="Text Box 42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96" name="Text Box 42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97" name="Text Box 42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98" name="Text Box 42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099" name="Text Box 42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00" name="Text Box 42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01" name="Text Box 42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02" name="Text Box 42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03" name="Text Box 42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04" name="Text Box 42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05" name="Text Box 42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06" name="Text Box 42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07" name="Text Box 42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08" name="Text Box 42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09" name="Text Box 42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10" name="Text Box 42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11" name="Text Box 42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12" name="Text Box 42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13" name="Text Box 42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14" name="Text Box 42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15" name="Text Box 42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16" name="Text Box 42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17" name="Text Box 42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18" name="Text Box 42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19" name="Text Box 42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20" name="Text Box 42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21" name="Text Box 42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22" name="Text Box 42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23" name="Text Box 42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24" name="Text Box 42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25" name="Text Box 42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26" name="Text Box 42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27" name="Text Box 42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28" name="Text Box 42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29" name="Text Box 42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30" name="Text Box 42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31" name="Text Box 42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32" name="Text Box 42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33" name="Text Box 42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34" name="Text Box 42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35" name="Text Box 42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36" name="Text Box 42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37" name="Text Box 42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38" name="Text Box 42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39" name="Text Box 43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40" name="Text Box 43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41" name="Text Box 43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42" name="Text Box 43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43" name="Text Box 43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44" name="Text Box 43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45" name="Text Box 43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46" name="Text Box 43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47" name="Text Box 43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48" name="Text Box 43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49" name="Text Box 43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50" name="Text Box 43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51" name="Text Box 43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52" name="Text Box 43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53" name="Text Box 43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54" name="Text Box 43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55" name="Text Box 43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56" name="Text Box 43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57" name="Text Box 43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58" name="Text Box 43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59" name="Text Box 43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60" name="Text Box 43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61" name="Text Box 43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62" name="Text Box 43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63" name="Text Box 43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64" name="Text Box 43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65" name="Text Box 43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66" name="Text Box 43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67" name="Text Box 43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68" name="Text Box 43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69" name="Text Box 43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70" name="Text Box 43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71" name="Text Box 43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72" name="Text Box 43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73" name="Text Box 43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74" name="Text Box 43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75" name="Text Box 43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76" name="Text Box 43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77" name="Text Box 43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78" name="Text Box 43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79" name="Text Box 43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80" name="Text Box 43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81" name="Text Box 43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82" name="Text Box 43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83" name="Text Box 43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84" name="Text Box 43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85" name="Text Box 43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86" name="Text Box 43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87" name="Text Box 43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88" name="Text Box 43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89" name="Text Box 43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90" name="Text Box 43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91" name="Text Box 43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92" name="Text Box 43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93" name="Text Box 43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94" name="Text Box 43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95" name="Text Box 43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96" name="Text Box 43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97" name="Text Box 43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98" name="Text Box 43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199" name="Text Box 43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00" name="Text Box 43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01" name="Text Box 43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02" name="Text Box 43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03" name="Text Box 43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04" name="Text Box 43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05" name="Text Box 43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06" name="Text Box 43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07" name="Text Box 43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08" name="Text Box 43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09" name="Text Box 43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10" name="Text Box 43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11" name="Text Box 43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12" name="Text Box 43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13" name="Text Box 43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14" name="Text Box 43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15" name="Text Box 43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16" name="Text Box 43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17" name="Text Box 43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18" name="Text Box 43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19" name="Text Box 43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20" name="Text Box 43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21" name="Text Box 43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22" name="Text Box 43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23" name="Text Box 43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24" name="Text Box 43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25" name="Text Box 43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26" name="Text Box 43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27" name="Text Box 43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28" name="Text Box 43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29" name="Text Box 43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30" name="Text Box 43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31" name="Text Box 43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32" name="Text Box 43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33" name="Text Box 43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34" name="Text Box 43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35" name="Text Box 43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36" name="Text Box 43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37" name="Text Box 43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38" name="Text Box 43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39" name="Text Box 44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40" name="Text Box 44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41" name="Text Box 44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42" name="Text Box 44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43" name="Text Box 44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44" name="Text Box 44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45" name="Text Box 44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46" name="Text Box 44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47" name="Text Box 44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48" name="Text Box 44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49" name="Text Box 44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50" name="Text Box 44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51" name="Text Box 44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52" name="Text Box 44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53" name="Text Box 44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54" name="Text Box 44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55" name="Text Box 44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56" name="Text Box 44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57" name="Text Box 44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58" name="Text Box 44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59" name="Text Box 44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60" name="Text Box 44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61" name="Text Box 44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62" name="Text Box 44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63" name="Text Box 44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64" name="Text Box 44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65" name="Text Box 44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66" name="Text Box 44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67" name="Text Box 44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68" name="Text Box 44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69" name="Text Box 44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70" name="Text Box 44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71" name="Text Box 44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72" name="Text Box 44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73" name="Text Box 44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74" name="Text Box 44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75" name="Text Box 44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76" name="Text Box 44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77" name="Text Box 44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78" name="Text Box 44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79" name="Text Box 44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80" name="Text Box 44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81" name="Text Box 44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82" name="Text Box 44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83" name="Text Box 44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84" name="Text Box 44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85" name="Text Box 44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86" name="Text Box 44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87" name="Text Box 44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88" name="Text Box 44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89" name="Text Box 44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90" name="Text Box 44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91" name="Text Box 44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92" name="Text Box 44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93" name="Text Box 44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94" name="Text Box 44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95" name="Text Box 44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96" name="Text Box 44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97" name="Text Box 44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98" name="Text Box 44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299" name="Text Box 44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00" name="Text Box 44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01" name="Text Box 44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02" name="Text Box 44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03" name="Text Box 44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04" name="Text Box 44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05" name="Text Box 44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06" name="Text Box 44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07" name="Text Box 44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08" name="Text Box 44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09" name="Text Box 44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10" name="Text Box 44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11" name="Text Box 44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12" name="Text Box 44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13" name="Text Box 44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14" name="Text Box 44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15" name="Text Box 44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16" name="Text Box 44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17" name="Text Box 44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18" name="Text Box 44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19" name="Text Box 44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20" name="Text Box 44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21" name="Text Box 44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22" name="Text Box 44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23" name="Text Box 44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24" name="Text Box 44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25" name="Text Box 44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26" name="Text Box 44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27" name="Text Box 44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28" name="Text Box 44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29" name="Text Box 44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30" name="Text Box 44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31" name="Text Box 44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32" name="Text Box 44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33" name="Text Box 44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34" name="Text Box 44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35" name="Text Box 44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36" name="Text Box 44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37" name="Text Box 44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38" name="Text Box 44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39" name="Text Box 45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40" name="Text Box 45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41" name="Text Box 45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42" name="Text Box 45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43" name="Text Box 45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44" name="Text Box 45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45" name="Text Box 45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46" name="Text Box 45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47" name="Text Box 45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48" name="Text Box 45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49" name="Text Box 45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50" name="Text Box 45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51" name="Text Box 45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52" name="Text Box 45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53" name="Text Box 45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54" name="Text Box 45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55" name="Text Box 45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56" name="Text Box 45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57" name="Text Box 45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58" name="Text Box 45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59" name="Text Box 45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60" name="Text Box 45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61" name="Text Box 45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62" name="Text Box 45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63" name="Text Box 45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64" name="Text Box 45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65" name="Text Box 45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66" name="Text Box 45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67" name="Text Box 45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68" name="Text Box 45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69" name="Text Box 45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70" name="Text Box 45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71" name="Text Box 45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72" name="Text Box 45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73" name="Text Box 45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74" name="Text Box 45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75" name="Text Box 45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76" name="Text Box 45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77" name="Text Box 45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78" name="Text Box 45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79" name="Text Box 45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80" name="Text Box 45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81" name="Text Box 45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82" name="Text Box 45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83" name="Text Box 45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84" name="Text Box 45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85" name="Text Box 45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86" name="Text Box 45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87" name="Text Box 45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88" name="Text Box 45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89" name="Text Box 45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90" name="Text Box 45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91" name="Text Box 45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92" name="Text Box 45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93" name="Text Box 45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94" name="Text Box 45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95" name="Text Box 45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96" name="Text Box 45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97" name="Text Box 45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98" name="Text Box 45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399" name="Text Box 45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00" name="Text Box 45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01" name="Text Box 45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02" name="Text Box 45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03" name="Text Box 45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04" name="Text Box 45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05" name="Text Box 45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06" name="Text Box 45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07" name="Text Box 45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08" name="Text Box 45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09" name="Text Box 45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10" name="Text Box 45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11" name="Text Box 45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12" name="Text Box 45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13" name="Text Box 45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14" name="Text Box 45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15" name="Text Box 45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16" name="Text Box 45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17" name="Text Box 45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18" name="Text Box 45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19" name="Text Box 45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20" name="Text Box 45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21" name="Text Box 45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22" name="Text Box 45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23" name="Text Box 45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24" name="Text Box 45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25" name="Text Box 45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26" name="Text Box 45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27" name="Text Box 45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28" name="Text Box 45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29" name="Text Box 45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30" name="Text Box 45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31" name="Text Box 45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32" name="Text Box 45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33" name="Text Box 45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34" name="Text Box 45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35" name="Text Box 45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36" name="Text Box 45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37" name="Text Box 45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38" name="Text Box 45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39" name="Text Box 46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40" name="Text Box 46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41" name="Text Box 46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42" name="Text Box 46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43" name="Text Box 46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44" name="Text Box 46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45" name="Text Box 46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46" name="Text Box 46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47" name="Text Box 46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48" name="Text Box 46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49" name="Text Box 46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50" name="Text Box 46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51" name="Text Box 46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52" name="Text Box 46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53" name="Text Box 46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54" name="Text Box 46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55" name="Text Box 46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56" name="Text Box 46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57" name="Text Box 46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58" name="Text Box 46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59" name="Text Box 46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60" name="Text Box 46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61" name="Text Box 46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62" name="Text Box 46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63" name="Text Box 46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64" name="Text Box 46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65" name="Text Box 46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66" name="Text Box 46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67" name="Text Box 46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68" name="Text Box 46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69" name="Text Box 46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70" name="Text Box 46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71" name="Text Box 46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72" name="Text Box 46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73" name="Text Box 46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74" name="Text Box 46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75" name="Text Box 46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76" name="Text Box 46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77" name="Text Box 46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78" name="Text Box 46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79" name="Text Box 46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80" name="Text Box 46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81" name="Text Box 46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82" name="Text Box 46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83" name="Text Box 46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84" name="Text Box 46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85" name="Text Box 46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86" name="Text Box 46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87" name="Text Box 46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88" name="Text Box 46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89" name="Text Box 46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90" name="Text Box 46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91" name="Text Box 46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92" name="Text Box 46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93" name="Text Box 46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94" name="Text Box 46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95" name="Text Box 46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96" name="Text Box 46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97" name="Text Box 46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98" name="Text Box 46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499" name="Text Box 46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00" name="Text Box 46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01" name="Text Box 46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02" name="Text Box 46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03" name="Text Box 46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04" name="Text Box 46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05" name="Text Box 46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06" name="Text Box 46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07" name="Text Box 46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08" name="Text Box 46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09" name="Text Box 46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10" name="Text Box 46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11" name="Text Box 46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12" name="Text Box 46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13" name="Text Box 46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14" name="Text Box 46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15" name="Text Box 46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16" name="Text Box 46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17" name="Text Box 46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18" name="Text Box 46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19" name="Text Box 46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20" name="Text Box 46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21" name="Text Box 46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22" name="Text Box 46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23" name="Text Box 46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24" name="Text Box 46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25" name="Text Box 46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26" name="Text Box 46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27" name="Text Box 46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28" name="Text Box 46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29" name="Text Box 46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30" name="Text Box 46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31" name="Text Box 46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32" name="Text Box 46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33" name="Text Box 46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34" name="Text Box 46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35" name="Text Box 46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36" name="Text Box 46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37" name="Text Box 46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38" name="Text Box 46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39" name="Text Box 47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40" name="Text Box 47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41" name="Text Box 47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42" name="Text Box 47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43" name="Text Box 47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44" name="Text Box 47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45" name="Text Box 47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46" name="Text Box 47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47" name="Text Box 47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48" name="Text Box 47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49" name="Text Box 47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50" name="Text Box 47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51" name="Text Box 47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52" name="Text Box 47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53" name="Text Box 47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54" name="Text Box 47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55" name="Text Box 47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56" name="Text Box 47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57" name="Text Box 47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58" name="Text Box 47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59" name="Text Box 47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60" name="Text Box 47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61" name="Text Box 47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62" name="Text Box 47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63" name="Text Box 47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64" name="Text Box 47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65" name="Text Box 47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66" name="Text Box 47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67" name="Text Box 47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68" name="Text Box 47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69" name="Text Box 47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70" name="Text Box 47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71" name="Text Box 47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72" name="Text Box 47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73" name="Text Box 47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74" name="Text Box 47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75" name="Text Box 47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76" name="Text Box 47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77" name="Text Box 47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78" name="Text Box 47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79" name="Text Box 47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80" name="Text Box 47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81" name="Text Box 47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82" name="Text Box 47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83" name="Text Box 47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84" name="Text Box 47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85" name="Text Box 47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86" name="Text Box 47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87" name="Text Box 47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88" name="Text Box 47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89" name="Text Box 47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90" name="Text Box 47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91" name="Text Box 47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92" name="Text Box 47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93" name="Text Box 47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94" name="Text Box 47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95" name="Text Box 47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96" name="Text Box 47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97" name="Text Box 47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98" name="Text Box 47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599" name="Text Box 47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00" name="Text Box 47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01" name="Text Box 47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02" name="Text Box 47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03" name="Text Box 47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04" name="Text Box 47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05" name="Text Box 47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06" name="Text Box 47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07" name="Text Box 47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08" name="Text Box 47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09" name="Text Box 47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10" name="Text Box 47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11" name="Text Box 47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12" name="Text Box 47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13" name="Text Box 47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14" name="Text Box 47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15" name="Text Box 47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16" name="Text Box 47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17" name="Text Box 47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18" name="Text Box 47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19" name="Text Box 47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20" name="Text Box 47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21" name="Text Box 47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22" name="Text Box 47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23" name="Text Box 47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24" name="Text Box 47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25" name="Text Box 47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26" name="Text Box 47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27" name="Text Box 47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28" name="Text Box 47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29" name="Text Box 47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30" name="Text Box 47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31" name="Text Box 47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32" name="Text Box 47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33" name="Text Box 47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34" name="Text Box 47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35" name="Text Box 47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36" name="Text Box 47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37" name="Text Box 47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38" name="Text Box 47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39" name="Text Box 48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40" name="Text Box 48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41" name="Text Box 48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42" name="Text Box 48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43" name="Text Box 48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44" name="Text Box 48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45" name="Text Box 48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46" name="Text Box 48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47" name="Text Box 48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48" name="Text Box 48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49" name="Text Box 48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50" name="Text Box 48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51" name="Text Box 48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52" name="Text Box 48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53" name="Text Box 48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54" name="Text Box 48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55" name="Text Box 48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56" name="Text Box 48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57" name="Text Box 48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58" name="Text Box 48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59" name="Text Box 48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60" name="Text Box 48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61" name="Text Box 48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62" name="Text Box 48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63" name="Text Box 48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64" name="Text Box 48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65" name="Text Box 48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66" name="Text Box 48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67" name="Text Box 48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68" name="Text Box 48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69" name="Text Box 48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70" name="Text Box 48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71" name="Text Box 48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72" name="Text Box 48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73" name="Text Box 48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74" name="Text Box 48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75" name="Text Box 48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76" name="Text Box 48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77" name="Text Box 48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78" name="Text Box 48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79" name="Text Box 48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80" name="Text Box 48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81" name="Text Box 48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82" name="Text Box 48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83" name="Text Box 48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84" name="Text Box 48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85" name="Text Box 48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86" name="Text Box 48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87" name="Text Box 48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88" name="Text Box 48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89" name="Text Box 48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90" name="Text Box 48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91" name="Text Box 48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92" name="Text Box 48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93" name="Text Box 48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94" name="Text Box 48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95" name="Text Box 48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96" name="Text Box 48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97" name="Text Box 48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98" name="Text Box 48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699" name="Text Box 48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00" name="Text Box 48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01" name="Text Box 48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02" name="Text Box 48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03" name="Text Box 48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04" name="Text Box 48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05" name="Text Box 48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06" name="Text Box 48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07" name="Text Box 48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08" name="Text Box 48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09" name="Text Box 48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10" name="Text Box 48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11" name="Text Box 48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12" name="Text Box 48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13" name="Text Box 48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14" name="Text Box 48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15" name="Text Box 48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16" name="Text Box 48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17" name="Text Box 48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18" name="Text Box 48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19" name="Text Box 48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20" name="Text Box 48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21" name="Text Box 48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22" name="Text Box 48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23" name="Text Box 48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24" name="Text Box 48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25" name="Text Box 48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26" name="Text Box 48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27" name="Text Box 48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28" name="Text Box 48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29" name="Text Box 48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30" name="Text Box 48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31" name="Text Box 48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32" name="Text Box 48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33" name="Text Box 48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34" name="Text Box 48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35" name="Text Box 48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36" name="Text Box 48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37" name="Text Box 48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38" name="Text Box 48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39" name="Text Box 49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40" name="Text Box 49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41" name="Text Box 49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42" name="Text Box 49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43" name="Text Box 49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44" name="Text Box 49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45" name="Text Box 49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46" name="Text Box 49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47" name="Text Box 49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48" name="Text Box 49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49" name="Text Box 49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50" name="Text Box 49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51" name="Text Box 49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52" name="Text Box 49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53" name="Text Box 49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54" name="Text Box 49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55" name="Text Box 49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56" name="Text Box 49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57" name="Text Box 49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58" name="Text Box 49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59" name="Text Box 49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60" name="Text Box 49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61" name="Text Box 49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62" name="Text Box 49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63" name="Text Box 49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64" name="Text Box 49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65" name="Text Box 49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66" name="Text Box 49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67" name="Text Box 49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68" name="Text Box 49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69" name="Text Box 49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70" name="Text Box 49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71" name="Text Box 49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72" name="Text Box 49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73" name="Text Box 49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74" name="Text Box 49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75" name="Text Box 49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76" name="Text Box 49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77" name="Text Box 49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78" name="Text Box 49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79" name="Text Box 49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80" name="Text Box 49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81" name="Text Box 49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82" name="Text Box 49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83" name="Text Box 49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84" name="Text Box 49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85" name="Text Box 49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86" name="Text Box 49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87" name="Text Box 49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88" name="Text Box 49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89" name="Text Box 49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90" name="Text Box 49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91" name="Text Box 49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92" name="Text Box 49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93" name="Text Box 49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94" name="Text Box 49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95" name="Text Box 49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96" name="Text Box 49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97" name="Text Box 49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98" name="Text Box 49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799" name="Text Box 49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00" name="Text Box 49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01" name="Text Box 49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02" name="Text Box 49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03" name="Text Box 49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04" name="Text Box 49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05" name="Text Box 49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06" name="Text Box 49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07" name="Text Box 49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08" name="Text Box 49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09" name="Text Box 49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10" name="Text Box 49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11" name="Text Box 49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12" name="Text Box 49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13" name="Text Box 49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14" name="Text Box 49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15" name="Text Box 49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16" name="Text Box 49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17" name="Text Box 49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18" name="Text Box 49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19" name="Text Box 49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20" name="Text Box 49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21" name="Text Box 49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22" name="Text Box 49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23" name="Text Box 49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24" name="Text Box 49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25" name="Text Box 49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26" name="Text Box 49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27" name="Text Box 49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28" name="Text Box 49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29" name="Text Box 49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30" name="Text Box 49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31" name="Text Box 49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32" name="Text Box 49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33" name="Text Box 49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34" name="Text Box 49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35" name="Text Box 49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36" name="Text Box 49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37" name="Text Box 49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38" name="Text Box 49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39" name="Text Box 50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40" name="Text Box 50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41" name="Text Box 50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42" name="Text Box 50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43" name="Text Box 50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44" name="Text Box 50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45" name="Text Box 50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46" name="Text Box 50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47" name="Text Box 50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48" name="Text Box 50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49" name="Text Box 50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50" name="Text Box 50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51" name="Text Box 50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52" name="Text Box 50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53" name="Text Box 50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54" name="Text Box 50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55" name="Text Box 50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56" name="Text Box 50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57" name="Text Box 50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58" name="Text Box 50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59" name="Text Box 50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60" name="Text Box 50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61" name="Text Box 50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62" name="Text Box 50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63" name="Text Box 50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64" name="Text Box 50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65" name="Text Box 50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66" name="Text Box 50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67" name="Text Box 50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68" name="Text Box 50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69" name="Text Box 50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70" name="Text Box 50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71" name="Text Box 50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72" name="Text Box 50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73" name="Text Box 50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74" name="Text Box 50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75" name="Text Box 50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76" name="Text Box 50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77" name="Text Box 50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78" name="Text Box 50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79" name="Text Box 50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80" name="Text Box 50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81" name="Text Box 50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82" name="Text Box 50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83" name="Text Box 50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84" name="Text Box 50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85" name="Text Box 50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86" name="Text Box 50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87" name="Text Box 50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88" name="Text Box 50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89" name="Text Box 50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90" name="Text Box 50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91" name="Text Box 50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92" name="Text Box 50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93" name="Text Box 50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94" name="Text Box 50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95" name="Text Box 50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96" name="Text Box 50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97" name="Text Box 50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98" name="Text Box 50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899" name="Text Box 50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00" name="Text Box 50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01" name="Text Box 50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02" name="Text Box 50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03" name="Text Box 50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04" name="Text Box 50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05" name="Text Box 50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06" name="Text Box 50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07" name="Text Box 50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08" name="Text Box 50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09" name="Text Box 50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10" name="Text Box 50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11" name="Text Box 50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12" name="Text Box 50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13" name="Text Box 50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14" name="Text Box 50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15" name="Text Box 50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16" name="Text Box 50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17" name="Text Box 50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18" name="Text Box 50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19" name="Text Box 50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20" name="Text Box 50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21" name="Text Box 50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22" name="Text Box 50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23" name="Text Box 50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24" name="Text Box 50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25" name="Text Box 50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26" name="Text Box 50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27" name="Text Box 50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28" name="Text Box 50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29" name="Text Box 50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30" name="Text Box 50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31" name="Text Box 50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32" name="Text Box 50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33" name="Text Box 50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34" name="Text Box 50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35" name="Text Box 50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36" name="Text Box 50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37" name="Text Box 50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38" name="Text Box 50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39" name="Text Box 51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40" name="Text Box 51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41" name="Text Box 51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42" name="Text Box 51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43" name="Text Box 51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44" name="Text Box 51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45" name="Text Box 51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46" name="Text Box 51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47" name="Text Box 51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48" name="Text Box 51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49" name="Text Box 51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50" name="Text Box 51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51" name="Text Box 51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52" name="Text Box 51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53" name="Text Box 51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54" name="Text Box 51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55" name="Text Box 51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56" name="Text Box 51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57" name="Text Box 51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58" name="Text Box 51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59" name="Text Box 51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60" name="Text Box 51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61" name="Text Box 51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62" name="Text Box 51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63" name="Text Box 51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64" name="Text Box 51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65" name="Text Box 51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66" name="Text Box 51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67" name="Text Box 51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68" name="Text Box 51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69" name="Text Box 51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70" name="Text Box 51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71" name="Text Box 51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72" name="Text Box 51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73" name="Text Box 51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74" name="Text Box 51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75" name="Text Box 51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76" name="Text Box 51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77" name="Text Box 51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78" name="Text Box 51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79" name="Text Box 51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80" name="Text Box 51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81" name="Text Box 51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82" name="Text Box 51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83" name="Text Box 51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84" name="Text Box 51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85" name="Text Box 51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86" name="Text Box 51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87" name="Text Box 51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88" name="Text Box 51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89" name="Text Box 51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90" name="Text Box 51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91" name="Text Box 51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92" name="Text Box 51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93" name="Text Box 51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94" name="Text Box 51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95" name="Text Box 51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96" name="Text Box 51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97" name="Text Box 51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98" name="Text Box 51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0999" name="Text Box 51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00" name="Text Box 51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01" name="Text Box 51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02" name="Text Box 51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03" name="Text Box 51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04" name="Text Box 51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05" name="Text Box 51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06" name="Text Box 51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07" name="Text Box 51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08" name="Text Box 51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09" name="Text Box 51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10" name="Text Box 51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11" name="Text Box 51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12" name="Text Box 51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13" name="Text Box 51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14" name="Text Box 51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15" name="Text Box 51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16" name="Text Box 51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17" name="Text Box 51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18" name="Text Box 51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19" name="Text Box 51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20" name="Text Box 51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21" name="Text Box 51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22" name="Text Box 51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23" name="Text Box 51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24" name="Text Box 51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25" name="Text Box 51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26" name="Text Box 51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27" name="Text Box 51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28" name="Text Box 51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29" name="Text Box 51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30" name="Text Box 51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31" name="Text Box 51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32" name="Text Box 51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33" name="Text Box 51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34" name="Text Box 51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35" name="Text Box 51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36" name="Text Box 51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37" name="Text Box 51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38" name="Text Box 51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39" name="Text Box 52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40" name="Text Box 52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41" name="Text Box 52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42" name="Text Box 52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43" name="Text Box 52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44" name="Text Box 52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45" name="Text Box 52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46" name="Text Box 52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47" name="Text Box 52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48" name="Text Box 52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49" name="Text Box 52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50" name="Text Box 52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51" name="Text Box 52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52" name="Text Box 52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53" name="Text Box 52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54" name="Text Box 52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55" name="Text Box 52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56" name="Text Box 52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57" name="Text Box 52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58" name="Text Box 52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59" name="Text Box 52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60" name="Text Box 52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61" name="Text Box 52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62" name="Text Box 52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63" name="Text Box 52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64" name="Text Box 52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65" name="Text Box 52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66" name="Text Box 52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67" name="Text Box 52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68" name="Text Box 52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69" name="Text Box 52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70" name="Text Box 52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71" name="Text Box 52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72" name="Text Box 52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73" name="Text Box 52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74" name="Text Box 52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75" name="Text Box 52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76" name="Text Box 52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77" name="Text Box 52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78" name="Text Box 52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79" name="Text Box 52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80" name="Text Box 52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81" name="Text Box 52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82" name="Text Box 52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83" name="Text Box 52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84" name="Text Box 52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85" name="Text Box 52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86" name="Text Box 52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87" name="Text Box 52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88" name="Text Box 52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89" name="Text Box 52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90" name="Text Box 52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91" name="Text Box 52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92" name="Text Box 52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93" name="Text Box 52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94" name="Text Box 52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95" name="Text Box 52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96" name="Text Box 52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97" name="Text Box 52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98" name="Text Box 52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099" name="Text Box 52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00" name="Text Box 52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01" name="Text Box 52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02" name="Text Box 52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03" name="Text Box 52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04" name="Text Box 52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05" name="Text Box 52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06" name="Text Box 52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07" name="Text Box 52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08" name="Text Box 52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09" name="Text Box 52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10" name="Text Box 52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11" name="Text Box 52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12" name="Text Box 52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13" name="Text Box 52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14" name="Text Box 52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15" name="Text Box 52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16" name="Text Box 52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17" name="Text Box 52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18" name="Text Box 52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19" name="Text Box 52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20" name="Text Box 52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21" name="Text Box 52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22" name="Text Box 52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23" name="Text Box 52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24" name="Text Box 52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25" name="Text Box 52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26" name="Text Box 52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27" name="Text Box 52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28" name="Text Box 52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29" name="Text Box 52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30" name="Text Box 52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31" name="Text Box 52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32" name="Text Box 52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33" name="Text Box 52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34" name="Text Box 52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35" name="Text Box 52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36" name="Text Box 52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37" name="Text Box 52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38" name="Text Box 52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39" name="Text Box 53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40" name="Text Box 53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41" name="Text Box 53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42" name="Text Box 53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43" name="Text Box 53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44" name="Text Box 53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45" name="Text Box 53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46" name="Text Box 53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47" name="Text Box 53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48" name="Text Box 53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49" name="Text Box 53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50" name="Text Box 53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51" name="Text Box 53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52" name="Text Box 53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53" name="Text Box 53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54" name="Text Box 53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55" name="Text Box 53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56" name="Text Box 53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57" name="Text Box 53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58" name="Text Box 531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59" name="Text Box 532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60" name="Text Box 532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61" name="Text Box 532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62" name="Text Box 532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63" name="Text Box 532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64" name="Text Box 532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65" name="Text Box 532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66" name="Text Box 532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67" name="Text Box 532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68" name="Text Box 532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69" name="Text Box 533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70" name="Text Box 533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71" name="Text Box 533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72" name="Text Box 533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73" name="Text Box 533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74" name="Text Box 533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75" name="Text Box 533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76" name="Text Box 533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77" name="Text Box 533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78" name="Text Box 533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79" name="Text Box 534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80" name="Text Box 534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81" name="Text Box 534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82" name="Text Box 534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83" name="Text Box 534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84" name="Text Box 534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85" name="Text Box 534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86" name="Text Box 534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87" name="Text Box 534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88" name="Text Box 534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89" name="Text Box 535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90" name="Text Box 535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91" name="Text Box 535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92" name="Text Box 535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93" name="Text Box 535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94" name="Text Box 535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95" name="Text Box 535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96" name="Text Box 535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97" name="Text Box 535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98" name="Text Box 535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199" name="Text Box 536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00" name="Text Box 536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01" name="Text Box 536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02" name="Text Box 536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03" name="Text Box 536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04" name="Text Box 536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05" name="Text Box 536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06" name="Text Box 536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07" name="Text Box 536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08" name="Text Box 536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09" name="Text Box 537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10" name="Text Box 537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11" name="Text Box 537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12" name="Text Box 537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13" name="Text Box 537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14" name="Text Box 537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15" name="Text Box 537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16" name="Text Box 537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17" name="Text Box 537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18" name="Text Box 537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19" name="Text Box 538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20" name="Text Box 538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21" name="Text Box 538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22" name="Text Box 538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23" name="Text Box 538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24" name="Text Box 538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25" name="Text Box 538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26" name="Text Box 538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27" name="Text Box 538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28" name="Text Box 538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29" name="Text Box 539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30" name="Text Box 539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31" name="Text Box 539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32" name="Text Box 539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33" name="Text Box 539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34" name="Text Box 539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35" name="Text Box 539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36" name="Text Box 539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37" name="Text Box 539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38" name="Text Box 539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39" name="Text Box 540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40" name="Text Box 540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41" name="Text Box 540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42" name="Text Box 540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43" name="Text Box 540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44" name="Text Box 540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45" name="Text Box 540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46" name="Text Box 540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47" name="Text Box 540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48" name="Text Box 5409"/>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49" name="Text Box 5410"/>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50" name="Text Box 5411"/>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51" name="Text Box 5412"/>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52" name="Text Box 5413"/>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53" name="Text Box 5414"/>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54" name="Text Box 5415"/>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55" name="Text Box 5416"/>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56" name="Text Box 5417"/>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11"/>
    <xdr:sp macro="" textlink="">
      <xdr:nvSpPr>
        <xdr:cNvPr id="11257" name="Text Box 5418"/>
        <xdr:cNvSpPr txBox="1">
          <a:spLocks noChangeArrowheads="1"/>
        </xdr:cNvSpPr>
      </xdr:nvSpPr>
      <xdr:spPr bwMode="auto">
        <a:xfrm>
          <a:off x="4686300" y="218313000"/>
          <a:ext cx="85725" cy="2054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58" name="Text Box 5427"/>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59" name="Text Box 5428"/>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60" name="Text Box 5429"/>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61" name="Text Box 5430"/>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62" name="Text Box 5431"/>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63" name="Text Box 5432"/>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64" name="Text Box 5433"/>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65" name="Text Box 5434"/>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66" name="Text Box 5435"/>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67" name="Text Box 5436"/>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68" name="Text Box 5437"/>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69" name="Text Box 5438"/>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70" name="Text Box 5439"/>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71" name="Text Box 5440"/>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72" name="Text Box 5441"/>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73" name="Text Box 5442"/>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74" name="Text Box 5443"/>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75" name="Text Box 5444"/>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76" name="Text Box 5445"/>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77" name="Text Box 5446"/>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78" name="Text Box 5447"/>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79" name="Text Box 5448"/>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80" name="Text Box 5449"/>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81" name="Text Box 5450"/>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82" name="Text Box 5451"/>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83" name="Text Box 5452"/>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84" name="Text Box 5453"/>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85" name="Text Box 5454"/>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86" name="Text Box 5455"/>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87" name="Text Box 5456"/>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88" name="Text Box 5457"/>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89" name="Text Box 5458"/>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90" name="Text Box 5459"/>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91" name="Text Box 5460"/>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92" name="Text Box 5461"/>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93" name="Text Box 5462"/>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94" name="Text Box 5463"/>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95" name="Text Box 5464"/>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96" name="Text Box 5465"/>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97" name="Text Box 5466"/>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98" name="Text Box 5467"/>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205409"/>
    <xdr:sp macro="" textlink="">
      <xdr:nvSpPr>
        <xdr:cNvPr id="11299" name="Text Box 5468"/>
        <xdr:cNvSpPr txBox="1">
          <a:spLocks noChangeArrowheads="1"/>
        </xdr:cNvSpPr>
      </xdr:nvSpPr>
      <xdr:spPr bwMode="auto">
        <a:xfrm>
          <a:off x="4686300" y="21831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00" name="Text Box 25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01" name="Text Box 25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02" name="Text Box 25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03" name="Text Box 25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04" name="Text Box 25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05" name="Text Box 25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06" name="Text Box 25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07" name="Text Box 25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08" name="Text Box 25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09" name="Text Box 25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10" name="Text Box 25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11" name="Text Box 25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12" name="Text Box 25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13" name="Text Box 25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14" name="Text Box 25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15" name="Text Box 26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16" name="Text Box 26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17" name="Text Box 26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18" name="Text Box 26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19" name="Text Box 26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20" name="Text Box 26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21" name="Text Box 26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22" name="Text Box 26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23" name="Text Box 26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24" name="Text Box 26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25" name="Text Box 26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26" name="Text Box 26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27" name="Text Box 26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28" name="Text Box 26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29" name="Text Box 26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30" name="Text Box 26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31" name="Text Box 26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32" name="Text Box 26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33" name="Text Box 26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34" name="Text Box 26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35" name="Text Box 26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36" name="Text Box 26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37" name="Text Box 26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38" name="Text Box 26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39" name="Text Box 26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40" name="Text Box 26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41" name="Text Box 26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42" name="Text Box 26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43" name="Text Box 26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44" name="Text Box 26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45" name="Text Box 26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46" name="Text Box 26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47" name="Text Box 26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48" name="Text Box 26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49" name="Text Box 26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50" name="Text Box 26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51" name="Text Box 26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52" name="Text Box 26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53" name="Text Box 26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54" name="Text Box 26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55" name="Text Box 26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56" name="Text Box 26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57" name="Text Box 26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58" name="Text Box 26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59" name="Text Box 26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60" name="Text Box 26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61" name="Text Box 26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62" name="Text Box 26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63" name="Text Box 26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64" name="Text Box 26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65" name="Text Box 26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66" name="Text Box 26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67" name="Text Box 26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68" name="Text Box 26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69" name="Text Box 26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70" name="Text Box 26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71" name="Text Box 26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72" name="Text Box 26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73" name="Text Box 27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74" name="Text Box 27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75" name="Text Box 27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76" name="Text Box 27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77" name="Text Box 27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78" name="Text Box 27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79" name="Text Box 27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80" name="Text Box 27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81" name="Text Box 27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82" name="Text Box 27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83" name="Text Box 27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84" name="Text Box 27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85" name="Text Box 27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86" name="Text Box 27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87" name="Text Box 27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88" name="Text Box 27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89" name="Text Box 27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90" name="Text Box 27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91" name="Text Box 27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92" name="Text Box 27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93" name="Text Box 27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94" name="Text Box 27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95" name="Text Box 27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96" name="Text Box 27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97" name="Text Box 27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98" name="Text Box 27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399" name="Text Box 27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00" name="Text Box 27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01" name="Text Box 27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02" name="Text Box 27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03" name="Text Box 27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04" name="Text Box 27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05" name="Text Box 27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06" name="Text Box 27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07" name="Text Box 27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08" name="Text Box 27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09" name="Text Box 27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10" name="Text Box 27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11" name="Text Box 27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12" name="Text Box 27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13" name="Text Box 27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14" name="Text Box 27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15" name="Text Box 27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16" name="Text Box 27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17" name="Text Box 27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18" name="Text Box 27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19" name="Text Box 27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20" name="Text Box 27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21" name="Text Box 27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22" name="Text Box 27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23" name="Text Box 27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24" name="Text Box 27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25" name="Text Box 27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26" name="Text Box 27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27" name="Text Box 27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28" name="Text Box 27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29" name="Text Box 27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30" name="Text Box 27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31" name="Text Box 27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32" name="Text Box 27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33" name="Text Box 27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34" name="Text Box 27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35" name="Text Box 27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36" name="Text Box 27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37" name="Text Box 27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38" name="Text Box 27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39" name="Text Box 27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40" name="Text Box 27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41" name="Text Box 27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42" name="Text Box 27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43" name="Text Box 27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44" name="Text Box 27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45" name="Text Box 27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46" name="Text Box 27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47" name="Text Box 27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48" name="Text Box 27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49" name="Text Box 27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50" name="Text Box 27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51" name="Text Box 27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52" name="Text Box 27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53" name="Text Box 27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54" name="Text Box 27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55" name="Text Box 27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56" name="Text Box 27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57" name="Text Box 27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58" name="Text Box 27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59" name="Text Box 27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60" name="Text Box 27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61" name="Text Box 27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62" name="Text Box 27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63" name="Text Box 27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64" name="Text Box 27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65" name="Text Box 27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66" name="Text Box 27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67" name="Text Box 27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68" name="Text Box 27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69" name="Text Box 27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70" name="Text Box 27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71" name="Text Box 27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72" name="Text Box 27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73" name="Text Box 28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74" name="Text Box 28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75" name="Text Box 28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76" name="Text Box 28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77" name="Text Box 28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78" name="Text Box 28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79" name="Text Box 28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80" name="Text Box 28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81" name="Text Box 28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82" name="Text Box 28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83" name="Text Box 28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84" name="Text Box 28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85" name="Text Box 28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86" name="Text Box 28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87" name="Text Box 28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88" name="Text Box 28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89" name="Text Box 28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90" name="Text Box 28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91" name="Text Box 28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92" name="Text Box 28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93" name="Text Box 28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94" name="Text Box 28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95" name="Text Box 28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96" name="Text Box 28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97" name="Text Box 28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98" name="Text Box 28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499" name="Text Box 28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00" name="Text Box 28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01" name="Text Box 28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02" name="Text Box 28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03" name="Text Box 28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04" name="Text Box 28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05" name="Text Box 28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06" name="Text Box 28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07" name="Text Box 28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08" name="Text Box 28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09" name="Text Box 28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10" name="Text Box 28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11" name="Text Box 28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12" name="Text Box 28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13" name="Text Box 28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14" name="Text Box 28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15" name="Text Box 28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16" name="Text Box 28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17" name="Text Box 28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18" name="Text Box 28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19" name="Text Box 28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20" name="Text Box 28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21" name="Text Box 28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22" name="Text Box 28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23" name="Text Box 28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24" name="Text Box 28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25" name="Text Box 28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26" name="Text Box 28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27" name="Text Box 28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28" name="Text Box 28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29" name="Text Box 28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30" name="Text Box 28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31" name="Text Box 28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32" name="Text Box 28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33" name="Text Box 28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34" name="Text Box 28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35" name="Text Box 28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36" name="Text Box 28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37" name="Text Box 28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38" name="Text Box 28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39" name="Text Box 28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40" name="Text Box 28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41" name="Text Box 28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42" name="Text Box 28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43" name="Text Box 28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44" name="Text Box 28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45" name="Text Box 28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46" name="Text Box 28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47" name="Text Box 28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48" name="Text Box 28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49" name="Text Box 28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50" name="Text Box 28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51" name="Text Box 28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52" name="Text Box 28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53" name="Text Box 28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54" name="Text Box 28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55" name="Text Box 28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56" name="Text Box 28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57" name="Text Box 28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58" name="Text Box 28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59" name="Text Box 28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60" name="Text Box 28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61" name="Text Box 28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62" name="Text Box 28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63" name="Text Box 28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64" name="Text Box 28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65" name="Text Box 28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66" name="Text Box 28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67" name="Text Box 28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68" name="Text Box 28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69" name="Text Box 28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70" name="Text Box 28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71" name="Text Box 28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72" name="Text Box 28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73" name="Text Box 29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74" name="Text Box 29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75" name="Text Box 29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76" name="Text Box 29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77" name="Text Box 29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78" name="Text Box 29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79" name="Text Box 29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80" name="Text Box 29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81" name="Text Box 29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82" name="Text Box 29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83" name="Text Box 29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84" name="Text Box 29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85" name="Text Box 29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86" name="Text Box 29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87" name="Text Box 29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88" name="Text Box 29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89" name="Text Box 29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90" name="Text Box 29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91" name="Text Box 29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92" name="Text Box 29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93" name="Text Box 29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94" name="Text Box 29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95" name="Text Box 29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96" name="Text Box 29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97" name="Text Box 29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98" name="Text Box 29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599" name="Text Box 29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00" name="Text Box 29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01" name="Text Box 29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02" name="Text Box 29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03" name="Text Box 29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04" name="Text Box 29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05" name="Text Box 29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06" name="Text Box 29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07" name="Text Box 29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08" name="Text Box 29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09" name="Text Box 29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10" name="Text Box 29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11" name="Text Box 29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12" name="Text Box 29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13" name="Text Box 29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14" name="Text Box 29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15" name="Text Box 29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16" name="Text Box 29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17" name="Text Box 29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18" name="Text Box 29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19" name="Text Box 29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20" name="Text Box 29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21" name="Text Box 29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22" name="Text Box 29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23" name="Text Box 29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24" name="Text Box 29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25" name="Text Box 29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26" name="Text Box 29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27" name="Text Box 29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28" name="Text Box 29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29" name="Text Box 29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30" name="Text Box 29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31" name="Text Box 29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32" name="Text Box 29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33" name="Text Box 29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34" name="Text Box 29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35" name="Text Box 29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36" name="Text Box 29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37" name="Text Box 29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38" name="Text Box 29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39" name="Text Box 29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40" name="Text Box 29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41" name="Text Box 29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42" name="Text Box 29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43" name="Text Box 29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44" name="Text Box 29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45" name="Text Box 29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46" name="Text Box 29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47" name="Text Box 29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48" name="Text Box 29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49" name="Text Box 29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50" name="Text Box 29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51" name="Text Box 29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52" name="Text Box 29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53" name="Text Box 29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54" name="Text Box 29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55" name="Text Box 29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56" name="Text Box 29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57" name="Text Box 29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58" name="Text Box 29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59" name="Text Box 29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60" name="Text Box 29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61" name="Text Box 29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62" name="Text Box 29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63" name="Text Box 29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64" name="Text Box 29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65" name="Text Box 29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66" name="Text Box 29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67" name="Text Box 29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68" name="Text Box 29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69" name="Text Box 29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70" name="Text Box 29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71" name="Text Box 29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72" name="Text Box 29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73" name="Text Box 30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74" name="Text Box 30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75" name="Text Box 30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76" name="Text Box 30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77" name="Text Box 30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78" name="Text Box 30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79" name="Text Box 30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80" name="Text Box 30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81" name="Text Box 30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82" name="Text Box 30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83" name="Text Box 30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84" name="Text Box 30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85" name="Text Box 30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86" name="Text Box 30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87" name="Text Box 30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88" name="Text Box 30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89" name="Text Box 30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90" name="Text Box 30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91" name="Text Box 30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92" name="Text Box 30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93" name="Text Box 30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94" name="Text Box 30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95" name="Text Box 30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96" name="Text Box 30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97" name="Text Box 30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98" name="Text Box 30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699" name="Text Box 30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00" name="Text Box 30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01" name="Text Box 30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02" name="Text Box 30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03" name="Text Box 30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04" name="Text Box 30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05" name="Text Box 30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06" name="Text Box 30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07" name="Text Box 30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08" name="Text Box 30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09" name="Text Box 30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10" name="Text Box 30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11" name="Text Box 30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12" name="Text Box 30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13" name="Text Box 30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14" name="Text Box 30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15" name="Text Box 30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16" name="Text Box 30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17" name="Text Box 30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18" name="Text Box 30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19" name="Text Box 30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20" name="Text Box 30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21" name="Text Box 30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22" name="Text Box 30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23" name="Text Box 30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24" name="Text Box 30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25" name="Text Box 30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26" name="Text Box 30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27" name="Text Box 30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28" name="Text Box 30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29" name="Text Box 30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30" name="Text Box 30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31" name="Text Box 30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32" name="Text Box 30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33" name="Text Box 30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34" name="Text Box 30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35" name="Text Box 30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36" name="Text Box 30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37" name="Text Box 30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38" name="Text Box 30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39" name="Text Box 30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40" name="Text Box 30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41" name="Text Box 30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42" name="Text Box 30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43" name="Text Box 30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44" name="Text Box 30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45" name="Text Box 30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46" name="Text Box 30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47" name="Text Box 30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48" name="Text Box 30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49" name="Text Box 30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50" name="Text Box 30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51" name="Text Box 30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52" name="Text Box 30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53" name="Text Box 30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54" name="Text Box 30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55" name="Text Box 30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56" name="Text Box 30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57" name="Text Box 30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58" name="Text Box 30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59" name="Text Box 30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60" name="Text Box 30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61" name="Text Box 30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62" name="Text Box 30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63" name="Text Box 30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64" name="Text Box 30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65" name="Text Box 30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66" name="Text Box 30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67" name="Text Box 30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68" name="Text Box 30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69" name="Text Box 30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70" name="Text Box 30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71" name="Text Box 30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72" name="Text Box 30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73" name="Text Box 31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74" name="Text Box 31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75" name="Text Box 31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76" name="Text Box 31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77" name="Text Box 31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78" name="Text Box 31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79" name="Text Box 31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80" name="Text Box 31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81" name="Text Box 31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82" name="Text Box 31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83" name="Text Box 31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84" name="Text Box 31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85" name="Text Box 31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86" name="Text Box 31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87" name="Text Box 31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88" name="Text Box 31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89" name="Text Box 31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90" name="Text Box 31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91" name="Text Box 31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92" name="Text Box 31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93" name="Text Box 31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94" name="Text Box 31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95" name="Text Box 31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96" name="Text Box 31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97" name="Text Box 31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98" name="Text Box 31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799" name="Text Box 31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00" name="Text Box 31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01" name="Text Box 31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02" name="Text Box 31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03" name="Text Box 31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04" name="Text Box 31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05" name="Text Box 31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06" name="Text Box 31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07" name="Text Box 31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08" name="Text Box 31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09" name="Text Box 31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10" name="Text Box 31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11" name="Text Box 31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12" name="Text Box 31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13" name="Text Box 31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14" name="Text Box 31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15" name="Text Box 31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16" name="Text Box 31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17" name="Text Box 31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18" name="Text Box 31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19" name="Text Box 31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20" name="Text Box 31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21" name="Text Box 31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22" name="Text Box 31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23" name="Text Box 31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24" name="Text Box 31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25" name="Text Box 31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26" name="Text Box 31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27" name="Text Box 31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28" name="Text Box 31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29" name="Text Box 31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30" name="Text Box 31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31" name="Text Box 31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32" name="Text Box 31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33" name="Text Box 31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34" name="Text Box 31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35" name="Text Box 31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36" name="Text Box 31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37" name="Text Box 31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38" name="Text Box 31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39" name="Text Box 31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40" name="Text Box 31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41" name="Text Box 31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42" name="Text Box 31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43" name="Text Box 31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44" name="Text Box 31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45" name="Text Box 31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46" name="Text Box 31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47" name="Text Box 31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48" name="Text Box 31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49" name="Text Box 31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50" name="Text Box 31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51" name="Text Box 31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52" name="Text Box 31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53" name="Text Box 31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54" name="Text Box 31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55" name="Text Box 31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56" name="Text Box 31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57" name="Text Box 31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58" name="Text Box 31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59" name="Text Box 31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60" name="Text Box 31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61" name="Text Box 31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62" name="Text Box 31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63" name="Text Box 31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64" name="Text Box 31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65" name="Text Box 31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66" name="Text Box 31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67" name="Text Box 31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68" name="Text Box 31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69" name="Text Box 31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70" name="Text Box 31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71" name="Text Box 31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72" name="Text Box 31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73" name="Text Box 32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74" name="Text Box 32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75" name="Text Box 32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76" name="Text Box 32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77" name="Text Box 32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78" name="Text Box 32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79" name="Text Box 32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80" name="Text Box 32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81" name="Text Box 32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82" name="Text Box 32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83" name="Text Box 32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84" name="Text Box 32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85" name="Text Box 32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86" name="Text Box 32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87" name="Text Box 32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88" name="Text Box 32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89" name="Text Box 32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90" name="Text Box 32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91" name="Text Box 32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92" name="Text Box 32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93" name="Text Box 32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94" name="Text Box 32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95" name="Text Box 32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96" name="Text Box 32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97" name="Text Box 32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98" name="Text Box 32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899" name="Text Box 32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00" name="Text Box 32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01" name="Text Box 32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02" name="Text Box 32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03" name="Text Box 32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04" name="Text Box 32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05" name="Text Box 32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06" name="Text Box 32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07" name="Text Box 32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08" name="Text Box 32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09" name="Text Box 32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10" name="Text Box 32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11" name="Text Box 32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12" name="Text Box 32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13" name="Text Box 32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14" name="Text Box 32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15" name="Text Box 32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16" name="Text Box 32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17" name="Text Box 32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18" name="Text Box 32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19" name="Text Box 32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20" name="Text Box 32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21" name="Text Box 32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22" name="Text Box 32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23" name="Text Box 32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24" name="Text Box 32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25" name="Text Box 32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26" name="Text Box 32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27" name="Text Box 32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28" name="Text Box 32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29" name="Text Box 32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30" name="Text Box 32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31" name="Text Box 32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32" name="Text Box 32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33" name="Text Box 32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34" name="Text Box 32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35" name="Text Box 32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36" name="Text Box 32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37" name="Text Box 32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38" name="Text Box 32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39" name="Text Box 32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40" name="Text Box 32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41" name="Text Box 32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42" name="Text Box 32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43" name="Text Box 32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44" name="Text Box 32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45" name="Text Box 32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46" name="Text Box 32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47" name="Text Box 32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48" name="Text Box 32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49" name="Text Box 32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50" name="Text Box 32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51" name="Text Box 32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52" name="Text Box 32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53" name="Text Box 32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54" name="Text Box 32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55" name="Text Box 32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56" name="Text Box 32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57" name="Text Box 32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58" name="Text Box 32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59" name="Text Box 32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60" name="Text Box 32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61" name="Text Box 32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62" name="Text Box 32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63" name="Text Box 32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64" name="Text Box 32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65" name="Text Box 32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66" name="Text Box 32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67" name="Text Box 32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68" name="Text Box 32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69" name="Text Box 32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70" name="Text Box 32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71" name="Text Box 32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72" name="Text Box 32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73" name="Text Box 33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74" name="Text Box 33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75" name="Text Box 33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76" name="Text Box 33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77" name="Text Box 33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78" name="Text Box 33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79" name="Text Box 33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80" name="Text Box 33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81" name="Text Box 33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82" name="Text Box 33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83" name="Text Box 33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84" name="Text Box 33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85" name="Text Box 33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86" name="Text Box 33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87" name="Text Box 33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88" name="Text Box 33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89" name="Text Box 33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90" name="Text Box 33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91" name="Text Box 33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92" name="Text Box 33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93" name="Text Box 33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94" name="Text Box 33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95" name="Text Box 33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96" name="Text Box 33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97" name="Text Box 33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98" name="Text Box 33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1999" name="Text Box 33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00" name="Text Box 33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01" name="Text Box 33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02" name="Text Box 33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03" name="Text Box 33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04" name="Text Box 33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05" name="Text Box 33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06" name="Text Box 33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07" name="Text Box 33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08" name="Text Box 33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09" name="Text Box 33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10" name="Text Box 33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11" name="Text Box 33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12" name="Text Box 33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13" name="Text Box 33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14" name="Text Box 33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15" name="Text Box 33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16" name="Text Box 33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17" name="Text Box 33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18" name="Text Box 33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19" name="Text Box 33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20" name="Text Box 33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21" name="Text Box 33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22" name="Text Box 33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23" name="Text Box 33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24" name="Text Box 33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25" name="Text Box 33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26" name="Text Box 33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27" name="Text Box 33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28" name="Text Box 33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29" name="Text Box 33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30" name="Text Box 33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31" name="Text Box 33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32" name="Text Box 33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33" name="Text Box 33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34" name="Text Box 33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35" name="Text Box 33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36" name="Text Box 33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37" name="Text Box 33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38" name="Text Box 33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39" name="Text Box 33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40" name="Text Box 33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41" name="Text Box 33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42" name="Text Box 33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43" name="Text Box 33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44" name="Text Box 33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45" name="Text Box 33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46" name="Text Box 33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47" name="Text Box 33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48" name="Text Box 33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49" name="Text Box 33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50" name="Text Box 33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51" name="Text Box 33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52" name="Text Box 33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53" name="Text Box 33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54" name="Text Box 33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55" name="Text Box 33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56" name="Text Box 33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57" name="Text Box 33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58" name="Text Box 33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59" name="Text Box 33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60" name="Text Box 33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61" name="Text Box 33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62" name="Text Box 33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63" name="Text Box 33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64" name="Text Box 33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65" name="Text Box 33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66" name="Text Box 33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67" name="Text Box 33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68" name="Text Box 33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69" name="Text Box 33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70" name="Text Box 33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71" name="Text Box 33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72" name="Text Box 33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73" name="Text Box 34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74" name="Text Box 34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75" name="Text Box 34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76" name="Text Box 34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77" name="Text Box 34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78" name="Text Box 34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79" name="Text Box 34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80" name="Text Box 34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81" name="Text Box 34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82" name="Text Box 34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83" name="Text Box 34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84" name="Text Box 34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85" name="Text Box 34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86" name="Text Box 34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87" name="Text Box 34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88" name="Text Box 34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89" name="Text Box 34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90" name="Text Box 34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91" name="Text Box 34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92" name="Text Box 34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93" name="Text Box 34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94" name="Text Box 34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95" name="Text Box 34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96" name="Text Box 34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97" name="Text Box 34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98" name="Text Box 34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099" name="Text Box 34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00" name="Text Box 34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01" name="Text Box 34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02" name="Text Box 34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03" name="Text Box 34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04" name="Text Box 34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05" name="Text Box 34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06" name="Text Box 34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07" name="Text Box 34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08" name="Text Box 34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09" name="Text Box 34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10" name="Text Box 34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11" name="Text Box 34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12" name="Text Box 34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13" name="Text Box 34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14" name="Text Box 34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15" name="Text Box 34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16" name="Text Box 34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17" name="Text Box 34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18" name="Text Box 34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19" name="Text Box 34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20" name="Text Box 34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21" name="Text Box 34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22" name="Text Box 34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23" name="Text Box 34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24" name="Text Box 34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25" name="Text Box 34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26" name="Text Box 34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27" name="Text Box 34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28" name="Text Box 34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29" name="Text Box 34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30" name="Text Box 34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31" name="Text Box 34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32" name="Text Box 34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33" name="Text Box 34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34" name="Text Box 34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35" name="Text Box 34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36" name="Text Box 34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37" name="Text Box 34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38" name="Text Box 34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39" name="Text Box 34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40" name="Text Box 34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41" name="Text Box 34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42" name="Text Box 34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43" name="Text Box 34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44" name="Text Box 34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45" name="Text Box 34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46" name="Text Box 34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47" name="Text Box 34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48" name="Text Box 34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49" name="Text Box 34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50" name="Text Box 34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51" name="Text Box 34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52" name="Text Box 34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53" name="Text Box 34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54" name="Text Box 34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55" name="Text Box 34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56" name="Text Box 34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57" name="Text Box 34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58" name="Text Box 34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59" name="Text Box 34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60" name="Text Box 34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61" name="Text Box 34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62" name="Text Box 34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63" name="Text Box 34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64" name="Text Box 34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65" name="Text Box 34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66" name="Text Box 34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67" name="Text Box 34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68" name="Text Box 34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69" name="Text Box 34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70" name="Text Box 34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71" name="Text Box 34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72" name="Text Box 34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73" name="Text Box 35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74" name="Text Box 35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75" name="Text Box 35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76" name="Text Box 35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77" name="Text Box 35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78" name="Text Box 35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79" name="Text Box 35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80" name="Text Box 35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81" name="Text Box 35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82" name="Text Box 35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83" name="Text Box 35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84" name="Text Box 35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85" name="Text Box 35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86" name="Text Box 35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87" name="Text Box 35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88" name="Text Box 35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89" name="Text Box 35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90" name="Text Box 35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91" name="Text Box 35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92" name="Text Box 35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93" name="Text Box 35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94" name="Text Box 35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95" name="Text Box 35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96" name="Text Box 35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97" name="Text Box 35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98" name="Text Box 35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199" name="Text Box 35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00" name="Text Box 35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01" name="Text Box 35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02" name="Text Box 35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03" name="Text Box 35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04" name="Text Box 35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05" name="Text Box 35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06" name="Text Box 35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07" name="Text Box 35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08" name="Text Box 35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09" name="Text Box 35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10" name="Text Box 35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11" name="Text Box 35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12" name="Text Box 35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13" name="Text Box 35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14" name="Text Box 35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15" name="Text Box 35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16" name="Text Box 35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17" name="Text Box 35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18" name="Text Box 35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19" name="Text Box 35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20" name="Text Box 35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21" name="Text Box 35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22" name="Text Box 35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23" name="Text Box 35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24" name="Text Box 35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25" name="Text Box 35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26" name="Text Box 35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27" name="Text Box 35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28" name="Text Box 35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29" name="Text Box 35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30" name="Text Box 35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31" name="Text Box 35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32" name="Text Box 35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33" name="Text Box 35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34" name="Text Box 35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35" name="Text Box 35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36" name="Text Box 35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37" name="Text Box 35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38" name="Text Box 35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39" name="Text Box 35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40" name="Text Box 35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41" name="Text Box 35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42" name="Text Box 35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43" name="Text Box 35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44" name="Text Box 35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45" name="Text Box 35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46" name="Text Box 35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47" name="Text Box 35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48" name="Text Box 35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49" name="Text Box 35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50" name="Text Box 35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51" name="Text Box 35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52" name="Text Box 35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53" name="Text Box 35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54" name="Text Box 35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55" name="Text Box 35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56" name="Text Box 35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57" name="Text Box 35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58" name="Text Box 35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59" name="Text Box 35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60" name="Text Box 35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61" name="Text Box 35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62" name="Text Box 35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63" name="Text Box 35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64" name="Text Box 35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65" name="Text Box 35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66" name="Text Box 35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67" name="Text Box 35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68" name="Text Box 35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69" name="Text Box 35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70" name="Text Box 35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71" name="Text Box 35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72" name="Text Box 35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73" name="Text Box 36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74" name="Text Box 36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75" name="Text Box 36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76" name="Text Box 36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77" name="Text Box 36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78" name="Text Box 36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79" name="Text Box 36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80" name="Text Box 36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81" name="Text Box 36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82" name="Text Box 36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83" name="Text Box 36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84" name="Text Box 36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85" name="Text Box 36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86" name="Text Box 36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87" name="Text Box 36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88" name="Text Box 36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89" name="Text Box 36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90" name="Text Box 36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91" name="Text Box 36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92" name="Text Box 36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93" name="Text Box 36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94" name="Text Box 36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95" name="Text Box 36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96" name="Text Box 36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97" name="Text Box 36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98" name="Text Box 36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299" name="Text Box 36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00" name="Text Box 36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01" name="Text Box 36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02" name="Text Box 36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03" name="Text Box 36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04" name="Text Box 36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05" name="Text Box 36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06" name="Text Box 36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07" name="Text Box 36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08" name="Text Box 36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09" name="Text Box 36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10" name="Text Box 36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11" name="Text Box 36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12" name="Text Box 36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13" name="Text Box 36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14" name="Text Box 36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15" name="Text Box 36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16" name="Text Box 36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17" name="Text Box 36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18" name="Text Box 36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19" name="Text Box 36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20" name="Text Box 36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21" name="Text Box 36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22" name="Text Box 36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23" name="Text Box 36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24" name="Text Box 36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25" name="Text Box 36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26" name="Text Box 36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27" name="Text Box 36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28" name="Text Box 36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29" name="Text Box 36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30" name="Text Box 36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31" name="Text Box 36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32" name="Text Box 36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33" name="Text Box 36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34" name="Text Box 36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35" name="Text Box 36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36" name="Text Box 36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37" name="Text Box 36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38" name="Text Box 36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39" name="Text Box 36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40" name="Text Box 36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41" name="Text Box 36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42" name="Text Box 36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43" name="Text Box 36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44" name="Text Box 36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45" name="Text Box 36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46" name="Text Box 36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47" name="Text Box 36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48" name="Text Box 36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49" name="Text Box 36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50" name="Text Box 36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51" name="Text Box 36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52" name="Text Box 36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53" name="Text Box 36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54" name="Text Box 36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55" name="Text Box 36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56" name="Text Box 36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57" name="Text Box 36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58" name="Text Box 36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59" name="Text Box 36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60" name="Text Box 36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61" name="Text Box 36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62" name="Text Box 36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63" name="Text Box 36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64" name="Text Box 36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65" name="Text Box 36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66" name="Text Box 36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67" name="Text Box 36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68" name="Text Box 36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69" name="Text Box 36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70" name="Text Box 36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71" name="Text Box 36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72" name="Text Box 36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73" name="Text Box 37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74" name="Text Box 37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75" name="Text Box 37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76" name="Text Box 37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77" name="Text Box 37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78" name="Text Box 37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79" name="Text Box 37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80" name="Text Box 37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81" name="Text Box 37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82" name="Text Box 37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83" name="Text Box 37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84" name="Text Box 37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85" name="Text Box 37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86" name="Text Box 37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87" name="Text Box 37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88" name="Text Box 37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89" name="Text Box 37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90" name="Text Box 37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91" name="Text Box 37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92" name="Text Box 37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93" name="Text Box 37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94" name="Text Box 37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95" name="Text Box 37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96" name="Text Box 37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97" name="Text Box 37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98" name="Text Box 37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399" name="Text Box 37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00" name="Text Box 37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01" name="Text Box 37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02" name="Text Box 37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03" name="Text Box 37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04" name="Text Box 37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05" name="Text Box 37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06" name="Text Box 37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07" name="Text Box 37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08" name="Text Box 37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09" name="Text Box 37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10" name="Text Box 37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11" name="Text Box 37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12" name="Text Box 37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13" name="Text Box 37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14" name="Text Box 37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15" name="Text Box 37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16" name="Text Box 37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17" name="Text Box 37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18" name="Text Box 37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19" name="Text Box 37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20" name="Text Box 37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21" name="Text Box 37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22" name="Text Box 37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23" name="Text Box 37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24" name="Text Box 37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25" name="Text Box 37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26" name="Text Box 37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27" name="Text Box 37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28" name="Text Box 37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29" name="Text Box 37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30" name="Text Box 37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31" name="Text Box 37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32" name="Text Box 37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33" name="Text Box 37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34" name="Text Box 37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35" name="Text Box 37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36" name="Text Box 37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37" name="Text Box 37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38" name="Text Box 37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39" name="Text Box 37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40" name="Text Box 37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41" name="Text Box 37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42" name="Text Box 37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43" name="Text Box 37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44" name="Text Box 37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45" name="Text Box 37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46" name="Text Box 37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47" name="Text Box 37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48" name="Text Box 37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49" name="Text Box 37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50" name="Text Box 37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51" name="Text Box 37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52" name="Text Box 37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53" name="Text Box 37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54" name="Text Box 37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55" name="Text Box 37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56" name="Text Box 37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57" name="Text Box 37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58" name="Text Box 37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59" name="Text Box 37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60" name="Text Box 37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61" name="Text Box 37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62" name="Text Box 37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63" name="Text Box 37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64" name="Text Box 37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65" name="Text Box 37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66" name="Text Box 37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67" name="Text Box 37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68" name="Text Box 37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69" name="Text Box 37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70" name="Text Box 37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71" name="Text Box 37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72" name="Text Box 37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73" name="Text Box 38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74" name="Text Box 38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75" name="Text Box 38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76" name="Text Box 38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77" name="Text Box 38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78" name="Text Box 38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79" name="Text Box 38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80" name="Text Box 38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81" name="Text Box 38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82" name="Text Box 38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83" name="Text Box 38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84" name="Text Box 38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85" name="Text Box 38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86" name="Text Box 38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87" name="Text Box 38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88" name="Text Box 38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89" name="Text Box 38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90" name="Text Box 38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91" name="Text Box 38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92" name="Text Box 38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93" name="Text Box 38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94" name="Text Box 38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95" name="Text Box 38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96" name="Text Box 38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97" name="Text Box 38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98" name="Text Box 38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499" name="Text Box 38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00" name="Text Box 38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01" name="Text Box 38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02" name="Text Box 38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03" name="Text Box 38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04" name="Text Box 38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05" name="Text Box 38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06" name="Text Box 38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07" name="Text Box 38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08" name="Text Box 38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09" name="Text Box 38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10" name="Text Box 38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11" name="Text Box 38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12" name="Text Box 38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13" name="Text Box 38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14" name="Text Box 38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15" name="Text Box 38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16" name="Text Box 38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17" name="Text Box 38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18" name="Text Box 38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19" name="Text Box 38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20" name="Text Box 38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21" name="Text Box 38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22" name="Text Box 38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23" name="Text Box 38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24" name="Text Box 38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25" name="Text Box 38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26" name="Text Box 38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27" name="Text Box 38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28" name="Text Box 38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29" name="Text Box 38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30" name="Text Box 38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31" name="Text Box 38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32" name="Text Box 38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33" name="Text Box 38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34" name="Text Box 38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35" name="Text Box 38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36" name="Text Box 38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37" name="Text Box 38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38" name="Text Box 38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39" name="Text Box 38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40" name="Text Box 38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41" name="Text Box 38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42" name="Text Box 38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43" name="Text Box 38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44" name="Text Box 38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45" name="Text Box 38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46" name="Text Box 38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47" name="Text Box 38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48" name="Text Box 38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49" name="Text Box 38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50" name="Text Box 38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51" name="Text Box 38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52" name="Text Box 38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53" name="Text Box 38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54" name="Text Box 38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55" name="Text Box 38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56" name="Text Box 38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57" name="Text Box 38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58" name="Text Box 38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59" name="Text Box 38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60" name="Text Box 38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61" name="Text Box 38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62" name="Text Box 38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63" name="Text Box 38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64" name="Text Box 38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65" name="Text Box 38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66" name="Text Box 38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67" name="Text Box 38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68" name="Text Box 38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69" name="Text Box 38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70" name="Text Box 38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71" name="Text Box 38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72" name="Text Box 38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73" name="Text Box 39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74" name="Text Box 39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75" name="Text Box 39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76" name="Text Box 39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77" name="Text Box 39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78" name="Text Box 39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79" name="Text Box 39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80" name="Text Box 39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81" name="Text Box 39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82" name="Text Box 39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83" name="Text Box 39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84" name="Text Box 39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85" name="Text Box 39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86" name="Text Box 39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87" name="Text Box 39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88" name="Text Box 39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89" name="Text Box 39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90" name="Text Box 39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91" name="Text Box 39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92" name="Text Box 39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93" name="Text Box 39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94" name="Text Box 39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95" name="Text Box 39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96" name="Text Box 39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97" name="Text Box 39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98" name="Text Box 39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599" name="Text Box 39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00" name="Text Box 39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01" name="Text Box 39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02" name="Text Box 39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03" name="Text Box 39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04" name="Text Box 39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05" name="Text Box 39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06" name="Text Box 39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07" name="Text Box 39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08" name="Text Box 39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09" name="Text Box 39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10" name="Text Box 39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11" name="Text Box 39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12" name="Text Box 39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13" name="Text Box 39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14" name="Text Box 39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15" name="Text Box 39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16" name="Text Box 39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17" name="Text Box 39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18" name="Text Box 39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19" name="Text Box 39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20" name="Text Box 39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21" name="Text Box 39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22" name="Text Box 39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23" name="Text Box 39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24" name="Text Box 39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25" name="Text Box 39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26" name="Text Box 39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27" name="Text Box 39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28" name="Text Box 39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29" name="Text Box 39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30" name="Text Box 39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31" name="Text Box 39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32" name="Text Box 39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33" name="Text Box 39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34" name="Text Box 39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35" name="Text Box 39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36" name="Text Box 39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37" name="Text Box 39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38" name="Text Box 39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39" name="Text Box 39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40" name="Text Box 39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41" name="Text Box 39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42" name="Text Box 39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43" name="Text Box 39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44" name="Text Box 39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45" name="Text Box 39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46" name="Text Box 39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47" name="Text Box 39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48" name="Text Box 39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49" name="Text Box 39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50" name="Text Box 39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51" name="Text Box 39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52" name="Text Box 39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53" name="Text Box 39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54" name="Text Box 39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55" name="Text Box 39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56" name="Text Box 39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57" name="Text Box 39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58" name="Text Box 39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59" name="Text Box 39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60" name="Text Box 39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61" name="Text Box 39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62" name="Text Box 39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63" name="Text Box 39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64" name="Text Box 39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65" name="Text Box 39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66" name="Text Box 39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67" name="Text Box 39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68" name="Text Box 39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69" name="Text Box 39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70" name="Text Box 39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71" name="Text Box 39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72" name="Text Box 39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73" name="Text Box 40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74" name="Text Box 40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75" name="Text Box 40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76" name="Text Box 40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77" name="Text Box 40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78" name="Text Box 40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79" name="Text Box 40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80" name="Text Box 40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81" name="Text Box 40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82" name="Text Box 40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83" name="Text Box 40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84" name="Text Box 40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85" name="Text Box 40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86" name="Text Box 40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87" name="Text Box 40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88" name="Text Box 40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89" name="Text Box 40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90" name="Text Box 40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91" name="Text Box 40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92" name="Text Box 40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93" name="Text Box 40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94" name="Text Box 40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95" name="Text Box 40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96" name="Text Box 40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97" name="Text Box 40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98" name="Text Box 40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699" name="Text Box 40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00" name="Text Box 40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01" name="Text Box 40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02" name="Text Box 40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03" name="Text Box 40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04" name="Text Box 40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05" name="Text Box 40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06" name="Text Box 40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07" name="Text Box 40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08" name="Text Box 40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09" name="Text Box 40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10" name="Text Box 40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11" name="Text Box 40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12" name="Text Box 40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13" name="Text Box 40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14" name="Text Box 40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15" name="Text Box 40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16" name="Text Box 40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17" name="Text Box 40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18" name="Text Box 40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19" name="Text Box 40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20" name="Text Box 40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21" name="Text Box 40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22" name="Text Box 40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23" name="Text Box 40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24" name="Text Box 40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25" name="Text Box 40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26" name="Text Box 40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27" name="Text Box 40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28" name="Text Box 40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29" name="Text Box 40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30" name="Text Box 40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31" name="Text Box 40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32" name="Text Box 40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33" name="Text Box 40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34" name="Text Box 40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35" name="Text Box 40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36" name="Text Box 40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37" name="Text Box 40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38" name="Text Box 40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39" name="Text Box 40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40" name="Text Box 40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41" name="Text Box 40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42" name="Text Box 40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43" name="Text Box 40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44" name="Text Box 40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45" name="Text Box 40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46" name="Text Box 40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47" name="Text Box 40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48" name="Text Box 40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49" name="Text Box 40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50" name="Text Box 40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51" name="Text Box 40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52" name="Text Box 40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53" name="Text Box 40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54" name="Text Box 40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55" name="Text Box 40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56" name="Text Box 40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57" name="Text Box 40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58" name="Text Box 40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59" name="Text Box 40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60" name="Text Box 40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61" name="Text Box 40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62" name="Text Box 40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63" name="Text Box 40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64" name="Text Box 40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65" name="Text Box 40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66" name="Text Box 40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67" name="Text Box 40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68" name="Text Box 40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69" name="Text Box 40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70" name="Text Box 40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71" name="Text Box 40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72" name="Text Box 40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73" name="Text Box 41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74" name="Text Box 41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75" name="Text Box 41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76" name="Text Box 41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77" name="Text Box 41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78" name="Text Box 41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79" name="Text Box 41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80" name="Text Box 41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81" name="Text Box 41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82" name="Text Box 41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83" name="Text Box 41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84" name="Text Box 41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85" name="Text Box 41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86" name="Text Box 41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87" name="Text Box 41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88" name="Text Box 41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89" name="Text Box 41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90" name="Text Box 41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91" name="Text Box 41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92" name="Text Box 41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93" name="Text Box 41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94" name="Text Box 41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95" name="Text Box 41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96" name="Text Box 41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97" name="Text Box 41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98" name="Text Box 41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799" name="Text Box 41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00" name="Text Box 41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01" name="Text Box 41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02" name="Text Box 41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03" name="Text Box 41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04" name="Text Box 41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05" name="Text Box 41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06" name="Text Box 41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07" name="Text Box 41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08" name="Text Box 41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09" name="Text Box 41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10" name="Text Box 41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11" name="Text Box 41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12" name="Text Box 41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13" name="Text Box 41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14" name="Text Box 41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15" name="Text Box 41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16" name="Text Box 41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17" name="Text Box 41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18" name="Text Box 41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19" name="Text Box 41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20" name="Text Box 41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21" name="Text Box 41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22" name="Text Box 41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23" name="Text Box 41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24" name="Text Box 41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25" name="Text Box 41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26" name="Text Box 41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27" name="Text Box 41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28" name="Text Box 41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29" name="Text Box 41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30" name="Text Box 41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31" name="Text Box 41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32" name="Text Box 41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33" name="Text Box 41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34" name="Text Box 41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35" name="Text Box 41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36" name="Text Box 41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37" name="Text Box 41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38" name="Text Box 41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39" name="Text Box 41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40" name="Text Box 41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41" name="Text Box 41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42" name="Text Box 41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43" name="Text Box 41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44" name="Text Box 41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45" name="Text Box 41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46" name="Text Box 41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47" name="Text Box 41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48" name="Text Box 41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49" name="Text Box 41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50" name="Text Box 41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51" name="Text Box 41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52" name="Text Box 41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53" name="Text Box 41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54" name="Text Box 41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55" name="Text Box 41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56" name="Text Box 41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57" name="Text Box 41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58" name="Text Box 41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59" name="Text Box 41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60" name="Text Box 41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61" name="Text Box 41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62" name="Text Box 41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63" name="Text Box 41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64" name="Text Box 41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65" name="Text Box 41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66" name="Text Box 41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67" name="Text Box 41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68" name="Text Box 41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69" name="Text Box 41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70" name="Text Box 41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71" name="Text Box 41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72" name="Text Box 41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73" name="Text Box 42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74" name="Text Box 42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75" name="Text Box 42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76" name="Text Box 42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77" name="Text Box 42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78" name="Text Box 42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79" name="Text Box 42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80" name="Text Box 42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81" name="Text Box 42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82" name="Text Box 42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83" name="Text Box 42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84" name="Text Box 42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85" name="Text Box 42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86" name="Text Box 42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87" name="Text Box 42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88" name="Text Box 42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89" name="Text Box 42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90" name="Text Box 42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91" name="Text Box 42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92" name="Text Box 42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93" name="Text Box 42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94" name="Text Box 42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95" name="Text Box 42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96" name="Text Box 42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97" name="Text Box 42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98" name="Text Box 42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899" name="Text Box 42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00" name="Text Box 42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01" name="Text Box 42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02" name="Text Box 42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03" name="Text Box 42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04" name="Text Box 42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05" name="Text Box 42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06" name="Text Box 42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07" name="Text Box 42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08" name="Text Box 42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09" name="Text Box 42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10" name="Text Box 42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11" name="Text Box 42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12" name="Text Box 42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13" name="Text Box 42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14" name="Text Box 42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15" name="Text Box 42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16" name="Text Box 42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17" name="Text Box 42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18" name="Text Box 42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19" name="Text Box 42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20" name="Text Box 42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21" name="Text Box 42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22" name="Text Box 42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23" name="Text Box 42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24" name="Text Box 42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25" name="Text Box 42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26" name="Text Box 42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27" name="Text Box 42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28" name="Text Box 42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29" name="Text Box 42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30" name="Text Box 42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31" name="Text Box 42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32" name="Text Box 42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33" name="Text Box 42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34" name="Text Box 42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35" name="Text Box 42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36" name="Text Box 42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37" name="Text Box 42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38" name="Text Box 42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39" name="Text Box 42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40" name="Text Box 42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41" name="Text Box 42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42" name="Text Box 42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43" name="Text Box 42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44" name="Text Box 42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45" name="Text Box 42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46" name="Text Box 42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47" name="Text Box 42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48" name="Text Box 42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49" name="Text Box 42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50" name="Text Box 42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51" name="Text Box 42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52" name="Text Box 42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53" name="Text Box 42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54" name="Text Box 42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55" name="Text Box 42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56" name="Text Box 42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57" name="Text Box 42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58" name="Text Box 42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59" name="Text Box 42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60" name="Text Box 42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61" name="Text Box 42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62" name="Text Box 42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63" name="Text Box 42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64" name="Text Box 42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65" name="Text Box 42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66" name="Text Box 42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67" name="Text Box 42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68" name="Text Box 42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69" name="Text Box 42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70" name="Text Box 42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71" name="Text Box 42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72" name="Text Box 42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73" name="Text Box 43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74" name="Text Box 43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75" name="Text Box 43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76" name="Text Box 43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77" name="Text Box 43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78" name="Text Box 43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79" name="Text Box 43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80" name="Text Box 43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81" name="Text Box 43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82" name="Text Box 43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83" name="Text Box 43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84" name="Text Box 43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85" name="Text Box 43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86" name="Text Box 43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87" name="Text Box 43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88" name="Text Box 43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89" name="Text Box 43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90" name="Text Box 43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91" name="Text Box 43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92" name="Text Box 43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93" name="Text Box 43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94" name="Text Box 43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95" name="Text Box 43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96" name="Text Box 43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97" name="Text Box 43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98" name="Text Box 43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2999" name="Text Box 43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00" name="Text Box 43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01" name="Text Box 43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02" name="Text Box 43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03" name="Text Box 43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04" name="Text Box 43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05" name="Text Box 43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06" name="Text Box 43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07" name="Text Box 43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08" name="Text Box 43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09" name="Text Box 43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10" name="Text Box 43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11" name="Text Box 43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12" name="Text Box 43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13" name="Text Box 43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14" name="Text Box 43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15" name="Text Box 43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16" name="Text Box 43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17" name="Text Box 43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18" name="Text Box 43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19" name="Text Box 43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20" name="Text Box 43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21" name="Text Box 43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22" name="Text Box 43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23" name="Text Box 43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24" name="Text Box 43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25" name="Text Box 43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26" name="Text Box 43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27" name="Text Box 43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28" name="Text Box 43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29" name="Text Box 43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30" name="Text Box 43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31" name="Text Box 43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32" name="Text Box 43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33" name="Text Box 43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34" name="Text Box 43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35" name="Text Box 43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36" name="Text Box 43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37" name="Text Box 43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38" name="Text Box 43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39" name="Text Box 43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40" name="Text Box 43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41" name="Text Box 43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42" name="Text Box 43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43" name="Text Box 43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44" name="Text Box 43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45" name="Text Box 43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46" name="Text Box 43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47" name="Text Box 43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48" name="Text Box 43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49" name="Text Box 43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50" name="Text Box 43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51" name="Text Box 43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52" name="Text Box 43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53" name="Text Box 43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54" name="Text Box 43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55" name="Text Box 43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56" name="Text Box 43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57" name="Text Box 43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58" name="Text Box 43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59" name="Text Box 43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60" name="Text Box 43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61" name="Text Box 43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62" name="Text Box 43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63" name="Text Box 43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64" name="Text Box 43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65" name="Text Box 43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66" name="Text Box 43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67" name="Text Box 43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68" name="Text Box 43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69" name="Text Box 43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70" name="Text Box 43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71" name="Text Box 43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72" name="Text Box 43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73" name="Text Box 44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74" name="Text Box 44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75" name="Text Box 44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76" name="Text Box 44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77" name="Text Box 44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78" name="Text Box 44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79" name="Text Box 44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80" name="Text Box 44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81" name="Text Box 44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82" name="Text Box 44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83" name="Text Box 44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84" name="Text Box 44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85" name="Text Box 44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86" name="Text Box 44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87" name="Text Box 44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88" name="Text Box 44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89" name="Text Box 44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90" name="Text Box 44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91" name="Text Box 44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92" name="Text Box 44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93" name="Text Box 44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94" name="Text Box 44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95" name="Text Box 44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96" name="Text Box 44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97" name="Text Box 44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98" name="Text Box 44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099" name="Text Box 44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00" name="Text Box 44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01" name="Text Box 44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02" name="Text Box 44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03" name="Text Box 44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04" name="Text Box 44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05" name="Text Box 44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06" name="Text Box 44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07" name="Text Box 44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08" name="Text Box 44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09" name="Text Box 44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10" name="Text Box 44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11" name="Text Box 44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12" name="Text Box 44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13" name="Text Box 44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14" name="Text Box 44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15" name="Text Box 44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16" name="Text Box 44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17" name="Text Box 44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18" name="Text Box 44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19" name="Text Box 44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20" name="Text Box 44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21" name="Text Box 44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22" name="Text Box 44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23" name="Text Box 44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24" name="Text Box 44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25" name="Text Box 44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26" name="Text Box 44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27" name="Text Box 44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28" name="Text Box 44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29" name="Text Box 44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30" name="Text Box 44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31" name="Text Box 44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32" name="Text Box 44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33" name="Text Box 44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34" name="Text Box 44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35" name="Text Box 44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36" name="Text Box 44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37" name="Text Box 44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38" name="Text Box 44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39" name="Text Box 44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40" name="Text Box 44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41" name="Text Box 44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42" name="Text Box 44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43" name="Text Box 44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44" name="Text Box 44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45" name="Text Box 44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46" name="Text Box 44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47" name="Text Box 44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48" name="Text Box 44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49" name="Text Box 44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50" name="Text Box 44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51" name="Text Box 44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52" name="Text Box 44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53" name="Text Box 44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54" name="Text Box 44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55" name="Text Box 44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56" name="Text Box 44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57" name="Text Box 44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58" name="Text Box 44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59" name="Text Box 44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60" name="Text Box 44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61" name="Text Box 44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62" name="Text Box 44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63" name="Text Box 44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64" name="Text Box 44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65" name="Text Box 44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66" name="Text Box 44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67" name="Text Box 44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68" name="Text Box 44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69" name="Text Box 44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70" name="Text Box 44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71" name="Text Box 44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72" name="Text Box 44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73" name="Text Box 45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74" name="Text Box 45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75" name="Text Box 45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76" name="Text Box 45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77" name="Text Box 45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78" name="Text Box 45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79" name="Text Box 45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80" name="Text Box 45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81" name="Text Box 45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82" name="Text Box 45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83" name="Text Box 45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84" name="Text Box 45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85" name="Text Box 45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86" name="Text Box 45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87" name="Text Box 45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88" name="Text Box 45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89" name="Text Box 45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90" name="Text Box 45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91" name="Text Box 45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92" name="Text Box 45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93" name="Text Box 45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94" name="Text Box 45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95" name="Text Box 45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96" name="Text Box 45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97" name="Text Box 45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98" name="Text Box 45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199" name="Text Box 45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00" name="Text Box 45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01" name="Text Box 45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02" name="Text Box 45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03" name="Text Box 45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04" name="Text Box 45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05" name="Text Box 45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06" name="Text Box 45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07" name="Text Box 45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08" name="Text Box 45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09" name="Text Box 45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10" name="Text Box 45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11" name="Text Box 45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12" name="Text Box 45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13" name="Text Box 45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14" name="Text Box 45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15" name="Text Box 45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16" name="Text Box 45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17" name="Text Box 45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18" name="Text Box 45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19" name="Text Box 45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20" name="Text Box 45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21" name="Text Box 45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22" name="Text Box 45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23" name="Text Box 45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24" name="Text Box 45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25" name="Text Box 45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26" name="Text Box 45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27" name="Text Box 45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28" name="Text Box 45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29" name="Text Box 45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30" name="Text Box 45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31" name="Text Box 45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32" name="Text Box 45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33" name="Text Box 45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34" name="Text Box 45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35" name="Text Box 45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36" name="Text Box 45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37" name="Text Box 45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38" name="Text Box 45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39" name="Text Box 45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40" name="Text Box 45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41" name="Text Box 45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42" name="Text Box 45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43" name="Text Box 45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44" name="Text Box 45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45" name="Text Box 45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46" name="Text Box 45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47" name="Text Box 45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48" name="Text Box 45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49" name="Text Box 45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50" name="Text Box 45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51" name="Text Box 45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52" name="Text Box 45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53" name="Text Box 45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54" name="Text Box 45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55" name="Text Box 45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56" name="Text Box 45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57" name="Text Box 45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58" name="Text Box 45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59" name="Text Box 45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60" name="Text Box 45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61" name="Text Box 45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62" name="Text Box 45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63" name="Text Box 45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64" name="Text Box 45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65" name="Text Box 45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66" name="Text Box 45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67" name="Text Box 45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68" name="Text Box 45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69" name="Text Box 45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70" name="Text Box 45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71" name="Text Box 45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72" name="Text Box 45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73" name="Text Box 46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74" name="Text Box 46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75" name="Text Box 46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76" name="Text Box 46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77" name="Text Box 46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78" name="Text Box 46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79" name="Text Box 46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80" name="Text Box 46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81" name="Text Box 46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82" name="Text Box 46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83" name="Text Box 46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84" name="Text Box 46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85" name="Text Box 46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86" name="Text Box 46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87" name="Text Box 46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88" name="Text Box 46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89" name="Text Box 46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90" name="Text Box 46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91" name="Text Box 46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92" name="Text Box 46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93" name="Text Box 46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94" name="Text Box 46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95" name="Text Box 46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96" name="Text Box 46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97" name="Text Box 46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98" name="Text Box 46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299" name="Text Box 46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00" name="Text Box 46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01" name="Text Box 46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02" name="Text Box 46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03" name="Text Box 46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04" name="Text Box 46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05" name="Text Box 46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06" name="Text Box 46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07" name="Text Box 46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08" name="Text Box 46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09" name="Text Box 46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10" name="Text Box 46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11" name="Text Box 46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12" name="Text Box 46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13" name="Text Box 46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14" name="Text Box 46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15" name="Text Box 46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16" name="Text Box 46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17" name="Text Box 46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18" name="Text Box 46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19" name="Text Box 46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20" name="Text Box 46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21" name="Text Box 46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22" name="Text Box 46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23" name="Text Box 46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24" name="Text Box 46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25" name="Text Box 46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26" name="Text Box 46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27" name="Text Box 46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28" name="Text Box 46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29" name="Text Box 46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30" name="Text Box 46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31" name="Text Box 46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32" name="Text Box 46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33" name="Text Box 46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34" name="Text Box 46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35" name="Text Box 46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36" name="Text Box 46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37" name="Text Box 46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38" name="Text Box 46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39" name="Text Box 46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40" name="Text Box 46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41" name="Text Box 46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42" name="Text Box 46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43" name="Text Box 46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44" name="Text Box 46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45" name="Text Box 46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46" name="Text Box 46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47" name="Text Box 46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48" name="Text Box 46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49" name="Text Box 46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50" name="Text Box 46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51" name="Text Box 46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52" name="Text Box 46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53" name="Text Box 46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54" name="Text Box 46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55" name="Text Box 46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56" name="Text Box 46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57" name="Text Box 46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58" name="Text Box 46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59" name="Text Box 46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60" name="Text Box 46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61" name="Text Box 46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62" name="Text Box 46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63" name="Text Box 46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64" name="Text Box 46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65" name="Text Box 46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66" name="Text Box 46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67" name="Text Box 46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68" name="Text Box 46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69" name="Text Box 46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70" name="Text Box 46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71" name="Text Box 46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72" name="Text Box 46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73" name="Text Box 47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74" name="Text Box 47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75" name="Text Box 47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76" name="Text Box 47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77" name="Text Box 47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78" name="Text Box 47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79" name="Text Box 47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80" name="Text Box 47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81" name="Text Box 47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82" name="Text Box 47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83" name="Text Box 47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84" name="Text Box 47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85" name="Text Box 47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86" name="Text Box 47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87" name="Text Box 47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88" name="Text Box 47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89" name="Text Box 47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90" name="Text Box 47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91" name="Text Box 47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92" name="Text Box 47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93" name="Text Box 47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94" name="Text Box 47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95" name="Text Box 47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96" name="Text Box 47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97" name="Text Box 47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98" name="Text Box 47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399" name="Text Box 47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00" name="Text Box 47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01" name="Text Box 47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02" name="Text Box 47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03" name="Text Box 47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04" name="Text Box 47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05" name="Text Box 47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06" name="Text Box 47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07" name="Text Box 47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08" name="Text Box 47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09" name="Text Box 47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10" name="Text Box 47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11" name="Text Box 47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12" name="Text Box 47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13" name="Text Box 47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14" name="Text Box 47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15" name="Text Box 47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16" name="Text Box 47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17" name="Text Box 47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18" name="Text Box 47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19" name="Text Box 47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20" name="Text Box 47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21" name="Text Box 47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22" name="Text Box 47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23" name="Text Box 47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24" name="Text Box 47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25" name="Text Box 47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26" name="Text Box 47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27" name="Text Box 47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28" name="Text Box 47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29" name="Text Box 47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30" name="Text Box 47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31" name="Text Box 47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32" name="Text Box 47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33" name="Text Box 47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34" name="Text Box 47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35" name="Text Box 47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36" name="Text Box 47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37" name="Text Box 47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38" name="Text Box 47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39" name="Text Box 47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40" name="Text Box 47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41" name="Text Box 47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42" name="Text Box 47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43" name="Text Box 47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44" name="Text Box 47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45" name="Text Box 47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46" name="Text Box 47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47" name="Text Box 47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48" name="Text Box 47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49" name="Text Box 47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50" name="Text Box 47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51" name="Text Box 47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52" name="Text Box 47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53" name="Text Box 47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54" name="Text Box 47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55" name="Text Box 47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56" name="Text Box 47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57" name="Text Box 47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58" name="Text Box 47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59" name="Text Box 47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60" name="Text Box 47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61" name="Text Box 47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62" name="Text Box 47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63" name="Text Box 47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64" name="Text Box 47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65" name="Text Box 47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66" name="Text Box 47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67" name="Text Box 47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68" name="Text Box 47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69" name="Text Box 47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70" name="Text Box 47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71" name="Text Box 47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72" name="Text Box 47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73" name="Text Box 48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74" name="Text Box 48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75" name="Text Box 48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76" name="Text Box 48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77" name="Text Box 48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78" name="Text Box 48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79" name="Text Box 48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80" name="Text Box 48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81" name="Text Box 48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82" name="Text Box 48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83" name="Text Box 48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84" name="Text Box 48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85" name="Text Box 48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86" name="Text Box 48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87" name="Text Box 48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88" name="Text Box 48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89" name="Text Box 48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90" name="Text Box 48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91" name="Text Box 48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92" name="Text Box 48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93" name="Text Box 48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94" name="Text Box 48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95" name="Text Box 48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96" name="Text Box 48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97" name="Text Box 48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98" name="Text Box 48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499" name="Text Box 48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00" name="Text Box 48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01" name="Text Box 48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02" name="Text Box 48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03" name="Text Box 48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04" name="Text Box 48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05" name="Text Box 48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06" name="Text Box 48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07" name="Text Box 48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08" name="Text Box 48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09" name="Text Box 48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10" name="Text Box 48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11" name="Text Box 48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12" name="Text Box 48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13" name="Text Box 48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14" name="Text Box 48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15" name="Text Box 48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16" name="Text Box 48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17" name="Text Box 48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18" name="Text Box 48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19" name="Text Box 48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20" name="Text Box 48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21" name="Text Box 48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22" name="Text Box 48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23" name="Text Box 48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24" name="Text Box 48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25" name="Text Box 48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26" name="Text Box 48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27" name="Text Box 48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28" name="Text Box 48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29" name="Text Box 48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30" name="Text Box 48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31" name="Text Box 48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32" name="Text Box 48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33" name="Text Box 48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34" name="Text Box 48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35" name="Text Box 48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36" name="Text Box 48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37" name="Text Box 48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38" name="Text Box 48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39" name="Text Box 48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40" name="Text Box 48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41" name="Text Box 48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42" name="Text Box 48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43" name="Text Box 48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44" name="Text Box 48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45" name="Text Box 48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46" name="Text Box 48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47" name="Text Box 48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48" name="Text Box 48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49" name="Text Box 48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50" name="Text Box 48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51" name="Text Box 48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52" name="Text Box 48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53" name="Text Box 48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54" name="Text Box 48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55" name="Text Box 48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56" name="Text Box 48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57" name="Text Box 48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58" name="Text Box 48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59" name="Text Box 48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60" name="Text Box 48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61" name="Text Box 48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62" name="Text Box 48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63" name="Text Box 48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64" name="Text Box 48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65" name="Text Box 48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66" name="Text Box 48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67" name="Text Box 48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68" name="Text Box 48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69" name="Text Box 48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70" name="Text Box 48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71" name="Text Box 48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72" name="Text Box 48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73" name="Text Box 49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74" name="Text Box 49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75" name="Text Box 49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76" name="Text Box 49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77" name="Text Box 49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78" name="Text Box 49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79" name="Text Box 49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80" name="Text Box 49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81" name="Text Box 49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82" name="Text Box 49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83" name="Text Box 49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84" name="Text Box 49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85" name="Text Box 49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86" name="Text Box 49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87" name="Text Box 49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88" name="Text Box 49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89" name="Text Box 49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90" name="Text Box 49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91" name="Text Box 49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92" name="Text Box 49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93" name="Text Box 49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94" name="Text Box 49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95" name="Text Box 49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96" name="Text Box 49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97" name="Text Box 49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98" name="Text Box 49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599" name="Text Box 49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00" name="Text Box 49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01" name="Text Box 49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02" name="Text Box 49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03" name="Text Box 49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04" name="Text Box 49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05" name="Text Box 49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06" name="Text Box 49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07" name="Text Box 49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08" name="Text Box 49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09" name="Text Box 49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10" name="Text Box 49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11" name="Text Box 49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12" name="Text Box 49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13" name="Text Box 49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14" name="Text Box 49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15" name="Text Box 49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16" name="Text Box 49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17" name="Text Box 49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18" name="Text Box 49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19" name="Text Box 49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20" name="Text Box 49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21" name="Text Box 49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22" name="Text Box 49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23" name="Text Box 49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24" name="Text Box 49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25" name="Text Box 49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26" name="Text Box 49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27" name="Text Box 49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28" name="Text Box 49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29" name="Text Box 49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30" name="Text Box 49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31" name="Text Box 49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32" name="Text Box 49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33" name="Text Box 49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34" name="Text Box 49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35" name="Text Box 49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36" name="Text Box 49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37" name="Text Box 49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38" name="Text Box 49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39" name="Text Box 49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40" name="Text Box 49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41" name="Text Box 49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42" name="Text Box 49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43" name="Text Box 49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44" name="Text Box 49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45" name="Text Box 49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46" name="Text Box 49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47" name="Text Box 49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48" name="Text Box 49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49" name="Text Box 49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50" name="Text Box 49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51" name="Text Box 49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52" name="Text Box 49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53" name="Text Box 49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54" name="Text Box 49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55" name="Text Box 49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56" name="Text Box 49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57" name="Text Box 49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58" name="Text Box 49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59" name="Text Box 49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60" name="Text Box 49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61" name="Text Box 49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62" name="Text Box 49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63" name="Text Box 49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64" name="Text Box 49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65" name="Text Box 49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66" name="Text Box 49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67" name="Text Box 49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68" name="Text Box 49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69" name="Text Box 49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70" name="Text Box 49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71" name="Text Box 49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72" name="Text Box 49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73" name="Text Box 50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74" name="Text Box 50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75" name="Text Box 50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76" name="Text Box 50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77" name="Text Box 50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78" name="Text Box 50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79" name="Text Box 50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80" name="Text Box 50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81" name="Text Box 50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82" name="Text Box 50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83" name="Text Box 50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84" name="Text Box 50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85" name="Text Box 50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86" name="Text Box 50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87" name="Text Box 50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88" name="Text Box 50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89" name="Text Box 50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90" name="Text Box 50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91" name="Text Box 50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92" name="Text Box 50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93" name="Text Box 50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94" name="Text Box 50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95" name="Text Box 50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96" name="Text Box 50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97" name="Text Box 50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98" name="Text Box 50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699" name="Text Box 50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00" name="Text Box 50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01" name="Text Box 50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02" name="Text Box 50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03" name="Text Box 50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04" name="Text Box 50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05" name="Text Box 50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06" name="Text Box 50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07" name="Text Box 50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08" name="Text Box 50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09" name="Text Box 50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10" name="Text Box 50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11" name="Text Box 50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12" name="Text Box 50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13" name="Text Box 50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14" name="Text Box 50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15" name="Text Box 50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16" name="Text Box 50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17" name="Text Box 50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18" name="Text Box 50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19" name="Text Box 50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20" name="Text Box 50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21" name="Text Box 50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22" name="Text Box 50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23" name="Text Box 50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24" name="Text Box 50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25" name="Text Box 50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26" name="Text Box 50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27" name="Text Box 50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28" name="Text Box 50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29" name="Text Box 50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30" name="Text Box 50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31" name="Text Box 50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32" name="Text Box 50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33" name="Text Box 50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34" name="Text Box 50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35" name="Text Box 50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36" name="Text Box 50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37" name="Text Box 50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38" name="Text Box 50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39" name="Text Box 50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40" name="Text Box 50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41" name="Text Box 50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42" name="Text Box 50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43" name="Text Box 50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44" name="Text Box 50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45" name="Text Box 50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46" name="Text Box 50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47" name="Text Box 50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48" name="Text Box 50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49" name="Text Box 50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50" name="Text Box 50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51" name="Text Box 50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52" name="Text Box 50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53" name="Text Box 50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54" name="Text Box 50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55" name="Text Box 50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56" name="Text Box 50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57" name="Text Box 50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58" name="Text Box 50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59" name="Text Box 50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60" name="Text Box 50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61" name="Text Box 50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62" name="Text Box 50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63" name="Text Box 50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64" name="Text Box 50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65" name="Text Box 50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66" name="Text Box 50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67" name="Text Box 50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68" name="Text Box 50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69" name="Text Box 50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70" name="Text Box 50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71" name="Text Box 50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72" name="Text Box 50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73" name="Text Box 51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74" name="Text Box 51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75" name="Text Box 51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76" name="Text Box 51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77" name="Text Box 51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78" name="Text Box 51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79" name="Text Box 51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80" name="Text Box 51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81" name="Text Box 51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82" name="Text Box 51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83" name="Text Box 51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84" name="Text Box 51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85" name="Text Box 51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86" name="Text Box 51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87" name="Text Box 51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88" name="Text Box 51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89" name="Text Box 51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90" name="Text Box 51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91" name="Text Box 51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92" name="Text Box 51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93" name="Text Box 51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94" name="Text Box 51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95" name="Text Box 51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96" name="Text Box 51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97" name="Text Box 51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98" name="Text Box 51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799" name="Text Box 51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00" name="Text Box 51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01" name="Text Box 51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02" name="Text Box 51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03" name="Text Box 51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04" name="Text Box 51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05" name="Text Box 51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06" name="Text Box 51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07" name="Text Box 51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08" name="Text Box 51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09" name="Text Box 51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10" name="Text Box 51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11" name="Text Box 51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12" name="Text Box 51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13" name="Text Box 51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14" name="Text Box 51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15" name="Text Box 51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16" name="Text Box 51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17" name="Text Box 51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18" name="Text Box 51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19" name="Text Box 51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20" name="Text Box 51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21" name="Text Box 51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22" name="Text Box 51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23" name="Text Box 51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24" name="Text Box 51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25" name="Text Box 51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26" name="Text Box 51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27" name="Text Box 51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28" name="Text Box 51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29" name="Text Box 51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30" name="Text Box 51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31" name="Text Box 51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32" name="Text Box 51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33" name="Text Box 51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34" name="Text Box 51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35" name="Text Box 51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36" name="Text Box 51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37" name="Text Box 51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38" name="Text Box 51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39" name="Text Box 51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40" name="Text Box 51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41" name="Text Box 51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42" name="Text Box 51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43" name="Text Box 51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44" name="Text Box 51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45" name="Text Box 51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46" name="Text Box 51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47" name="Text Box 51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48" name="Text Box 51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49" name="Text Box 51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50" name="Text Box 51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51" name="Text Box 51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52" name="Text Box 51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53" name="Text Box 51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54" name="Text Box 51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55" name="Text Box 51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56" name="Text Box 51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57" name="Text Box 51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58" name="Text Box 51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59" name="Text Box 51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60" name="Text Box 51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61" name="Text Box 51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62" name="Text Box 51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63" name="Text Box 51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64" name="Text Box 51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65" name="Text Box 51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66" name="Text Box 51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67" name="Text Box 51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68" name="Text Box 51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69" name="Text Box 51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70" name="Text Box 51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71" name="Text Box 51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72" name="Text Box 519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73" name="Text Box 520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74" name="Text Box 520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75" name="Text Box 520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76" name="Text Box 520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77" name="Text Box 520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78" name="Text Box 520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79" name="Text Box 520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80" name="Text Box 520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81" name="Text Box 520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82" name="Text Box 520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83" name="Text Box 521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84" name="Text Box 521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85" name="Text Box 521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86" name="Text Box 521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87" name="Text Box 521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88" name="Text Box 521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89" name="Text Box 521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90" name="Text Box 521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91" name="Text Box 521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92" name="Text Box 521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93" name="Text Box 522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94" name="Text Box 522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95" name="Text Box 522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96" name="Text Box 522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97" name="Text Box 522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98" name="Text Box 522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899" name="Text Box 522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00" name="Text Box 522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01" name="Text Box 522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02" name="Text Box 522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03" name="Text Box 523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04" name="Text Box 523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05" name="Text Box 523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06" name="Text Box 523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07" name="Text Box 523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08" name="Text Box 523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09" name="Text Box 523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10" name="Text Box 523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11" name="Text Box 523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12" name="Text Box 523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13" name="Text Box 524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14" name="Text Box 524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15" name="Text Box 524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16" name="Text Box 524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17" name="Text Box 524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18" name="Text Box 524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19" name="Text Box 524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20" name="Text Box 524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21" name="Text Box 524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22" name="Text Box 524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23" name="Text Box 525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24" name="Text Box 525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25" name="Text Box 525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26" name="Text Box 525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27" name="Text Box 525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28" name="Text Box 525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29" name="Text Box 525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30" name="Text Box 525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31" name="Text Box 525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32" name="Text Box 525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33" name="Text Box 526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34" name="Text Box 526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35" name="Text Box 526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36" name="Text Box 526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37" name="Text Box 526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38" name="Text Box 526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39" name="Text Box 526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40" name="Text Box 526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41" name="Text Box 526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42" name="Text Box 526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43" name="Text Box 527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44" name="Text Box 527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45" name="Text Box 527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46" name="Text Box 527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47" name="Text Box 527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48" name="Text Box 527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49" name="Text Box 527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50" name="Text Box 527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51" name="Text Box 527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52" name="Text Box 527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53" name="Text Box 528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54" name="Text Box 528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55" name="Text Box 528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56" name="Text Box 528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57" name="Text Box 528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58" name="Text Box 528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59" name="Text Box 528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60" name="Text Box 528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61" name="Text Box 528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62" name="Text Box 5289"/>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63" name="Text Box 5290"/>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64" name="Text Box 5291"/>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65" name="Text Box 5292"/>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66" name="Text Box 5293"/>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67" name="Text Box 5294"/>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68" name="Text Box 5295"/>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69" name="Text Box 5296"/>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70" name="Text Box 5297"/>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1146</xdr:row>
      <xdr:rowOff>0</xdr:rowOff>
    </xdr:from>
    <xdr:ext cx="85725" cy="180975"/>
    <xdr:sp macro="" textlink="">
      <xdr:nvSpPr>
        <xdr:cNvPr id="13971" name="Text Box 5298"/>
        <xdr:cNvSpPr txBox="1">
          <a:spLocks noChangeArrowheads="1"/>
        </xdr:cNvSpPr>
      </xdr:nvSpPr>
      <xdr:spPr bwMode="auto">
        <a:xfrm>
          <a:off x="4686300" y="218313000"/>
          <a:ext cx="857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72" name="Text Box 25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73" name="Text Box 25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74" name="Text Box 25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75" name="Text Box 25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76" name="Text Box 25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77" name="Text Box 25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78" name="Text Box 25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79" name="Text Box 25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80" name="Text Box 25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81" name="Text Box 25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82" name="Text Box 25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83" name="Text Box 25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84" name="Text Box 25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85" name="Text Box 25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86" name="Text Box 26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87" name="Text Box 26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88" name="Text Box 26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89" name="Text Box 26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90" name="Text Box 26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91" name="Text Box 26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92" name="Text Box 26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93" name="Text Box 26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94" name="Text Box 26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95" name="Text Box 26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96" name="Text Box 26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97" name="Text Box 26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98" name="Text Box 26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3999" name="Text Box 26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00" name="Text Box 26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01" name="Text Box 26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02" name="Text Box 26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03" name="Text Box 26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04" name="Text Box 26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05" name="Text Box 26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06" name="Text Box 26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07" name="Text Box 26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08" name="Text Box 26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09" name="Text Box 26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10" name="Text Box 26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11" name="Text Box 26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12" name="Text Box 26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13" name="Text Box 26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14" name="Text Box 26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15" name="Text Box 26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16" name="Text Box 26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17" name="Text Box 26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18" name="Text Box 26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19" name="Text Box 26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20" name="Text Box 26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21" name="Text Box 26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22" name="Text Box 26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23" name="Text Box 26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24" name="Text Box 26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25" name="Text Box 26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26" name="Text Box 26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27" name="Text Box 26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28" name="Text Box 26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29" name="Text Box 26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30" name="Text Box 26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31" name="Text Box 26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32" name="Text Box 26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33" name="Text Box 26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34" name="Text Box 26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35" name="Text Box 26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36" name="Text Box 26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37" name="Text Box 26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38" name="Text Box 26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39" name="Text Box 26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40" name="Text Box 26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41" name="Text Box 26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42" name="Text Box 26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43" name="Text Box 26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44" name="Text Box 27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45" name="Text Box 27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46" name="Text Box 27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47" name="Text Box 27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48" name="Text Box 27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49" name="Text Box 27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50" name="Text Box 27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51" name="Text Box 27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52" name="Text Box 27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53" name="Text Box 27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54" name="Text Box 27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55" name="Text Box 27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56" name="Text Box 27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57" name="Text Box 27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58" name="Text Box 27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59" name="Text Box 27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60" name="Text Box 27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61" name="Text Box 27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62" name="Text Box 27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63" name="Text Box 27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64" name="Text Box 27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65" name="Text Box 27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66" name="Text Box 27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67" name="Text Box 27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68" name="Text Box 27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69" name="Text Box 27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70" name="Text Box 27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71" name="Text Box 27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72" name="Text Box 27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73" name="Text Box 27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74" name="Text Box 27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75" name="Text Box 27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76" name="Text Box 27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77" name="Text Box 27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78" name="Text Box 27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79" name="Text Box 27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80" name="Text Box 27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81" name="Text Box 27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82" name="Text Box 27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83" name="Text Box 27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84" name="Text Box 27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85" name="Text Box 27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86" name="Text Box 27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87" name="Text Box 27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88" name="Text Box 27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89" name="Text Box 27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90" name="Text Box 27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91" name="Text Box 27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92" name="Text Box 27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93" name="Text Box 27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94" name="Text Box 27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95" name="Text Box 27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96" name="Text Box 27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97" name="Text Box 27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98" name="Text Box 27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099" name="Text Box 27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00" name="Text Box 27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01" name="Text Box 27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02" name="Text Box 27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03" name="Text Box 27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04" name="Text Box 27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05" name="Text Box 27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06" name="Text Box 27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07" name="Text Box 27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08" name="Text Box 27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09" name="Text Box 27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10" name="Text Box 27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11" name="Text Box 27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12" name="Text Box 27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13" name="Text Box 27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14" name="Text Box 27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15" name="Text Box 27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16" name="Text Box 27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17" name="Text Box 27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18" name="Text Box 27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19" name="Text Box 27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20" name="Text Box 27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21" name="Text Box 27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22" name="Text Box 27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23" name="Text Box 27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24" name="Text Box 27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25" name="Text Box 27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26" name="Text Box 27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27" name="Text Box 27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28" name="Text Box 27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29" name="Text Box 27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30" name="Text Box 27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31" name="Text Box 27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32" name="Text Box 27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33" name="Text Box 27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34" name="Text Box 27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35" name="Text Box 27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36" name="Text Box 27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37" name="Text Box 27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38" name="Text Box 27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39" name="Text Box 27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40" name="Text Box 27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41" name="Text Box 27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42" name="Text Box 27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43" name="Text Box 27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44" name="Text Box 28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45" name="Text Box 28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46" name="Text Box 28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47" name="Text Box 28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48" name="Text Box 28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49" name="Text Box 28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50" name="Text Box 28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51" name="Text Box 28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52" name="Text Box 28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53" name="Text Box 28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54" name="Text Box 28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55" name="Text Box 28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56" name="Text Box 28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57" name="Text Box 28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58" name="Text Box 28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59" name="Text Box 28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60" name="Text Box 28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61" name="Text Box 28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62" name="Text Box 28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63" name="Text Box 28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64" name="Text Box 28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65" name="Text Box 28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66" name="Text Box 28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67" name="Text Box 28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68" name="Text Box 28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69" name="Text Box 28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70" name="Text Box 28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71" name="Text Box 28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72" name="Text Box 28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73" name="Text Box 28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74" name="Text Box 28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75" name="Text Box 28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76" name="Text Box 28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77" name="Text Box 28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78" name="Text Box 28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79" name="Text Box 28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80" name="Text Box 28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81" name="Text Box 28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82" name="Text Box 28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83" name="Text Box 28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84" name="Text Box 28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85" name="Text Box 28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86" name="Text Box 28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87" name="Text Box 28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88" name="Text Box 28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89" name="Text Box 28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90" name="Text Box 28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91" name="Text Box 28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92" name="Text Box 28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93" name="Text Box 28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94" name="Text Box 28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95" name="Text Box 28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96" name="Text Box 28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97" name="Text Box 28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98" name="Text Box 28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199" name="Text Box 28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00" name="Text Box 28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01" name="Text Box 28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02" name="Text Box 28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03" name="Text Box 28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04" name="Text Box 28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05" name="Text Box 28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06" name="Text Box 28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07" name="Text Box 28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08" name="Text Box 28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09" name="Text Box 28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10" name="Text Box 28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11" name="Text Box 28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12" name="Text Box 28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13" name="Text Box 28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14" name="Text Box 28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15" name="Text Box 28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16" name="Text Box 28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17" name="Text Box 28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18" name="Text Box 28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19" name="Text Box 28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20" name="Text Box 28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21" name="Text Box 28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22" name="Text Box 28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23" name="Text Box 28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24" name="Text Box 28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25" name="Text Box 28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26" name="Text Box 28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27" name="Text Box 28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28" name="Text Box 28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29" name="Text Box 28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30" name="Text Box 28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31" name="Text Box 28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32" name="Text Box 28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33" name="Text Box 28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34" name="Text Box 28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35" name="Text Box 28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36" name="Text Box 28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37" name="Text Box 28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38" name="Text Box 28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39" name="Text Box 28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40" name="Text Box 28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41" name="Text Box 28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42" name="Text Box 28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43" name="Text Box 28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44" name="Text Box 29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45" name="Text Box 29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46" name="Text Box 29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47" name="Text Box 29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48" name="Text Box 29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49" name="Text Box 29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50" name="Text Box 29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51" name="Text Box 29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52" name="Text Box 29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53" name="Text Box 29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54" name="Text Box 29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55" name="Text Box 29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56" name="Text Box 29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57" name="Text Box 29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58" name="Text Box 29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59" name="Text Box 29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60" name="Text Box 29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61" name="Text Box 29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62" name="Text Box 29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63" name="Text Box 29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64" name="Text Box 29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65" name="Text Box 29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66" name="Text Box 29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67" name="Text Box 29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68" name="Text Box 29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69" name="Text Box 29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70" name="Text Box 29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71" name="Text Box 29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72" name="Text Box 29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73" name="Text Box 29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74" name="Text Box 29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75" name="Text Box 29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76" name="Text Box 29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77" name="Text Box 29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78" name="Text Box 29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79" name="Text Box 29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80" name="Text Box 29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81" name="Text Box 29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82" name="Text Box 29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83" name="Text Box 29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84" name="Text Box 29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85" name="Text Box 29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86" name="Text Box 29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87" name="Text Box 29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88" name="Text Box 29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89" name="Text Box 29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90" name="Text Box 29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91" name="Text Box 29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92" name="Text Box 29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93" name="Text Box 29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94" name="Text Box 29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95" name="Text Box 29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96" name="Text Box 29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97" name="Text Box 29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98" name="Text Box 29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299" name="Text Box 29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00" name="Text Box 29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01" name="Text Box 29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02" name="Text Box 29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03" name="Text Box 29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04" name="Text Box 29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05" name="Text Box 29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06" name="Text Box 29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07" name="Text Box 29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08" name="Text Box 29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09" name="Text Box 29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10" name="Text Box 29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11" name="Text Box 29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12" name="Text Box 29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13" name="Text Box 29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14" name="Text Box 29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15" name="Text Box 29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16" name="Text Box 29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17" name="Text Box 29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18" name="Text Box 29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19" name="Text Box 29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20" name="Text Box 29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21" name="Text Box 29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22" name="Text Box 29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23" name="Text Box 29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24" name="Text Box 29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25" name="Text Box 29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26" name="Text Box 29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27" name="Text Box 29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28" name="Text Box 29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29" name="Text Box 29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30" name="Text Box 29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31" name="Text Box 29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32" name="Text Box 29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33" name="Text Box 29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34" name="Text Box 29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35" name="Text Box 29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36" name="Text Box 29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37" name="Text Box 29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38" name="Text Box 29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39" name="Text Box 29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40" name="Text Box 29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41" name="Text Box 29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42" name="Text Box 29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43" name="Text Box 29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44" name="Text Box 30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45" name="Text Box 30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46" name="Text Box 30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47" name="Text Box 30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48" name="Text Box 30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49" name="Text Box 30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50" name="Text Box 30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51" name="Text Box 30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52" name="Text Box 30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53" name="Text Box 30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54" name="Text Box 30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55" name="Text Box 30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56" name="Text Box 30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57" name="Text Box 30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58" name="Text Box 30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59" name="Text Box 30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60" name="Text Box 30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61" name="Text Box 30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62" name="Text Box 30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63" name="Text Box 30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64" name="Text Box 30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65" name="Text Box 30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66" name="Text Box 30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67" name="Text Box 30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68" name="Text Box 30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69" name="Text Box 30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70" name="Text Box 30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71" name="Text Box 30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72" name="Text Box 30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73" name="Text Box 30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74" name="Text Box 30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75" name="Text Box 30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76" name="Text Box 30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77" name="Text Box 30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78" name="Text Box 30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79" name="Text Box 30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80" name="Text Box 30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81" name="Text Box 30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82" name="Text Box 30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83" name="Text Box 30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84" name="Text Box 30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85" name="Text Box 30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86" name="Text Box 30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87" name="Text Box 30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88" name="Text Box 30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89" name="Text Box 30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90" name="Text Box 30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91" name="Text Box 30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92" name="Text Box 30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93" name="Text Box 30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94" name="Text Box 30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95" name="Text Box 30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96" name="Text Box 30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97" name="Text Box 30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98" name="Text Box 30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399" name="Text Box 30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00" name="Text Box 30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01" name="Text Box 30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02" name="Text Box 30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03" name="Text Box 30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04" name="Text Box 30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05" name="Text Box 30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06" name="Text Box 30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07" name="Text Box 30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08" name="Text Box 30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09" name="Text Box 30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10" name="Text Box 30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11" name="Text Box 30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12" name="Text Box 30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13" name="Text Box 30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14" name="Text Box 30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15" name="Text Box 30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16" name="Text Box 30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17" name="Text Box 30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18" name="Text Box 30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19" name="Text Box 30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20" name="Text Box 30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21" name="Text Box 30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22" name="Text Box 30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23" name="Text Box 30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24" name="Text Box 30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25" name="Text Box 30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26" name="Text Box 30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27" name="Text Box 30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28" name="Text Box 30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29" name="Text Box 30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30" name="Text Box 30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31" name="Text Box 30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32" name="Text Box 30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33" name="Text Box 30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34" name="Text Box 30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35" name="Text Box 30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36" name="Text Box 30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37" name="Text Box 30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38" name="Text Box 30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39" name="Text Box 30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40" name="Text Box 30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41" name="Text Box 30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42" name="Text Box 30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43" name="Text Box 30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44" name="Text Box 31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45" name="Text Box 31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46" name="Text Box 31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47" name="Text Box 31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48" name="Text Box 31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49" name="Text Box 31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50" name="Text Box 31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51" name="Text Box 31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52" name="Text Box 31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53" name="Text Box 31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54" name="Text Box 31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55" name="Text Box 31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56" name="Text Box 31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57" name="Text Box 31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58" name="Text Box 31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59" name="Text Box 31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60" name="Text Box 31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61" name="Text Box 31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62" name="Text Box 31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63" name="Text Box 31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64" name="Text Box 31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65" name="Text Box 31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66" name="Text Box 31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67" name="Text Box 31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68" name="Text Box 31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69" name="Text Box 31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70" name="Text Box 31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71" name="Text Box 31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72" name="Text Box 31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73" name="Text Box 31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74" name="Text Box 31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75" name="Text Box 31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76" name="Text Box 31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77" name="Text Box 31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78" name="Text Box 31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79" name="Text Box 31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80" name="Text Box 31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81" name="Text Box 31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82" name="Text Box 31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83" name="Text Box 31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84" name="Text Box 31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85" name="Text Box 31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86" name="Text Box 31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87" name="Text Box 31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88" name="Text Box 31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89" name="Text Box 31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90" name="Text Box 31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91" name="Text Box 31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92" name="Text Box 31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93" name="Text Box 31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94" name="Text Box 31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95" name="Text Box 31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96" name="Text Box 31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97" name="Text Box 31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98" name="Text Box 31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499" name="Text Box 31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00" name="Text Box 31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01" name="Text Box 31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02" name="Text Box 31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03" name="Text Box 31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04" name="Text Box 31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05" name="Text Box 31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06" name="Text Box 31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07" name="Text Box 31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08" name="Text Box 31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09" name="Text Box 31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10" name="Text Box 31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11" name="Text Box 31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12" name="Text Box 31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13" name="Text Box 31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14" name="Text Box 31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15" name="Text Box 31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16" name="Text Box 31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17" name="Text Box 31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18" name="Text Box 31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19" name="Text Box 31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20" name="Text Box 31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21" name="Text Box 31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22" name="Text Box 31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23" name="Text Box 31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24" name="Text Box 31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25" name="Text Box 31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26" name="Text Box 31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27" name="Text Box 31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28" name="Text Box 31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29" name="Text Box 31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30" name="Text Box 31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31" name="Text Box 31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32" name="Text Box 31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33" name="Text Box 31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34" name="Text Box 31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35" name="Text Box 31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36" name="Text Box 31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37" name="Text Box 31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38" name="Text Box 31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39" name="Text Box 31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40" name="Text Box 31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41" name="Text Box 31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42" name="Text Box 31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43" name="Text Box 31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44" name="Text Box 32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45" name="Text Box 32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46" name="Text Box 32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47" name="Text Box 32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48" name="Text Box 32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49" name="Text Box 32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50" name="Text Box 32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51" name="Text Box 32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52" name="Text Box 32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53" name="Text Box 32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54" name="Text Box 32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55" name="Text Box 32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56" name="Text Box 32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57" name="Text Box 32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58" name="Text Box 32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59" name="Text Box 32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60" name="Text Box 32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61" name="Text Box 32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62" name="Text Box 32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63" name="Text Box 32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64" name="Text Box 32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65" name="Text Box 32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66" name="Text Box 32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67" name="Text Box 32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68" name="Text Box 32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69" name="Text Box 32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70" name="Text Box 32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71" name="Text Box 32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72" name="Text Box 32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73" name="Text Box 32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74" name="Text Box 32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75" name="Text Box 32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76" name="Text Box 32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77" name="Text Box 32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78" name="Text Box 32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79" name="Text Box 32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80" name="Text Box 32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81" name="Text Box 32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82" name="Text Box 32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83" name="Text Box 32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84" name="Text Box 32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85" name="Text Box 32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86" name="Text Box 32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87" name="Text Box 32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88" name="Text Box 32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89" name="Text Box 32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90" name="Text Box 32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91" name="Text Box 32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92" name="Text Box 32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93" name="Text Box 32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94" name="Text Box 32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95" name="Text Box 32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96" name="Text Box 32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97" name="Text Box 32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98" name="Text Box 32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599" name="Text Box 32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00" name="Text Box 32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01" name="Text Box 32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02" name="Text Box 32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03" name="Text Box 32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04" name="Text Box 32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05" name="Text Box 32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06" name="Text Box 32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07" name="Text Box 32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08" name="Text Box 32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09" name="Text Box 32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10" name="Text Box 32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11" name="Text Box 32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12" name="Text Box 32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13" name="Text Box 32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14" name="Text Box 32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15" name="Text Box 32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16" name="Text Box 32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17" name="Text Box 32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18" name="Text Box 32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19" name="Text Box 32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20" name="Text Box 32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21" name="Text Box 32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22" name="Text Box 32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23" name="Text Box 32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24" name="Text Box 32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25" name="Text Box 32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26" name="Text Box 32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27" name="Text Box 32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28" name="Text Box 32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29" name="Text Box 32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30" name="Text Box 32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31" name="Text Box 32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32" name="Text Box 32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33" name="Text Box 32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34" name="Text Box 32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35" name="Text Box 32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36" name="Text Box 32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37" name="Text Box 32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38" name="Text Box 32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39" name="Text Box 32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40" name="Text Box 32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41" name="Text Box 32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42" name="Text Box 32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43" name="Text Box 32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44" name="Text Box 33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45" name="Text Box 33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46" name="Text Box 33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47" name="Text Box 33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48" name="Text Box 33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49" name="Text Box 33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50" name="Text Box 33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51" name="Text Box 33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52" name="Text Box 33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53" name="Text Box 33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54" name="Text Box 33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55" name="Text Box 33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56" name="Text Box 33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57" name="Text Box 33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58" name="Text Box 33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59" name="Text Box 33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60" name="Text Box 33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61" name="Text Box 33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62" name="Text Box 33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63" name="Text Box 33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64" name="Text Box 33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65" name="Text Box 33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66" name="Text Box 33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67" name="Text Box 33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68" name="Text Box 33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69" name="Text Box 33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70" name="Text Box 33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71" name="Text Box 33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72" name="Text Box 33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73" name="Text Box 33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74" name="Text Box 33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75" name="Text Box 33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76" name="Text Box 33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77" name="Text Box 33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78" name="Text Box 33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79" name="Text Box 33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80" name="Text Box 33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81" name="Text Box 33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82" name="Text Box 33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83" name="Text Box 33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84" name="Text Box 33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85" name="Text Box 33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86" name="Text Box 33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87" name="Text Box 33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88" name="Text Box 33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89" name="Text Box 33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90" name="Text Box 33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91" name="Text Box 33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92" name="Text Box 33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93" name="Text Box 33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94" name="Text Box 33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95" name="Text Box 33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96" name="Text Box 33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97" name="Text Box 33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98" name="Text Box 33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699" name="Text Box 33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00" name="Text Box 33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01" name="Text Box 33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02" name="Text Box 33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03" name="Text Box 33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04" name="Text Box 33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05" name="Text Box 33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06" name="Text Box 33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07" name="Text Box 33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08" name="Text Box 33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09" name="Text Box 33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10" name="Text Box 33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11" name="Text Box 33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12" name="Text Box 33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13" name="Text Box 33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14" name="Text Box 33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15" name="Text Box 33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16" name="Text Box 33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17" name="Text Box 33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18" name="Text Box 33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19" name="Text Box 33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20" name="Text Box 33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21" name="Text Box 33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22" name="Text Box 33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23" name="Text Box 33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24" name="Text Box 33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25" name="Text Box 33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26" name="Text Box 33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27" name="Text Box 33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28" name="Text Box 33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29" name="Text Box 33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30" name="Text Box 33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31" name="Text Box 33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32" name="Text Box 33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33" name="Text Box 33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34" name="Text Box 33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35" name="Text Box 33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36" name="Text Box 33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37" name="Text Box 33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38" name="Text Box 33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39" name="Text Box 33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40" name="Text Box 33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41" name="Text Box 33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42" name="Text Box 33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43" name="Text Box 33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44" name="Text Box 34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45" name="Text Box 34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46" name="Text Box 34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47" name="Text Box 34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48" name="Text Box 34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49" name="Text Box 34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50" name="Text Box 34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51" name="Text Box 34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52" name="Text Box 34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53" name="Text Box 34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54" name="Text Box 34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55" name="Text Box 34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56" name="Text Box 34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57" name="Text Box 34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58" name="Text Box 34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59" name="Text Box 34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60" name="Text Box 34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61" name="Text Box 34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62" name="Text Box 34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63" name="Text Box 34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64" name="Text Box 34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65" name="Text Box 34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66" name="Text Box 34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67" name="Text Box 34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68" name="Text Box 34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69" name="Text Box 34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70" name="Text Box 34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71" name="Text Box 34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72" name="Text Box 34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73" name="Text Box 34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74" name="Text Box 34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75" name="Text Box 34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76" name="Text Box 34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77" name="Text Box 34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78" name="Text Box 34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79" name="Text Box 34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80" name="Text Box 34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81" name="Text Box 34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82" name="Text Box 34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83" name="Text Box 34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84" name="Text Box 34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85" name="Text Box 34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86" name="Text Box 34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87" name="Text Box 34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88" name="Text Box 34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89" name="Text Box 34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90" name="Text Box 34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91" name="Text Box 34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92" name="Text Box 34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93" name="Text Box 34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94" name="Text Box 34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95" name="Text Box 34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96" name="Text Box 34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97" name="Text Box 34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98" name="Text Box 34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799" name="Text Box 34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00" name="Text Box 34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01" name="Text Box 34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02" name="Text Box 34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03" name="Text Box 34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04" name="Text Box 34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05" name="Text Box 34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06" name="Text Box 34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07" name="Text Box 34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08" name="Text Box 34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09" name="Text Box 34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10" name="Text Box 34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11" name="Text Box 34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12" name="Text Box 34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13" name="Text Box 34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14" name="Text Box 34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15" name="Text Box 34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16" name="Text Box 34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17" name="Text Box 34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18" name="Text Box 34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19" name="Text Box 34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20" name="Text Box 34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21" name="Text Box 34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22" name="Text Box 34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23" name="Text Box 34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24" name="Text Box 34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25" name="Text Box 34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26" name="Text Box 34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27" name="Text Box 34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28" name="Text Box 34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29" name="Text Box 34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30" name="Text Box 34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31" name="Text Box 34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32" name="Text Box 34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33" name="Text Box 34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34" name="Text Box 34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35" name="Text Box 34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36" name="Text Box 34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37" name="Text Box 34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38" name="Text Box 34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39" name="Text Box 34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40" name="Text Box 34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41" name="Text Box 34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42" name="Text Box 34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43" name="Text Box 34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44" name="Text Box 35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45" name="Text Box 35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46" name="Text Box 35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47" name="Text Box 35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48" name="Text Box 35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49" name="Text Box 35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50" name="Text Box 35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51" name="Text Box 35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52" name="Text Box 35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53" name="Text Box 35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54" name="Text Box 35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55" name="Text Box 35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56" name="Text Box 35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57" name="Text Box 35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58" name="Text Box 35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59" name="Text Box 35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60" name="Text Box 35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61" name="Text Box 35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62" name="Text Box 35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63" name="Text Box 35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64" name="Text Box 35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65" name="Text Box 35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66" name="Text Box 35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67" name="Text Box 35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68" name="Text Box 35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69" name="Text Box 35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70" name="Text Box 35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71" name="Text Box 35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72" name="Text Box 35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73" name="Text Box 35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74" name="Text Box 35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75" name="Text Box 35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76" name="Text Box 35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77" name="Text Box 35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78" name="Text Box 35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79" name="Text Box 35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80" name="Text Box 35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81" name="Text Box 35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82" name="Text Box 35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83" name="Text Box 35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84" name="Text Box 35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85" name="Text Box 35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86" name="Text Box 35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87" name="Text Box 35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88" name="Text Box 35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89" name="Text Box 35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90" name="Text Box 35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91" name="Text Box 35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92" name="Text Box 35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93" name="Text Box 35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94" name="Text Box 35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95" name="Text Box 35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96" name="Text Box 35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97" name="Text Box 35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98" name="Text Box 35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899" name="Text Box 35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00" name="Text Box 35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01" name="Text Box 35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02" name="Text Box 35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03" name="Text Box 35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04" name="Text Box 35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05" name="Text Box 35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06" name="Text Box 35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07" name="Text Box 35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08" name="Text Box 35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09" name="Text Box 35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10" name="Text Box 35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11" name="Text Box 35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12" name="Text Box 35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13" name="Text Box 35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14" name="Text Box 35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15" name="Text Box 35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16" name="Text Box 35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17" name="Text Box 35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18" name="Text Box 35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19" name="Text Box 35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20" name="Text Box 35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21" name="Text Box 35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22" name="Text Box 35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23" name="Text Box 35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24" name="Text Box 35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25" name="Text Box 35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26" name="Text Box 35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27" name="Text Box 35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28" name="Text Box 35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29" name="Text Box 35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30" name="Text Box 35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31" name="Text Box 35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32" name="Text Box 35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33" name="Text Box 35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34" name="Text Box 35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35" name="Text Box 35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36" name="Text Box 35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37" name="Text Box 35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38" name="Text Box 35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39" name="Text Box 35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40" name="Text Box 35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41" name="Text Box 35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42" name="Text Box 35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43" name="Text Box 35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44" name="Text Box 36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45" name="Text Box 36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46" name="Text Box 36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47" name="Text Box 36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48" name="Text Box 36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49" name="Text Box 36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50" name="Text Box 36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51" name="Text Box 36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52" name="Text Box 36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53" name="Text Box 36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54" name="Text Box 36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55" name="Text Box 36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56" name="Text Box 36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57" name="Text Box 36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58" name="Text Box 36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59" name="Text Box 36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60" name="Text Box 36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61" name="Text Box 36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62" name="Text Box 36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63" name="Text Box 36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64" name="Text Box 36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65" name="Text Box 36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66" name="Text Box 36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67" name="Text Box 36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68" name="Text Box 36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69" name="Text Box 36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70" name="Text Box 36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71" name="Text Box 36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72" name="Text Box 36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73" name="Text Box 36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74" name="Text Box 36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75" name="Text Box 36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76" name="Text Box 36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77" name="Text Box 36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78" name="Text Box 36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79" name="Text Box 36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80" name="Text Box 36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81" name="Text Box 36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82" name="Text Box 36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83" name="Text Box 36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84" name="Text Box 36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85" name="Text Box 36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86" name="Text Box 36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87" name="Text Box 36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88" name="Text Box 36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89" name="Text Box 36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90" name="Text Box 36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91" name="Text Box 36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92" name="Text Box 36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93" name="Text Box 36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94" name="Text Box 36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95" name="Text Box 36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96" name="Text Box 36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97" name="Text Box 36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98" name="Text Box 36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4999" name="Text Box 36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00" name="Text Box 36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01" name="Text Box 36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02" name="Text Box 36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03" name="Text Box 36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04" name="Text Box 36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05" name="Text Box 36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06" name="Text Box 36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07" name="Text Box 36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08" name="Text Box 36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09" name="Text Box 36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10" name="Text Box 36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11" name="Text Box 36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12" name="Text Box 36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13" name="Text Box 36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14" name="Text Box 36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15" name="Text Box 36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16" name="Text Box 36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17" name="Text Box 36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18" name="Text Box 36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19" name="Text Box 36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20" name="Text Box 36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21" name="Text Box 36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22" name="Text Box 36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23" name="Text Box 36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24" name="Text Box 36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25" name="Text Box 36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26" name="Text Box 36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27" name="Text Box 36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28" name="Text Box 36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29" name="Text Box 36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30" name="Text Box 36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31" name="Text Box 36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32" name="Text Box 36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33" name="Text Box 36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34" name="Text Box 36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35" name="Text Box 36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36" name="Text Box 36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37" name="Text Box 36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38" name="Text Box 36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39" name="Text Box 36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40" name="Text Box 36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41" name="Text Box 36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42" name="Text Box 36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43" name="Text Box 36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44" name="Text Box 37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45" name="Text Box 37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46" name="Text Box 37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47" name="Text Box 37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48" name="Text Box 37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49" name="Text Box 37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50" name="Text Box 37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51" name="Text Box 37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52" name="Text Box 37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53" name="Text Box 37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54" name="Text Box 37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55" name="Text Box 37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56" name="Text Box 37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57" name="Text Box 37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58" name="Text Box 37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59" name="Text Box 37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60" name="Text Box 37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61" name="Text Box 37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62" name="Text Box 37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63" name="Text Box 37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64" name="Text Box 37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65" name="Text Box 37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66" name="Text Box 37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67" name="Text Box 37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68" name="Text Box 37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69" name="Text Box 37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70" name="Text Box 37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71" name="Text Box 37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72" name="Text Box 37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73" name="Text Box 37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74" name="Text Box 37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75" name="Text Box 37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76" name="Text Box 37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77" name="Text Box 37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78" name="Text Box 37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79" name="Text Box 37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80" name="Text Box 37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81" name="Text Box 37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82" name="Text Box 37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83" name="Text Box 37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84" name="Text Box 37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85" name="Text Box 37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86" name="Text Box 37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87" name="Text Box 37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88" name="Text Box 37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89" name="Text Box 37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90" name="Text Box 37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91" name="Text Box 37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92" name="Text Box 37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93" name="Text Box 37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94" name="Text Box 37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95" name="Text Box 37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96" name="Text Box 37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97" name="Text Box 37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98" name="Text Box 37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099" name="Text Box 37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00" name="Text Box 37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01" name="Text Box 37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02" name="Text Box 37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03" name="Text Box 37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04" name="Text Box 37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05" name="Text Box 37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06" name="Text Box 37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07" name="Text Box 37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08" name="Text Box 37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09" name="Text Box 37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10" name="Text Box 37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11" name="Text Box 37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12" name="Text Box 37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13" name="Text Box 37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14" name="Text Box 37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15" name="Text Box 37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16" name="Text Box 37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17" name="Text Box 37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18" name="Text Box 37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19" name="Text Box 37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20" name="Text Box 37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21" name="Text Box 37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22" name="Text Box 37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23" name="Text Box 37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24" name="Text Box 37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25" name="Text Box 37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26" name="Text Box 37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27" name="Text Box 37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28" name="Text Box 37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29" name="Text Box 37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30" name="Text Box 37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31" name="Text Box 37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32" name="Text Box 37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33" name="Text Box 37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34" name="Text Box 37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35" name="Text Box 37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36" name="Text Box 37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37" name="Text Box 37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38" name="Text Box 37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39" name="Text Box 37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40" name="Text Box 37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41" name="Text Box 37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42" name="Text Box 37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43" name="Text Box 37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44" name="Text Box 38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45" name="Text Box 38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46" name="Text Box 38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47" name="Text Box 38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48" name="Text Box 38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49" name="Text Box 38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50" name="Text Box 38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51" name="Text Box 38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52" name="Text Box 38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53" name="Text Box 38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54" name="Text Box 38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55" name="Text Box 38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56" name="Text Box 38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57" name="Text Box 38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58" name="Text Box 38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59" name="Text Box 38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60" name="Text Box 38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61" name="Text Box 38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62" name="Text Box 38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63" name="Text Box 38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64" name="Text Box 38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65" name="Text Box 38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66" name="Text Box 38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67" name="Text Box 38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68" name="Text Box 38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69" name="Text Box 38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70" name="Text Box 38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71" name="Text Box 38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72" name="Text Box 38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73" name="Text Box 38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74" name="Text Box 38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75" name="Text Box 38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76" name="Text Box 38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77" name="Text Box 38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78" name="Text Box 38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79" name="Text Box 38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80" name="Text Box 38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81" name="Text Box 38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82" name="Text Box 38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83" name="Text Box 38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84" name="Text Box 38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85" name="Text Box 38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86" name="Text Box 38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87" name="Text Box 38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88" name="Text Box 38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89" name="Text Box 38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90" name="Text Box 38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91" name="Text Box 38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92" name="Text Box 38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93" name="Text Box 38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94" name="Text Box 38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95" name="Text Box 38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96" name="Text Box 38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97" name="Text Box 38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98" name="Text Box 38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199" name="Text Box 38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00" name="Text Box 38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01" name="Text Box 38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02" name="Text Box 38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03" name="Text Box 38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04" name="Text Box 38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05" name="Text Box 38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06" name="Text Box 38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07" name="Text Box 38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08" name="Text Box 38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09" name="Text Box 38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10" name="Text Box 38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11" name="Text Box 38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12" name="Text Box 38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13" name="Text Box 38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14" name="Text Box 38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15" name="Text Box 38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16" name="Text Box 38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17" name="Text Box 38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18" name="Text Box 38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19" name="Text Box 38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20" name="Text Box 38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21" name="Text Box 38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22" name="Text Box 38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23" name="Text Box 38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24" name="Text Box 38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25" name="Text Box 38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26" name="Text Box 38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27" name="Text Box 38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28" name="Text Box 38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29" name="Text Box 38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30" name="Text Box 38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31" name="Text Box 38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32" name="Text Box 38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33" name="Text Box 38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34" name="Text Box 38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35" name="Text Box 38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36" name="Text Box 38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37" name="Text Box 38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38" name="Text Box 38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39" name="Text Box 38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40" name="Text Box 38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41" name="Text Box 38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42" name="Text Box 38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43" name="Text Box 38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44" name="Text Box 39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45" name="Text Box 39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46" name="Text Box 39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47" name="Text Box 39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48" name="Text Box 39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49" name="Text Box 39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50" name="Text Box 39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51" name="Text Box 39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52" name="Text Box 39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53" name="Text Box 39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54" name="Text Box 39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55" name="Text Box 39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56" name="Text Box 39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57" name="Text Box 39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58" name="Text Box 39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59" name="Text Box 39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60" name="Text Box 39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61" name="Text Box 39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62" name="Text Box 39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63" name="Text Box 39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64" name="Text Box 39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65" name="Text Box 39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66" name="Text Box 39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67" name="Text Box 39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68" name="Text Box 39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69" name="Text Box 39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70" name="Text Box 39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71" name="Text Box 39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72" name="Text Box 39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73" name="Text Box 39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74" name="Text Box 39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75" name="Text Box 39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76" name="Text Box 39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77" name="Text Box 39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78" name="Text Box 39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79" name="Text Box 39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80" name="Text Box 39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81" name="Text Box 39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82" name="Text Box 39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83" name="Text Box 39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84" name="Text Box 39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85" name="Text Box 39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86" name="Text Box 39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87" name="Text Box 39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88" name="Text Box 39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89" name="Text Box 39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90" name="Text Box 39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91" name="Text Box 39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92" name="Text Box 39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93" name="Text Box 39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94" name="Text Box 39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95" name="Text Box 39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96" name="Text Box 39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97" name="Text Box 39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98" name="Text Box 39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299" name="Text Box 39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00" name="Text Box 39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01" name="Text Box 39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02" name="Text Box 39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03" name="Text Box 39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04" name="Text Box 39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05" name="Text Box 39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06" name="Text Box 39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07" name="Text Box 39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08" name="Text Box 39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09" name="Text Box 39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10" name="Text Box 39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11" name="Text Box 39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12" name="Text Box 39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13" name="Text Box 39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14" name="Text Box 39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15" name="Text Box 39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16" name="Text Box 39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17" name="Text Box 39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18" name="Text Box 39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19" name="Text Box 39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20" name="Text Box 39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21" name="Text Box 39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22" name="Text Box 39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23" name="Text Box 39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24" name="Text Box 39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25" name="Text Box 39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26" name="Text Box 39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27" name="Text Box 39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28" name="Text Box 39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29" name="Text Box 39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30" name="Text Box 39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31" name="Text Box 39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32" name="Text Box 39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33" name="Text Box 39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34" name="Text Box 39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35" name="Text Box 39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36" name="Text Box 39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37" name="Text Box 39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38" name="Text Box 39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39" name="Text Box 39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40" name="Text Box 39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41" name="Text Box 39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42" name="Text Box 39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43" name="Text Box 39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44" name="Text Box 40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45" name="Text Box 40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46" name="Text Box 40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47" name="Text Box 40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48" name="Text Box 40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49" name="Text Box 40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50" name="Text Box 40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51" name="Text Box 40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52" name="Text Box 40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53" name="Text Box 40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54" name="Text Box 40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55" name="Text Box 40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56" name="Text Box 40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57" name="Text Box 40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58" name="Text Box 40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59" name="Text Box 40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60" name="Text Box 40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61" name="Text Box 40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62" name="Text Box 40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63" name="Text Box 40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64" name="Text Box 40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65" name="Text Box 40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66" name="Text Box 40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67" name="Text Box 40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68" name="Text Box 40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69" name="Text Box 40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70" name="Text Box 40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71" name="Text Box 40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72" name="Text Box 40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73" name="Text Box 40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74" name="Text Box 40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75" name="Text Box 40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76" name="Text Box 40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77" name="Text Box 40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78" name="Text Box 40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79" name="Text Box 40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80" name="Text Box 40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81" name="Text Box 40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82" name="Text Box 40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83" name="Text Box 40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84" name="Text Box 40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85" name="Text Box 40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86" name="Text Box 40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87" name="Text Box 40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88" name="Text Box 40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89" name="Text Box 40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90" name="Text Box 40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91" name="Text Box 40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92" name="Text Box 40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93" name="Text Box 40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94" name="Text Box 40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95" name="Text Box 40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96" name="Text Box 40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97" name="Text Box 40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98" name="Text Box 40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399" name="Text Box 40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00" name="Text Box 40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01" name="Text Box 40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02" name="Text Box 40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03" name="Text Box 40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04" name="Text Box 40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05" name="Text Box 40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06" name="Text Box 40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07" name="Text Box 40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08" name="Text Box 40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09" name="Text Box 40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10" name="Text Box 40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11" name="Text Box 40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12" name="Text Box 40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13" name="Text Box 40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14" name="Text Box 40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15" name="Text Box 40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16" name="Text Box 40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17" name="Text Box 40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18" name="Text Box 40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19" name="Text Box 40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20" name="Text Box 40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21" name="Text Box 40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22" name="Text Box 40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23" name="Text Box 40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24" name="Text Box 40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25" name="Text Box 40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26" name="Text Box 40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27" name="Text Box 40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28" name="Text Box 40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29" name="Text Box 40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30" name="Text Box 40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31" name="Text Box 40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32" name="Text Box 40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33" name="Text Box 40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34" name="Text Box 40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35" name="Text Box 40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36" name="Text Box 40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37" name="Text Box 40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38" name="Text Box 40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39" name="Text Box 40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40" name="Text Box 40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41" name="Text Box 40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42" name="Text Box 40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43" name="Text Box 40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44" name="Text Box 41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45" name="Text Box 41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46" name="Text Box 41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47" name="Text Box 41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48" name="Text Box 41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49" name="Text Box 41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50" name="Text Box 41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51" name="Text Box 41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52" name="Text Box 41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53" name="Text Box 41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54" name="Text Box 41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55" name="Text Box 41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56" name="Text Box 41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57" name="Text Box 41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58" name="Text Box 41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59" name="Text Box 41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60" name="Text Box 41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61" name="Text Box 41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62" name="Text Box 41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63" name="Text Box 41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64" name="Text Box 41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65" name="Text Box 41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66" name="Text Box 41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67" name="Text Box 41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68" name="Text Box 41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69" name="Text Box 41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70" name="Text Box 41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71" name="Text Box 41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72" name="Text Box 41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73" name="Text Box 41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74" name="Text Box 41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75" name="Text Box 41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76" name="Text Box 41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77" name="Text Box 41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78" name="Text Box 41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79" name="Text Box 41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80" name="Text Box 41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81" name="Text Box 41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82" name="Text Box 41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83" name="Text Box 41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84" name="Text Box 41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85" name="Text Box 41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86" name="Text Box 41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87" name="Text Box 41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88" name="Text Box 41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89" name="Text Box 41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90" name="Text Box 41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91" name="Text Box 41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92" name="Text Box 41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93" name="Text Box 41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94" name="Text Box 41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95" name="Text Box 41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96" name="Text Box 41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97" name="Text Box 41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98" name="Text Box 41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499" name="Text Box 41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00" name="Text Box 41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01" name="Text Box 41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02" name="Text Box 41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03" name="Text Box 41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04" name="Text Box 41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05" name="Text Box 41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06" name="Text Box 41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07" name="Text Box 41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08" name="Text Box 41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09" name="Text Box 41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10" name="Text Box 41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11" name="Text Box 41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12" name="Text Box 41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13" name="Text Box 41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14" name="Text Box 41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15" name="Text Box 41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16" name="Text Box 41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17" name="Text Box 41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18" name="Text Box 41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19" name="Text Box 41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20" name="Text Box 41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21" name="Text Box 41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22" name="Text Box 41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23" name="Text Box 41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24" name="Text Box 41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25" name="Text Box 41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26" name="Text Box 41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27" name="Text Box 41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28" name="Text Box 41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29" name="Text Box 41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30" name="Text Box 41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31" name="Text Box 41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32" name="Text Box 41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33" name="Text Box 41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34" name="Text Box 41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35" name="Text Box 41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36" name="Text Box 41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37" name="Text Box 41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38" name="Text Box 41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39" name="Text Box 41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40" name="Text Box 41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41" name="Text Box 41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42" name="Text Box 41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43" name="Text Box 41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44" name="Text Box 42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45" name="Text Box 42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46" name="Text Box 42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47" name="Text Box 42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48" name="Text Box 42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49" name="Text Box 42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50" name="Text Box 42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51" name="Text Box 42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52" name="Text Box 42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53" name="Text Box 42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54" name="Text Box 42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55" name="Text Box 42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56" name="Text Box 42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57" name="Text Box 42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58" name="Text Box 42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59" name="Text Box 42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60" name="Text Box 42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61" name="Text Box 42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62" name="Text Box 42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63" name="Text Box 42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64" name="Text Box 42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65" name="Text Box 42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66" name="Text Box 42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67" name="Text Box 42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68" name="Text Box 42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69" name="Text Box 42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70" name="Text Box 42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71" name="Text Box 42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72" name="Text Box 42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73" name="Text Box 42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74" name="Text Box 42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75" name="Text Box 42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76" name="Text Box 42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77" name="Text Box 42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78" name="Text Box 42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79" name="Text Box 42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80" name="Text Box 42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81" name="Text Box 42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82" name="Text Box 42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83" name="Text Box 42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84" name="Text Box 42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85" name="Text Box 42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86" name="Text Box 42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87" name="Text Box 42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88" name="Text Box 42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89" name="Text Box 42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90" name="Text Box 42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91" name="Text Box 42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92" name="Text Box 42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93" name="Text Box 42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94" name="Text Box 42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95" name="Text Box 42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96" name="Text Box 42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97" name="Text Box 42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98" name="Text Box 42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599" name="Text Box 42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00" name="Text Box 42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01" name="Text Box 42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02" name="Text Box 42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03" name="Text Box 42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04" name="Text Box 42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05" name="Text Box 42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06" name="Text Box 42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07" name="Text Box 42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08" name="Text Box 42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09" name="Text Box 42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10" name="Text Box 42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11" name="Text Box 42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12" name="Text Box 42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13" name="Text Box 42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14" name="Text Box 42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15" name="Text Box 42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16" name="Text Box 42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17" name="Text Box 42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18" name="Text Box 42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19" name="Text Box 42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20" name="Text Box 42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21" name="Text Box 42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22" name="Text Box 42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23" name="Text Box 42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24" name="Text Box 42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25" name="Text Box 42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26" name="Text Box 42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27" name="Text Box 42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28" name="Text Box 42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29" name="Text Box 42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30" name="Text Box 42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31" name="Text Box 42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32" name="Text Box 42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33" name="Text Box 42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34" name="Text Box 42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35" name="Text Box 42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36" name="Text Box 42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37" name="Text Box 42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38" name="Text Box 42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39" name="Text Box 42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40" name="Text Box 42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41" name="Text Box 42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42" name="Text Box 42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43" name="Text Box 42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44" name="Text Box 43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45" name="Text Box 43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46" name="Text Box 43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47" name="Text Box 43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48" name="Text Box 43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49" name="Text Box 43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50" name="Text Box 43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51" name="Text Box 43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52" name="Text Box 43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53" name="Text Box 43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54" name="Text Box 43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55" name="Text Box 43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56" name="Text Box 43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57" name="Text Box 43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58" name="Text Box 43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59" name="Text Box 43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60" name="Text Box 43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61" name="Text Box 43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62" name="Text Box 43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63" name="Text Box 43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64" name="Text Box 43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65" name="Text Box 43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66" name="Text Box 43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67" name="Text Box 43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68" name="Text Box 43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69" name="Text Box 43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70" name="Text Box 43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71" name="Text Box 43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72" name="Text Box 43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73" name="Text Box 43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74" name="Text Box 43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75" name="Text Box 43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76" name="Text Box 43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77" name="Text Box 43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78" name="Text Box 43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79" name="Text Box 43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80" name="Text Box 43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81" name="Text Box 43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82" name="Text Box 43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83" name="Text Box 43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84" name="Text Box 43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85" name="Text Box 43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86" name="Text Box 43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87" name="Text Box 43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88" name="Text Box 43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89" name="Text Box 43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90" name="Text Box 43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91" name="Text Box 43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92" name="Text Box 43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93" name="Text Box 43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94" name="Text Box 43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95" name="Text Box 43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96" name="Text Box 43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97" name="Text Box 43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98" name="Text Box 43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699" name="Text Box 43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00" name="Text Box 43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01" name="Text Box 43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02" name="Text Box 43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03" name="Text Box 43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04" name="Text Box 43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05" name="Text Box 43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06" name="Text Box 43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07" name="Text Box 43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08" name="Text Box 43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09" name="Text Box 43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10" name="Text Box 43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11" name="Text Box 43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12" name="Text Box 43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13" name="Text Box 43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14" name="Text Box 43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15" name="Text Box 43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16" name="Text Box 43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17" name="Text Box 43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18" name="Text Box 43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19" name="Text Box 43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20" name="Text Box 43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21" name="Text Box 43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22" name="Text Box 43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23" name="Text Box 43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24" name="Text Box 43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25" name="Text Box 43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26" name="Text Box 43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27" name="Text Box 43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28" name="Text Box 43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29" name="Text Box 43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30" name="Text Box 43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31" name="Text Box 43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32" name="Text Box 43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33" name="Text Box 43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34" name="Text Box 43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35" name="Text Box 43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36" name="Text Box 43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37" name="Text Box 43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38" name="Text Box 43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39" name="Text Box 43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40" name="Text Box 43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41" name="Text Box 43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42" name="Text Box 43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43" name="Text Box 43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44" name="Text Box 44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45" name="Text Box 44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46" name="Text Box 44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47" name="Text Box 44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48" name="Text Box 44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49" name="Text Box 44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50" name="Text Box 44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51" name="Text Box 44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52" name="Text Box 44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53" name="Text Box 44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54" name="Text Box 44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55" name="Text Box 44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56" name="Text Box 44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57" name="Text Box 44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58" name="Text Box 44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59" name="Text Box 44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60" name="Text Box 44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61" name="Text Box 44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62" name="Text Box 44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63" name="Text Box 44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64" name="Text Box 44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65" name="Text Box 44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66" name="Text Box 44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67" name="Text Box 44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68" name="Text Box 44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69" name="Text Box 44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70" name="Text Box 44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71" name="Text Box 44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72" name="Text Box 44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73" name="Text Box 44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74" name="Text Box 44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75" name="Text Box 44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76" name="Text Box 44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77" name="Text Box 44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78" name="Text Box 44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79" name="Text Box 44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80" name="Text Box 44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81" name="Text Box 44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82" name="Text Box 44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83" name="Text Box 44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84" name="Text Box 44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85" name="Text Box 44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86" name="Text Box 44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87" name="Text Box 44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88" name="Text Box 44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89" name="Text Box 44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90" name="Text Box 44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91" name="Text Box 44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92" name="Text Box 44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93" name="Text Box 44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94" name="Text Box 44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95" name="Text Box 44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96" name="Text Box 44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97" name="Text Box 44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98" name="Text Box 44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799" name="Text Box 44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00" name="Text Box 44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01" name="Text Box 44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02" name="Text Box 44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03" name="Text Box 44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04" name="Text Box 44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05" name="Text Box 44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06" name="Text Box 44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07" name="Text Box 44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08" name="Text Box 44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09" name="Text Box 44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10" name="Text Box 44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11" name="Text Box 44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12" name="Text Box 44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13" name="Text Box 44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14" name="Text Box 44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15" name="Text Box 44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16" name="Text Box 44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17" name="Text Box 44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18" name="Text Box 44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19" name="Text Box 44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20" name="Text Box 44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21" name="Text Box 44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22" name="Text Box 44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23" name="Text Box 44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24" name="Text Box 44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25" name="Text Box 44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26" name="Text Box 44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27" name="Text Box 44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28" name="Text Box 44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29" name="Text Box 44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30" name="Text Box 44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31" name="Text Box 44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32" name="Text Box 44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33" name="Text Box 44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34" name="Text Box 44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35" name="Text Box 44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36" name="Text Box 44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37" name="Text Box 44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38" name="Text Box 44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39" name="Text Box 44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40" name="Text Box 44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41" name="Text Box 44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42" name="Text Box 44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43" name="Text Box 44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44" name="Text Box 45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45" name="Text Box 45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46" name="Text Box 45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47" name="Text Box 45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48" name="Text Box 45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49" name="Text Box 45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50" name="Text Box 45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51" name="Text Box 45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52" name="Text Box 45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53" name="Text Box 45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54" name="Text Box 45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55" name="Text Box 45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56" name="Text Box 45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57" name="Text Box 45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58" name="Text Box 45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59" name="Text Box 45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60" name="Text Box 45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61" name="Text Box 45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62" name="Text Box 45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63" name="Text Box 45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64" name="Text Box 45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65" name="Text Box 45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66" name="Text Box 45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67" name="Text Box 45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68" name="Text Box 45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69" name="Text Box 45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70" name="Text Box 45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71" name="Text Box 45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72" name="Text Box 45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73" name="Text Box 45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74" name="Text Box 45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75" name="Text Box 45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76" name="Text Box 45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77" name="Text Box 45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78" name="Text Box 45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79" name="Text Box 45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80" name="Text Box 45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81" name="Text Box 45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82" name="Text Box 45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83" name="Text Box 45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84" name="Text Box 45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85" name="Text Box 45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86" name="Text Box 45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87" name="Text Box 45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88" name="Text Box 45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89" name="Text Box 45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90" name="Text Box 45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91" name="Text Box 45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92" name="Text Box 45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93" name="Text Box 45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94" name="Text Box 45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95" name="Text Box 45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96" name="Text Box 45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97" name="Text Box 45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98" name="Text Box 45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899" name="Text Box 45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00" name="Text Box 45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01" name="Text Box 45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02" name="Text Box 45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03" name="Text Box 45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04" name="Text Box 45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05" name="Text Box 45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06" name="Text Box 45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07" name="Text Box 45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08" name="Text Box 45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09" name="Text Box 45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10" name="Text Box 45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11" name="Text Box 45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12" name="Text Box 45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13" name="Text Box 45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14" name="Text Box 45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15" name="Text Box 45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16" name="Text Box 45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17" name="Text Box 45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18" name="Text Box 45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19" name="Text Box 45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20" name="Text Box 45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21" name="Text Box 45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22" name="Text Box 45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23" name="Text Box 45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24" name="Text Box 45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25" name="Text Box 45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26" name="Text Box 45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27" name="Text Box 45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28" name="Text Box 45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29" name="Text Box 45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30" name="Text Box 45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31" name="Text Box 45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32" name="Text Box 45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33" name="Text Box 45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34" name="Text Box 45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35" name="Text Box 45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36" name="Text Box 45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37" name="Text Box 45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38" name="Text Box 45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39" name="Text Box 45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40" name="Text Box 45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41" name="Text Box 45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42" name="Text Box 45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43" name="Text Box 45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44" name="Text Box 46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45" name="Text Box 46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46" name="Text Box 46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47" name="Text Box 46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48" name="Text Box 46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49" name="Text Box 46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50" name="Text Box 46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51" name="Text Box 46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52" name="Text Box 46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53" name="Text Box 46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54" name="Text Box 46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55" name="Text Box 46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56" name="Text Box 46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57" name="Text Box 46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58" name="Text Box 46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59" name="Text Box 46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60" name="Text Box 46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61" name="Text Box 46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62" name="Text Box 46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63" name="Text Box 46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64" name="Text Box 46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65" name="Text Box 46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66" name="Text Box 46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67" name="Text Box 46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68" name="Text Box 46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69" name="Text Box 46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70" name="Text Box 46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71" name="Text Box 46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72" name="Text Box 46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73" name="Text Box 46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74" name="Text Box 46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75" name="Text Box 46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76" name="Text Box 46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77" name="Text Box 46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78" name="Text Box 46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79" name="Text Box 46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80" name="Text Box 46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81" name="Text Box 46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82" name="Text Box 46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83" name="Text Box 46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84" name="Text Box 46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85" name="Text Box 46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86" name="Text Box 46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87" name="Text Box 46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88" name="Text Box 46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89" name="Text Box 46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90" name="Text Box 46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91" name="Text Box 46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92" name="Text Box 46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93" name="Text Box 46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94" name="Text Box 46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95" name="Text Box 46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96" name="Text Box 46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97" name="Text Box 46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98" name="Text Box 46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5999" name="Text Box 46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00" name="Text Box 46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01" name="Text Box 46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02" name="Text Box 46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03" name="Text Box 46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04" name="Text Box 46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05" name="Text Box 46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06" name="Text Box 46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07" name="Text Box 46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08" name="Text Box 46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09" name="Text Box 46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10" name="Text Box 46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11" name="Text Box 46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12" name="Text Box 46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13" name="Text Box 46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14" name="Text Box 46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15" name="Text Box 46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16" name="Text Box 46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17" name="Text Box 46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18" name="Text Box 46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19" name="Text Box 46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20" name="Text Box 46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21" name="Text Box 46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22" name="Text Box 46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23" name="Text Box 46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24" name="Text Box 46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25" name="Text Box 46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26" name="Text Box 46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27" name="Text Box 46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28" name="Text Box 46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29" name="Text Box 46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30" name="Text Box 46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31" name="Text Box 46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32" name="Text Box 46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33" name="Text Box 46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34" name="Text Box 46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35" name="Text Box 46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36" name="Text Box 46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37" name="Text Box 46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38" name="Text Box 46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39" name="Text Box 46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40" name="Text Box 46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41" name="Text Box 46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42" name="Text Box 46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43" name="Text Box 46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44" name="Text Box 47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45" name="Text Box 47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46" name="Text Box 47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47" name="Text Box 47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48" name="Text Box 47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49" name="Text Box 47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50" name="Text Box 47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51" name="Text Box 47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52" name="Text Box 47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53" name="Text Box 47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54" name="Text Box 47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55" name="Text Box 47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56" name="Text Box 47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57" name="Text Box 47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58" name="Text Box 47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59" name="Text Box 47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60" name="Text Box 47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61" name="Text Box 47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62" name="Text Box 47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63" name="Text Box 47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64" name="Text Box 47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65" name="Text Box 47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66" name="Text Box 47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67" name="Text Box 47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68" name="Text Box 47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69" name="Text Box 47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70" name="Text Box 47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71" name="Text Box 47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72" name="Text Box 47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73" name="Text Box 47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74" name="Text Box 47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75" name="Text Box 47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76" name="Text Box 47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77" name="Text Box 47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78" name="Text Box 47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79" name="Text Box 47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80" name="Text Box 47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81" name="Text Box 47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82" name="Text Box 47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83" name="Text Box 47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84" name="Text Box 47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85" name="Text Box 47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86" name="Text Box 47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87" name="Text Box 47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88" name="Text Box 47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89" name="Text Box 47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90" name="Text Box 47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91" name="Text Box 47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92" name="Text Box 47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93" name="Text Box 47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94" name="Text Box 47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95" name="Text Box 47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96" name="Text Box 47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97" name="Text Box 47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98" name="Text Box 47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099" name="Text Box 47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00" name="Text Box 47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01" name="Text Box 47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02" name="Text Box 47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03" name="Text Box 47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04" name="Text Box 47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05" name="Text Box 47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06" name="Text Box 47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07" name="Text Box 47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08" name="Text Box 47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09" name="Text Box 47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10" name="Text Box 47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11" name="Text Box 47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12" name="Text Box 47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13" name="Text Box 47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14" name="Text Box 47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15" name="Text Box 47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16" name="Text Box 47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17" name="Text Box 47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18" name="Text Box 47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19" name="Text Box 47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20" name="Text Box 47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21" name="Text Box 47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22" name="Text Box 47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23" name="Text Box 47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24" name="Text Box 47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25" name="Text Box 47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26" name="Text Box 47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27" name="Text Box 47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28" name="Text Box 47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29" name="Text Box 47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30" name="Text Box 47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31" name="Text Box 47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32" name="Text Box 47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33" name="Text Box 47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34" name="Text Box 47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35" name="Text Box 47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36" name="Text Box 47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37" name="Text Box 47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38" name="Text Box 47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39" name="Text Box 47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40" name="Text Box 47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41" name="Text Box 47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42" name="Text Box 47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43" name="Text Box 47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44" name="Text Box 48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45" name="Text Box 48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46" name="Text Box 48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47" name="Text Box 48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48" name="Text Box 48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49" name="Text Box 48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50" name="Text Box 48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51" name="Text Box 48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52" name="Text Box 48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53" name="Text Box 48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54" name="Text Box 48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55" name="Text Box 48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56" name="Text Box 48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57" name="Text Box 48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58" name="Text Box 48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59" name="Text Box 48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60" name="Text Box 48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61" name="Text Box 48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62" name="Text Box 48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63" name="Text Box 48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64" name="Text Box 48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65" name="Text Box 48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66" name="Text Box 48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67" name="Text Box 48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68" name="Text Box 48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69" name="Text Box 48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70" name="Text Box 48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71" name="Text Box 48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72" name="Text Box 48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73" name="Text Box 48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74" name="Text Box 48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75" name="Text Box 48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76" name="Text Box 48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77" name="Text Box 48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78" name="Text Box 48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79" name="Text Box 48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80" name="Text Box 48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81" name="Text Box 48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82" name="Text Box 48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83" name="Text Box 48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84" name="Text Box 48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85" name="Text Box 48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86" name="Text Box 48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87" name="Text Box 48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88" name="Text Box 48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89" name="Text Box 48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90" name="Text Box 48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91" name="Text Box 48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92" name="Text Box 48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93" name="Text Box 48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94" name="Text Box 48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95" name="Text Box 48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96" name="Text Box 48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97" name="Text Box 48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98" name="Text Box 48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199" name="Text Box 48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00" name="Text Box 48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01" name="Text Box 48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02" name="Text Box 48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03" name="Text Box 48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04" name="Text Box 48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05" name="Text Box 48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06" name="Text Box 48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07" name="Text Box 48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08" name="Text Box 48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09" name="Text Box 48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10" name="Text Box 48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11" name="Text Box 48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12" name="Text Box 48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13" name="Text Box 48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14" name="Text Box 48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15" name="Text Box 48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16" name="Text Box 48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17" name="Text Box 48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18" name="Text Box 48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19" name="Text Box 48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20" name="Text Box 48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21" name="Text Box 48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22" name="Text Box 48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23" name="Text Box 48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24" name="Text Box 48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25" name="Text Box 48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26" name="Text Box 48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27" name="Text Box 48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28" name="Text Box 48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29" name="Text Box 48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30" name="Text Box 48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31" name="Text Box 48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32" name="Text Box 48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33" name="Text Box 48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34" name="Text Box 48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35" name="Text Box 48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36" name="Text Box 48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37" name="Text Box 48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38" name="Text Box 48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39" name="Text Box 48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40" name="Text Box 48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41" name="Text Box 48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42" name="Text Box 48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43" name="Text Box 48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44" name="Text Box 49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45" name="Text Box 49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46" name="Text Box 49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47" name="Text Box 49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48" name="Text Box 49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49" name="Text Box 49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50" name="Text Box 49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51" name="Text Box 49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52" name="Text Box 49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53" name="Text Box 49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54" name="Text Box 49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55" name="Text Box 49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56" name="Text Box 49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57" name="Text Box 49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58" name="Text Box 49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59" name="Text Box 49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60" name="Text Box 49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61" name="Text Box 49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62" name="Text Box 49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63" name="Text Box 49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64" name="Text Box 49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65" name="Text Box 49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66" name="Text Box 49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67" name="Text Box 49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68" name="Text Box 49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69" name="Text Box 49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70" name="Text Box 49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71" name="Text Box 49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72" name="Text Box 49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73" name="Text Box 49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74" name="Text Box 49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75" name="Text Box 49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76" name="Text Box 49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77" name="Text Box 49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78" name="Text Box 49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79" name="Text Box 49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80" name="Text Box 49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81" name="Text Box 49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82" name="Text Box 49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83" name="Text Box 49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84" name="Text Box 49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85" name="Text Box 49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86" name="Text Box 49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87" name="Text Box 49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88" name="Text Box 49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89" name="Text Box 49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90" name="Text Box 49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91" name="Text Box 49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92" name="Text Box 49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93" name="Text Box 49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94" name="Text Box 49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95" name="Text Box 49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96" name="Text Box 49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97" name="Text Box 49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98" name="Text Box 49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299" name="Text Box 49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00" name="Text Box 49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01" name="Text Box 49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02" name="Text Box 49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03" name="Text Box 49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04" name="Text Box 49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05" name="Text Box 49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06" name="Text Box 49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07" name="Text Box 49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08" name="Text Box 49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09" name="Text Box 49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10" name="Text Box 49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11" name="Text Box 49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12" name="Text Box 49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13" name="Text Box 49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14" name="Text Box 49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15" name="Text Box 49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16" name="Text Box 49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17" name="Text Box 49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18" name="Text Box 49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19" name="Text Box 49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20" name="Text Box 49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21" name="Text Box 49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22" name="Text Box 49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23" name="Text Box 49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24" name="Text Box 49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25" name="Text Box 49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26" name="Text Box 49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27" name="Text Box 49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28" name="Text Box 49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29" name="Text Box 49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30" name="Text Box 49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31" name="Text Box 49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32" name="Text Box 49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33" name="Text Box 49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34" name="Text Box 49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35" name="Text Box 49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36" name="Text Box 49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37" name="Text Box 49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38" name="Text Box 49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39" name="Text Box 49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40" name="Text Box 49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41" name="Text Box 49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42" name="Text Box 49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43" name="Text Box 49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44" name="Text Box 50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45" name="Text Box 50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46" name="Text Box 50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47" name="Text Box 50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48" name="Text Box 50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49" name="Text Box 50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50" name="Text Box 50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51" name="Text Box 50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52" name="Text Box 50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53" name="Text Box 50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54" name="Text Box 50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55" name="Text Box 50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56" name="Text Box 50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57" name="Text Box 50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58" name="Text Box 50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59" name="Text Box 50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60" name="Text Box 50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61" name="Text Box 50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62" name="Text Box 50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63" name="Text Box 50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64" name="Text Box 50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65" name="Text Box 50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66" name="Text Box 50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67" name="Text Box 50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68" name="Text Box 50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69" name="Text Box 50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70" name="Text Box 50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71" name="Text Box 50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72" name="Text Box 50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73" name="Text Box 50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74" name="Text Box 50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75" name="Text Box 50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76" name="Text Box 50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77" name="Text Box 50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78" name="Text Box 50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79" name="Text Box 50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80" name="Text Box 50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81" name="Text Box 50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82" name="Text Box 50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83" name="Text Box 50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84" name="Text Box 50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85" name="Text Box 50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86" name="Text Box 50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87" name="Text Box 50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88" name="Text Box 50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89" name="Text Box 50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90" name="Text Box 50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91" name="Text Box 50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92" name="Text Box 50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93" name="Text Box 50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94" name="Text Box 50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95" name="Text Box 50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96" name="Text Box 50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97" name="Text Box 50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98" name="Text Box 50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399" name="Text Box 50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00" name="Text Box 50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01" name="Text Box 50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02" name="Text Box 50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03" name="Text Box 50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04" name="Text Box 50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05" name="Text Box 50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06" name="Text Box 50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07" name="Text Box 50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08" name="Text Box 50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09" name="Text Box 50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10" name="Text Box 50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11" name="Text Box 50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12" name="Text Box 50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13" name="Text Box 50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14" name="Text Box 50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15" name="Text Box 50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16" name="Text Box 50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17" name="Text Box 50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18" name="Text Box 50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19" name="Text Box 50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20" name="Text Box 50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21" name="Text Box 50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22" name="Text Box 50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23" name="Text Box 50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24" name="Text Box 50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25" name="Text Box 50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26" name="Text Box 50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27" name="Text Box 50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28" name="Text Box 50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29" name="Text Box 50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30" name="Text Box 50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31" name="Text Box 50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32" name="Text Box 50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33" name="Text Box 50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34" name="Text Box 50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35" name="Text Box 50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36" name="Text Box 50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37" name="Text Box 50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38" name="Text Box 50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39" name="Text Box 50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40" name="Text Box 50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41" name="Text Box 50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42" name="Text Box 50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43" name="Text Box 50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44" name="Text Box 51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45" name="Text Box 51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46" name="Text Box 51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47" name="Text Box 51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48" name="Text Box 51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49" name="Text Box 51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50" name="Text Box 51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51" name="Text Box 51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52" name="Text Box 51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53" name="Text Box 51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54" name="Text Box 51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55" name="Text Box 51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56" name="Text Box 51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57" name="Text Box 51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58" name="Text Box 51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59" name="Text Box 51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60" name="Text Box 51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61" name="Text Box 51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62" name="Text Box 51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63" name="Text Box 51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64" name="Text Box 51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65" name="Text Box 51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66" name="Text Box 51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67" name="Text Box 51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68" name="Text Box 51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69" name="Text Box 51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70" name="Text Box 51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71" name="Text Box 51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72" name="Text Box 51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73" name="Text Box 51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74" name="Text Box 51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75" name="Text Box 51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76" name="Text Box 51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77" name="Text Box 51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78" name="Text Box 51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79" name="Text Box 51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80" name="Text Box 51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81" name="Text Box 51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82" name="Text Box 51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83" name="Text Box 51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84" name="Text Box 51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85" name="Text Box 51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86" name="Text Box 51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87" name="Text Box 51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88" name="Text Box 51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89" name="Text Box 51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90" name="Text Box 51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91" name="Text Box 51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92" name="Text Box 51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93" name="Text Box 51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94" name="Text Box 51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95" name="Text Box 51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96" name="Text Box 51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97" name="Text Box 51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98" name="Text Box 51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499" name="Text Box 51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00" name="Text Box 51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01" name="Text Box 51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02" name="Text Box 51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03" name="Text Box 51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04" name="Text Box 51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05" name="Text Box 51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06" name="Text Box 51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07" name="Text Box 51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08" name="Text Box 51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09" name="Text Box 51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10" name="Text Box 51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11" name="Text Box 51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12" name="Text Box 51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13" name="Text Box 51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14" name="Text Box 51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15" name="Text Box 51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16" name="Text Box 51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17" name="Text Box 51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18" name="Text Box 51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19" name="Text Box 51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20" name="Text Box 51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21" name="Text Box 51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22" name="Text Box 51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23" name="Text Box 51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24" name="Text Box 51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25" name="Text Box 51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26" name="Text Box 51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27" name="Text Box 51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28" name="Text Box 51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29" name="Text Box 51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30" name="Text Box 51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31" name="Text Box 51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32" name="Text Box 51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33" name="Text Box 51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34" name="Text Box 51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35" name="Text Box 51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36" name="Text Box 51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37" name="Text Box 51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38" name="Text Box 51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39" name="Text Box 51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40" name="Text Box 51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41" name="Text Box 51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42" name="Text Box 51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43" name="Text Box 51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44" name="Text Box 52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45" name="Text Box 52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46" name="Text Box 52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47" name="Text Box 52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48" name="Text Box 52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49" name="Text Box 52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50" name="Text Box 52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51" name="Text Box 52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52" name="Text Box 52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53" name="Text Box 52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54" name="Text Box 52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55" name="Text Box 52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56" name="Text Box 52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57" name="Text Box 52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58" name="Text Box 52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59" name="Text Box 52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60" name="Text Box 52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61" name="Text Box 52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62" name="Text Box 52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63" name="Text Box 52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64" name="Text Box 52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65" name="Text Box 52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66" name="Text Box 52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67" name="Text Box 52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68" name="Text Box 52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69" name="Text Box 52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70" name="Text Box 52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71" name="Text Box 52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72" name="Text Box 52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73" name="Text Box 52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74" name="Text Box 52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75" name="Text Box 52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76" name="Text Box 52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77" name="Text Box 52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78" name="Text Box 52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79" name="Text Box 52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80" name="Text Box 52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81" name="Text Box 52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82" name="Text Box 52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83" name="Text Box 52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84" name="Text Box 52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85" name="Text Box 52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86" name="Text Box 52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87" name="Text Box 52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88" name="Text Box 52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89" name="Text Box 52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90" name="Text Box 52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91" name="Text Box 52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92" name="Text Box 52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93" name="Text Box 52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94" name="Text Box 52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95" name="Text Box 52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96" name="Text Box 52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97" name="Text Box 52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98" name="Text Box 52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599" name="Text Box 52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00" name="Text Box 52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01" name="Text Box 52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02" name="Text Box 52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03" name="Text Box 52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04" name="Text Box 52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05" name="Text Box 52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06" name="Text Box 52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07" name="Text Box 52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08" name="Text Box 52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09" name="Text Box 52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10" name="Text Box 52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11" name="Text Box 52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12" name="Text Box 52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13" name="Text Box 52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14" name="Text Box 52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15" name="Text Box 52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16" name="Text Box 52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17" name="Text Box 52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18" name="Text Box 52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19" name="Text Box 52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20" name="Text Box 52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21" name="Text Box 52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22" name="Text Box 52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23" name="Text Box 52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24" name="Text Box 52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25" name="Text Box 52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26" name="Text Box 52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27" name="Text Box 52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28" name="Text Box 52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29" name="Text Box 52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30" name="Text Box 52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31" name="Text Box 52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32" name="Text Box 52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33" name="Text Box 52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34" name="Text Box 52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35" name="Text Box 52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36" name="Text Box 52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37" name="Text Box 52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38" name="Text Box 52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39" name="Text Box 52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40" name="Text Box 52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41" name="Text Box 52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42" name="Text Box 52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43" name="Text Box 52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44" name="Text Box 53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45" name="Text Box 53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46" name="Text Box 53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47" name="Text Box 53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48" name="Text Box 53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49" name="Text Box 53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50" name="Text Box 53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51" name="Text Box 53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52" name="Text Box 530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53" name="Text Box 530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54" name="Text Box 531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55" name="Text Box 531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56" name="Text Box 531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57" name="Text Box 531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58" name="Text Box 531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59" name="Text Box 531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60" name="Text Box 531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61" name="Text Box 531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62" name="Text Box 531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63" name="Text Box 531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64" name="Text Box 532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65" name="Text Box 532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66" name="Text Box 532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67" name="Text Box 532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68" name="Text Box 532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69" name="Text Box 532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70" name="Text Box 532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71" name="Text Box 532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72" name="Text Box 532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73" name="Text Box 532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74" name="Text Box 533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75" name="Text Box 533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76" name="Text Box 533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77" name="Text Box 533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78" name="Text Box 533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79" name="Text Box 533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80" name="Text Box 533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81" name="Text Box 533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82" name="Text Box 533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83" name="Text Box 533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84" name="Text Box 534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85" name="Text Box 534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86" name="Text Box 534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87" name="Text Box 534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88" name="Text Box 534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89" name="Text Box 534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90" name="Text Box 534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91" name="Text Box 534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92" name="Text Box 534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93" name="Text Box 534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94" name="Text Box 535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95" name="Text Box 535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96" name="Text Box 535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97" name="Text Box 535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98" name="Text Box 535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699" name="Text Box 535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00" name="Text Box 535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01" name="Text Box 535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02" name="Text Box 535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03" name="Text Box 535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04" name="Text Box 536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05" name="Text Box 536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06" name="Text Box 536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07" name="Text Box 536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08" name="Text Box 536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09" name="Text Box 536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10" name="Text Box 536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11" name="Text Box 536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12" name="Text Box 536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13" name="Text Box 536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14" name="Text Box 537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15" name="Text Box 537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16" name="Text Box 537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17" name="Text Box 537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18" name="Text Box 537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19" name="Text Box 537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20" name="Text Box 537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21" name="Text Box 537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22" name="Text Box 537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23" name="Text Box 537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24" name="Text Box 538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25" name="Text Box 538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26" name="Text Box 538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27" name="Text Box 538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28" name="Text Box 538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29" name="Text Box 538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30" name="Text Box 538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31" name="Text Box 538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32" name="Text Box 538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33" name="Text Box 538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34" name="Text Box 539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35" name="Text Box 539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36" name="Text Box 539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37" name="Text Box 539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38" name="Text Box 539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39" name="Text Box 539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40" name="Text Box 539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41" name="Text Box 539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42" name="Text Box 5398"/>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43" name="Text Box 5399"/>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44" name="Text Box 5400"/>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45" name="Text Box 5401"/>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46" name="Text Box 5402"/>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47" name="Text Box 5403"/>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48" name="Text Box 5404"/>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49" name="Text Box 5405"/>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50" name="Text Box 5406"/>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1278</xdr:row>
      <xdr:rowOff>0</xdr:rowOff>
    </xdr:from>
    <xdr:ext cx="85725" cy="205409"/>
    <xdr:sp macro="" textlink="">
      <xdr:nvSpPr>
        <xdr:cNvPr id="16751" name="Text Box 5407"/>
        <xdr:cNvSpPr txBox="1">
          <a:spLocks noChangeArrowheads="1"/>
        </xdr:cNvSpPr>
      </xdr:nvSpPr>
      <xdr:spPr bwMode="auto">
        <a:xfrm>
          <a:off x="4686300" y="243830475"/>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52" name="Text Box 5427"/>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53" name="Text Box 5428"/>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54" name="Text Box 5429"/>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55" name="Text Box 5430"/>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56" name="Text Box 5431"/>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57" name="Text Box 5432"/>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58" name="Text Box 5433"/>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59" name="Text Box 5434"/>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60" name="Text Box 5435"/>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61" name="Text Box 5436"/>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62" name="Text Box 5437"/>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63" name="Text Box 5438"/>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64" name="Text Box 5439"/>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65" name="Text Box 5440"/>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66" name="Text Box 5441"/>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67" name="Text Box 5442"/>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68" name="Text Box 5443"/>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69" name="Text Box 5444"/>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70" name="Text Box 5445"/>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71" name="Text Box 5446"/>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72" name="Text Box 5447"/>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73" name="Text Box 5448"/>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74" name="Text Box 5449"/>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75" name="Text Box 5450"/>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76" name="Text Box 5451"/>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77" name="Text Box 5452"/>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78" name="Text Box 5453"/>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79" name="Text Box 5454"/>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80" name="Text Box 5455"/>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81" name="Text Box 5456"/>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82" name="Text Box 5457"/>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83" name="Text Box 5458"/>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84" name="Text Box 5459"/>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85" name="Text Box 5460"/>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86" name="Text Box 5461"/>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87" name="Text Box 5462"/>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88" name="Text Box 5463"/>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89" name="Text Box 5464"/>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90" name="Text Box 5465"/>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91" name="Text Box 5466"/>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92" name="Text Box 5467"/>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1277</xdr:row>
      <xdr:rowOff>0</xdr:rowOff>
    </xdr:from>
    <xdr:ext cx="85725" cy="205408"/>
    <xdr:sp macro="" textlink="">
      <xdr:nvSpPr>
        <xdr:cNvPr id="16793" name="Text Box 5468"/>
        <xdr:cNvSpPr txBox="1">
          <a:spLocks noChangeArrowheads="1"/>
        </xdr:cNvSpPr>
      </xdr:nvSpPr>
      <xdr:spPr bwMode="auto">
        <a:xfrm>
          <a:off x="4686300" y="243639975"/>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794" name="Text Box 25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795" name="Text Box 25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796" name="Text Box 25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797" name="Text Box 25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798" name="Text Box 25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799" name="Text Box 25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00" name="Text Box 25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01" name="Text Box 25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02" name="Text Box 25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03" name="Text Box 25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04" name="Text Box 25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05" name="Text Box 25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06" name="Text Box 25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07" name="Text Box 25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08" name="Text Box 26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09" name="Text Box 26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10" name="Text Box 26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11" name="Text Box 26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12" name="Text Box 26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13" name="Text Box 26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14" name="Text Box 26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15" name="Text Box 26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16" name="Text Box 26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17" name="Text Box 26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18" name="Text Box 26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19" name="Text Box 26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20" name="Text Box 26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21" name="Text Box 26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22" name="Text Box 26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23" name="Text Box 26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24" name="Text Box 26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25" name="Text Box 26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26" name="Text Box 26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27" name="Text Box 26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28" name="Text Box 26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29" name="Text Box 26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30" name="Text Box 26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31" name="Text Box 26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32" name="Text Box 26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33" name="Text Box 26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34" name="Text Box 26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35" name="Text Box 26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36" name="Text Box 26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37" name="Text Box 26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38" name="Text Box 26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39" name="Text Box 26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40" name="Text Box 26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41" name="Text Box 26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42" name="Text Box 26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43" name="Text Box 26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44" name="Text Box 26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45" name="Text Box 26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46" name="Text Box 26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47" name="Text Box 26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48" name="Text Box 26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49" name="Text Box 26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50" name="Text Box 26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51" name="Text Box 26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52" name="Text Box 26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53" name="Text Box 26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54" name="Text Box 26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55" name="Text Box 26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56" name="Text Box 26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57" name="Text Box 26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58" name="Text Box 26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59" name="Text Box 26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60" name="Text Box 26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61" name="Text Box 26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62" name="Text Box 26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63" name="Text Box 26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64" name="Text Box 26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65" name="Text Box 26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66" name="Text Box 27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67" name="Text Box 27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68" name="Text Box 27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69" name="Text Box 27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70" name="Text Box 27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71" name="Text Box 27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72" name="Text Box 27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73" name="Text Box 27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74" name="Text Box 27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75" name="Text Box 27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76" name="Text Box 27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77" name="Text Box 27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78" name="Text Box 27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79" name="Text Box 27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80" name="Text Box 27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81" name="Text Box 27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82" name="Text Box 27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83" name="Text Box 27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84" name="Text Box 27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85" name="Text Box 27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86" name="Text Box 27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87" name="Text Box 27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88" name="Text Box 27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89" name="Text Box 27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90" name="Text Box 27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91" name="Text Box 27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92" name="Text Box 27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93" name="Text Box 27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94" name="Text Box 27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95" name="Text Box 27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96" name="Text Box 27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97" name="Text Box 27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98" name="Text Box 27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899" name="Text Box 27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00" name="Text Box 27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01" name="Text Box 27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02" name="Text Box 27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03" name="Text Box 27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04" name="Text Box 27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05" name="Text Box 27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06" name="Text Box 27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07" name="Text Box 27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08" name="Text Box 27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09" name="Text Box 27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10" name="Text Box 27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11" name="Text Box 27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12" name="Text Box 27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13" name="Text Box 27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14" name="Text Box 27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15" name="Text Box 27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16" name="Text Box 27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17" name="Text Box 27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18" name="Text Box 27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19" name="Text Box 27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20" name="Text Box 27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21" name="Text Box 27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22" name="Text Box 27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23" name="Text Box 27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24" name="Text Box 27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25" name="Text Box 27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26" name="Text Box 27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27" name="Text Box 27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28" name="Text Box 27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29" name="Text Box 27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30" name="Text Box 27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31" name="Text Box 27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32" name="Text Box 27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33" name="Text Box 27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34" name="Text Box 27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35" name="Text Box 27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36" name="Text Box 27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37" name="Text Box 27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38" name="Text Box 27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39" name="Text Box 27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40" name="Text Box 27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41" name="Text Box 27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42" name="Text Box 27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43" name="Text Box 27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44" name="Text Box 27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45" name="Text Box 27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46" name="Text Box 27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47" name="Text Box 27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48" name="Text Box 27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49" name="Text Box 27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50" name="Text Box 27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51" name="Text Box 27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52" name="Text Box 27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53" name="Text Box 27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54" name="Text Box 27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55" name="Text Box 27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56" name="Text Box 27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57" name="Text Box 27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58" name="Text Box 27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59" name="Text Box 27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60" name="Text Box 27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61" name="Text Box 27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62" name="Text Box 27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63" name="Text Box 27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64" name="Text Box 27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65" name="Text Box 27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66" name="Text Box 28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67" name="Text Box 28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68" name="Text Box 28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69" name="Text Box 28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70" name="Text Box 28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71" name="Text Box 28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72" name="Text Box 28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73" name="Text Box 28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74" name="Text Box 28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75" name="Text Box 28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76" name="Text Box 28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77" name="Text Box 28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78" name="Text Box 28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79" name="Text Box 28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80" name="Text Box 28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81" name="Text Box 28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82" name="Text Box 28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83" name="Text Box 28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84" name="Text Box 28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85" name="Text Box 28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86" name="Text Box 28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87" name="Text Box 28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88" name="Text Box 28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89" name="Text Box 28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90" name="Text Box 28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91" name="Text Box 28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92" name="Text Box 28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93" name="Text Box 28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94" name="Text Box 28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95" name="Text Box 28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96" name="Text Box 28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97" name="Text Box 28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98" name="Text Box 28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6999" name="Text Box 28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00" name="Text Box 28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01" name="Text Box 28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02" name="Text Box 28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03" name="Text Box 28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04" name="Text Box 28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05" name="Text Box 28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06" name="Text Box 28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07" name="Text Box 28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08" name="Text Box 28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09" name="Text Box 28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10" name="Text Box 28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11" name="Text Box 28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12" name="Text Box 28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13" name="Text Box 28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14" name="Text Box 28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15" name="Text Box 28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16" name="Text Box 28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17" name="Text Box 28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18" name="Text Box 28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19" name="Text Box 28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20" name="Text Box 28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21" name="Text Box 28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22" name="Text Box 28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23" name="Text Box 28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24" name="Text Box 28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25" name="Text Box 28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26" name="Text Box 28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27" name="Text Box 28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28" name="Text Box 28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29" name="Text Box 28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30" name="Text Box 28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31" name="Text Box 28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32" name="Text Box 28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33" name="Text Box 28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34" name="Text Box 28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35" name="Text Box 28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36" name="Text Box 28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37" name="Text Box 28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38" name="Text Box 28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39" name="Text Box 28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40" name="Text Box 28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41" name="Text Box 28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42" name="Text Box 28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43" name="Text Box 28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44" name="Text Box 28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45" name="Text Box 28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46" name="Text Box 28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47" name="Text Box 28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48" name="Text Box 28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49" name="Text Box 28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50" name="Text Box 28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51" name="Text Box 28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52" name="Text Box 28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53" name="Text Box 28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54" name="Text Box 28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55" name="Text Box 28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56" name="Text Box 28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57" name="Text Box 28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58" name="Text Box 28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59" name="Text Box 28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60" name="Text Box 28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61" name="Text Box 28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62" name="Text Box 28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63" name="Text Box 28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64" name="Text Box 28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65" name="Text Box 28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66" name="Text Box 29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67" name="Text Box 29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68" name="Text Box 29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69" name="Text Box 29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70" name="Text Box 29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71" name="Text Box 29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72" name="Text Box 29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73" name="Text Box 29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74" name="Text Box 29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75" name="Text Box 29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76" name="Text Box 29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77" name="Text Box 29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78" name="Text Box 29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79" name="Text Box 29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80" name="Text Box 29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81" name="Text Box 29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82" name="Text Box 29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83" name="Text Box 29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84" name="Text Box 29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85" name="Text Box 29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86" name="Text Box 29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87" name="Text Box 29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88" name="Text Box 29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89" name="Text Box 29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90" name="Text Box 29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91" name="Text Box 29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92" name="Text Box 29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93" name="Text Box 29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94" name="Text Box 29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95" name="Text Box 29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96" name="Text Box 29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97" name="Text Box 29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98" name="Text Box 29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099" name="Text Box 29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00" name="Text Box 29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01" name="Text Box 29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02" name="Text Box 29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03" name="Text Box 29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04" name="Text Box 29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05" name="Text Box 29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06" name="Text Box 29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07" name="Text Box 29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08" name="Text Box 29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09" name="Text Box 29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10" name="Text Box 29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11" name="Text Box 29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12" name="Text Box 29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13" name="Text Box 29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14" name="Text Box 29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15" name="Text Box 29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16" name="Text Box 29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17" name="Text Box 29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18" name="Text Box 29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19" name="Text Box 29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20" name="Text Box 29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21" name="Text Box 29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22" name="Text Box 29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23" name="Text Box 29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24" name="Text Box 29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25" name="Text Box 29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26" name="Text Box 29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27" name="Text Box 29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28" name="Text Box 29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29" name="Text Box 29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30" name="Text Box 29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31" name="Text Box 29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32" name="Text Box 29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33" name="Text Box 29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34" name="Text Box 29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35" name="Text Box 29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36" name="Text Box 29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37" name="Text Box 29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38" name="Text Box 29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39" name="Text Box 29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40" name="Text Box 29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41" name="Text Box 29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42" name="Text Box 29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43" name="Text Box 29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44" name="Text Box 29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45" name="Text Box 29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46" name="Text Box 29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47" name="Text Box 29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48" name="Text Box 29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49" name="Text Box 29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50" name="Text Box 29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51" name="Text Box 29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52" name="Text Box 29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53" name="Text Box 29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54" name="Text Box 29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55" name="Text Box 29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56" name="Text Box 29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57" name="Text Box 29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58" name="Text Box 29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59" name="Text Box 29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60" name="Text Box 29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61" name="Text Box 29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62" name="Text Box 29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63" name="Text Box 29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64" name="Text Box 29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65" name="Text Box 29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66" name="Text Box 30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67" name="Text Box 30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68" name="Text Box 30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69" name="Text Box 30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70" name="Text Box 30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71" name="Text Box 30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72" name="Text Box 30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73" name="Text Box 30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74" name="Text Box 30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75" name="Text Box 30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76" name="Text Box 30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77" name="Text Box 30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78" name="Text Box 30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79" name="Text Box 30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80" name="Text Box 30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81" name="Text Box 30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82" name="Text Box 30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83" name="Text Box 30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84" name="Text Box 30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85" name="Text Box 30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86" name="Text Box 30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87" name="Text Box 30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88" name="Text Box 30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89" name="Text Box 30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90" name="Text Box 30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91" name="Text Box 30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92" name="Text Box 30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93" name="Text Box 30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94" name="Text Box 30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95" name="Text Box 30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96" name="Text Box 30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97" name="Text Box 30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98" name="Text Box 30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199" name="Text Box 30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00" name="Text Box 30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01" name="Text Box 30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02" name="Text Box 30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03" name="Text Box 30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04" name="Text Box 30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05" name="Text Box 30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06" name="Text Box 30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07" name="Text Box 30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08" name="Text Box 30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09" name="Text Box 30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10" name="Text Box 30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11" name="Text Box 30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12" name="Text Box 30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13" name="Text Box 30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14" name="Text Box 30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15" name="Text Box 30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16" name="Text Box 30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17" name="Text Box 30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18" name="Text Box 30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19" name="Text Box 30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20" name="Text Box 30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21" name="Text Box 30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22" name="Text Box 30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23" name="Text Box 30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24" name="Text Box 30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25" name="Text Box 30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26" name="Text Box 30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27" name="Text Box 30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28" name="Text Box 30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29" name="Text Box 30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30" name="Text Box 30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31" name="Text Box 30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32" name="Text Box 30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33" name="Text Box 30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34" name="Text Box 30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35" name="Text Box 30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36" name="Text Box 30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37" name="Text Box 30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38" name="Text Box 30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39" name="Text Box 30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40" name="Text Box 30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41" name="Text Box 30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42" name="Text Box 30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43" name="Text Box 30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44" name="Text Box 30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45" name="Text Box 30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46" name="Text Box 30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47" name="Text Box 30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48" name="Text Box 30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49" name="Text Box 30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50" name="Text Box 30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51" name="Text Box 30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52" name="Text Box 30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53" name="Text Box 30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54" name="Text Box 30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55" name="Text Box 30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56" name="Text Box 30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57" name="Text Box 30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58" name="Text Box 30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59" name="Text Box 30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60" name="Text Box 30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61" name="Text Box 30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62" name="Text Box 30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63" name="Text Box 30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64" name="Text Box 30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65" name="Text Box 30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66" name="Text Box 31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67" name="Text Box 31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68" name="Text Box 31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69" name="Text Box 31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70" name="Text Box 31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71" name="Text Box 31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72" name="Text Box 31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73" name="Text Box 31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74" name="Text Box 31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75" name="Text Box 31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76" name="Text Box 31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77" name="Text Box 31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78" name="Text Box 31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79" name="Text Box 31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80" name="Text Box 31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81" name="Text Box 31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82" name="Text Box 31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83" name="Text Box 31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84" name="Text Box 31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85" name="Text Box 31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86" name="Text Box 31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87" name="Text Box 31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88" name="Text Box 31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89" name="Text Box 31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90" name="Text Box 31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91" name="Text Box 31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92" name="Text Box 31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93" name="Text Box 31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94" name="Text Box 31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95" name="Text Box 31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96" name="Text Box 31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97" name="Text Box 31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98" name="Text Box 31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299" name="Text Box 31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00" name="Text Box 31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01" name="Text Box 31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02" name="Text Box 31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03" name="Text Box 31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04" name="Text Box 31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05" name="Text Box 31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06" name="Text Box 31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07" name="Text Box 31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08" name="Text Box 31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09" name="Text Box 31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10" name="Text Box 31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11" name="Text Box 31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12" name="Text Box 31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13" name="Text Box 31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14" name="Text Box 31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15" name="Text Box 31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16" name="Text Box 31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17" name="Text Box 31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18" name="Text Box 31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19" name="Text Box 31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20" name="Text Box 31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21" name="Text Box 31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22" name="Text Box 31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23" name="Text Box 31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24" name="Text Box 31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25" name="Text Box 31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26" name="Text Box 31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27" name="Text Box 31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28" name="Text Box 31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29" name="Text Box 31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30" name="Text Box 31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31" name="Text Box 31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32" name="Text Box 31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33" name="Text Box 31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34" name="Text Box 31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35" name="Text Box 31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36" name="Text Box 31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37" name="Text Box 31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38" name="Text Box 31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39" name="Text Box 31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40" name="Text Box 31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41" name="Text Box 31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42" name="Text Box 31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43" name="Text Box 31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44" name="Text Box 31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45" name="Text Box 31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46" name="Text Box 31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47" name="Text Box 31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48" name="Text Box 31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49" name="Text Box 31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50" name="Text Box 31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51" name="Text Box 31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52" name="Text Box 31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53" name="Text Box 31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54" name="Text Box 31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55" name="Text Box 31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56" name="Text Box 31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57" name="Text Box 31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58" name="Text Box 31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59" name="Text Box 31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60" name="Text Box 31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61" name="Text Box 31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62" name="Text Box 31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63" name="Text Box 31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64" name="Text Box 31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65" name="Text Box 31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66" name="Text Box 32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67" name="Text Box 32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68" name="Text Box 32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69" name="Text Box 32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70" name="Text Box 32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71" name="Text Box 32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72" name="Text Box 32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73" name="Text Box 32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74" name="Text Box 32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75" name="Text Box 32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76" name="Text Box 32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77" name="Text Box 32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78" name="Text Box 32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79" name="Text Box 32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80" name="Text Box 32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81" name="Text Box 32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82" name="Text Box 32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83" name="Text Box 32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84" name="Text Box 32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85" name="Text Box 32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86" name="Text Box 32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87" name="Text Box 32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88" name="Text Box 32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89" name="Text Box 32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90" name="Text Box 32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91" name="Text Box 32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92" name="Text Box 32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93" name="Text Box 32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94" name="Text Box 32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95" name="Text Box 32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96" name="Text Box 32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97" name="Text Box 32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98" name="Text Box 32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399" name="Text Box 32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00" name="Text Box 32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01" name="Text Box 32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02" name="Text Box 32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03" name="Text Box 32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04" name="Text Box 32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05" name="Text Box 32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06" name="Text Box 32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07" name="Text Box 32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08" name="Text Box 32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09" name="Text Box 32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10" name="Text Box 32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11" name="Text Box 32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12" name="Text Box 32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13" name="Text Box 32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14" name="Text Box 32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15" name="Text Box 32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16" name="Text Box 32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17" name="Text Box 32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18" name="Text Box 32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19" name="Text Box 32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20" name="Text Box 32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21" name="Text Box 32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22" name="Text Box 32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23" name="Text Box 32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24" name="Text Box 32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25" name="Text Box 32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26" name="Text Box 32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27" name="Text Box 32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28" name="Text Box 32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29" name="Text Box 32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30" name="Text Box 32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31" name="Text Box 32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32" name="Text Box 32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33" name="Text Box 32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34" name="Text Box 32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35" name="Text Box 32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36" name="Text Box 32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37" name="Text Box 32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38" name="Text Box 32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39" name="Text Box 32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40" name="Text Box 32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41" name="Text Box 32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42" name="Text Box 32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43" name="Text Box 32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44" name="Text Box 32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45" name="Text Box 32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46" name="Text Box 32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47" name="Text Box 32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48" name="Text Box 32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49" name="Text Box 32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50" name="Text Box 32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51" name="Text Box 32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52" name="Text Box 32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53" name="Text Box 32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54" name="Text Box 32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55" name="Text Box 32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56" name="Text Box 32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57" name="Text Box 32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58" name="Text Box 32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59" name="Text Box 32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60" name="Text Box 32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61" name="Text Box 32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62" name="Text Box 32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63" name="Text Box 32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64" name="Text Box 32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65" name="Text Box 32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66" name="Text Box 33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67" name="Text Box 33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68" name="Text Box 33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69" name="Text Box 33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70" name="Text Box 33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71" name="Text Box 33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72" name="Text Box 33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73" name="Text Box 33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74" name="Text Box 33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75" name="Text Box 33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76" name="Text Box 33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77" name="Text Box 33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78" name="Text Box 33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79" name="Text Box 33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80" name="Text Box 33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81" name="Text Box 33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82" name="Text Box 33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83" name="Text Box 33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84" name="Text Box 33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85" name="Text Box 33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86" name="Text Box 33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87" name="Text Box 33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88" name="Text Box 33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89" name="Text Box 33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90" name="Text Box 33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91" name="Text Box 33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92" name="Text Box 33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93" name="Text Box 33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94" name="Text Box 33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95" name="Text Box 33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96" name="Text Box 33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97" name="Text Box 33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98" name="Text Box 33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499" name="Text Box 33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00" name="Text Box 33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01" name="Text Box 33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02" name="Text Box 33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03" name="Text Box 33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04" name="Text Box 33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05" name="Text Box 33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06" name="Text Box 33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07" name="Text Box 33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08" name="Text Box 33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09" name="Text Box 33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10" name="Text Box 33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11" name="Text Box 33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12" name="Text Box 33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13" name="Text Box 33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14" name="Text Box 33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15" name="Text Box 33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16" name="Text Box 33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17" name="Text Box 33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18" name="Text Box 33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19" name="Text Box 33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20" name="Text Box 33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21" name="Text Box 33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22" name="Text Box 33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23" name="Text Box 33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24" name="Text Box 33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25" name="Text Box 33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26" name="Text Box 33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27" name="Text Box 33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28" name="Text Box 33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29" name="Text Box 33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30" name="Text Box 33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31" name="Text Box 33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32" name="Text Box 33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33" name="Text Box 33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34" name="Text Box 33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35" name="Text Box 33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36" name="Text Box 33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37" name="Text Box 33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38" name="Text Box 33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39" name="Text Box 33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40" name="Text Box 33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41" name="Text Box 33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42" name="Text Box 33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43" name="Text Box 33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44" name="Text Box 33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45" name="Text Box 33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46" name="Text Box 33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47" name="Text Box 33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48" name="Text Box 33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49" name="Text Box 33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50" name="Text Box 33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51" name="Text Box 33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52" name="Text Box 33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53" name="Text Box 33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54" name="Text Box 33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55" name="Text Box 33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56" name="Text Box 33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57" name="Text Box 33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58" name="Text Box 33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59" name="Text Box 33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60" name="Text Box 33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61" name="Text Box 33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62" name="Text Box 33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63" name="Text Box 33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64" name="Text Box 33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65" name="Text Box 33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66" name="Text Box 34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67" name="Text Box 34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68" name="Text Box 34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69" name="Text Box 34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70" name="Text Box 34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71" name="Text Box 34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72" name="Text Box 34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73" name="Text Box 34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74" name="Text Box 34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75" name="Text Box 34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76" name="Text Box 34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77" name="Text Box 34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78" name="Text Box 34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79" name="Text Box 34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80" name="Text Box 34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81" name="Text Box 34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82" name="Text Box 34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83" name="Text Box 34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84" name="Text Box 34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85" name="Text Box 34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86" name="Text Box 34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87" name="Text Box 34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88" name="Text Box 34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89" name="Text Box 34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90" name="Text Box 34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91" name="Text Box 34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92" name="Text Box 34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93" name="Text Box 34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94" name="Text Box 34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95" name="Text Box 34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96" name="Text Box 34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97" name="Text Box 34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98" name="Text Box 34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599" name="Text Box 34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00" name="Text Box 34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01" name="Text Box 34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02" name="Text Box 34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03" name="Text Box 34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04" name="Text Box 34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05" name="Text Box 34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06" name="Text Box 34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07" name="Text Box 34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08" name="Text Box 34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09" name="Text Box 34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10" name="Text Box 34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11" name="Text Box 34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12" name="Text Box 34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13" name="Text Box 34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14" name="Text Box 34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15" name="Text Box 34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16" name="Text Box 34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17" name="Text Box 34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18" name="Text Box 34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19" name="Text Box 34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20" name="Text Box 34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21" name="Text Box 34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22" name="Text Box 34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23" name="Text Box 34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24" name="Text Box 34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25" name="Text Box 34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26" name="Text Box 34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27" name="Text Box 34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28" name="Text Box 34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29" name="Text Box 34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30" name="Text Box 34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31" name="Text Box 34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32" name="Text Box 34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33" name="Text Box 34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34" name="Text Box 34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35" name="Text Box 34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36" name="Text Box 34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37" name="Text Box 34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38" name="Text Box 34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39" name="Text Box 34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40" name="Text Box 34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41" name="Text Box 34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42" name="Text Box 34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43" name="Text Box 34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44" name="Text Box 34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45" name="Text Box 34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46" name="Text Box 34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47" name="Text Box 34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48" name="Text Box 34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49" name="Text Box 34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50" name="Text Box 34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51" name="Text Box 34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52" name="Text Box 34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53" name="Text Box 34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54" name="Text Box 34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55" name="Text Box 34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56" name="Text Box 34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57" name="Text Box 34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58" name="Text Box 34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59" name="Text Box 34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60" name="Text Box 34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61" name="Text Box 34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62" name="Text Box 34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63" name="Text Box 34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64" name="Text Box 34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65" name="Text Box 34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66" name="Text Box 35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67" name="Text Box 35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68" name="Text Box 35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69" name="Text Box 35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70" name="Text Box 35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71" name="Text Box 35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72" name="Text Box 35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73" name="Text Box 35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74" name="Text Box 35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75" name="Text Box 35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76" name="Text Box 35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77" name="Text Box 35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78" name="Text Box 35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79" name="Text Box 35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80" name="Text Box 35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81" name="Text Box 35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82" name="Text Box 35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83" name="Text Box 35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84" name="Text Box 35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85" name="Text Box 35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86" name="Text Box 35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87" name="Text Box 35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88" name="Text Box 35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89" name="Text Box 35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90" name="Text Box 35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91" name="Text Box 35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92" name="Text Box 35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93" name="Text Box 35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94" name="Text Box 35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95" name="Text Box 35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96" name="Text Box 35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97" name="Text Box 35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98" name="Text Box 35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699" name="Text Box 35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00" name="Text Box 35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01" name="Text Box 35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02" name="Text Box 35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03" name="Text Box 35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04" name="Text Box 35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05" name="Text Box 35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06" name="Text Box 35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07" name="Text Box 35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08" name="Text Box 35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09" name="Text Box 35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10" name="Text Box 35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11" name="Text Box 35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12" name="Text Box 35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13" name="Text Box 35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14" name="Text Box 35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15" name="Text Box 35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16" name="Text Box 35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17" name="Text Box 35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18" name="Text Box 35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19" name="Text Box 35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20" name="Text Box 35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21" name="Text Box 35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22" name="Text Box 35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23" name="Text Box 35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24" name="Text Box 35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25" name="Text Box 35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26" name="Text Box 35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27" name="Text Box 35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28" name="Text Box 35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29" name="Text Box 35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30" name="Text Box 35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31" name="Text Box 35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32" name="Text Box 35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33" name="Text Box 35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34" name="Text Box 35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35" name="Text Box 35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36" name="Text Box 35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37" name="Text Box 35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38" name="Text Box 35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39" name="Text Box 35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40" name="Text Box 35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41" name="Text Box 35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42" name="Text Box 35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43" name="Text Box 35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44" name="Text Box 35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45" name="Text Box 35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46" name="Text Box 35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47" name="Text Box 35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48" name="Text Box 35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49" name="Text Box 35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50" name="Text Box 35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51" name="Text Box 35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52" name="Text Box 35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53" name="Text Box 35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54" name="Text Box 35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55" name="Text Box 35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56" name="Text Box 35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57" name="Text Box 35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58" name="Text Box 35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59" name="Text Box 35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60" name="Text Box 35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61" name="Text Box 35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62" name="Text Box 35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63" name="Text Box 35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64" name="Text Box 35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65" name="Text Box 35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66" name="Text Box 36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67" name="Text Box 36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68" name="Text Box 36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69" name="Text Box 36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70" name="Text Box 36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71" name="Text Box 36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72" name="Text Box 36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73" name="Text Box 36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74" name="Text Box 36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75" name="Text Box 36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76" name="Text Box 36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77" name="Text Box 36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78" name="Text Box 36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79" name="Text Box 36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80" name="Text Box 36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81" name="Text Box 36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82" name="Text Box 36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83" name="Text Box 36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84" name="Text Box 36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85" name="Text Box 36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86" name="Text Box 36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87" name="Text Box 36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88" name="Text Box 36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89" name="Text Box 36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90" name="Text Box 36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91" name="Text Box 36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92" name="Text Box 36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93" name="Text Box 36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94" name="Text Box 36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95" name="Text Box 36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96" name="Text Box 36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97" name="Text Box 36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98" name="Text Box 36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799" name="Text Box 36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00" name="Text Box 36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01" name="Text Box 36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02" name="Text Box 36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03" name="Text Box 36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04" name="Text Box 36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05" name="Text Box 36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06" name="Text Box 36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07" name="Text Box 36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08" name="Text Box 36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09" name="Text Box 36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10" name="Text Box 36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11" name="Text Box 36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12" name="Text Box 36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13" name="Text Box 36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14" name="Text Box 36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15" name="Text Box 36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16" name="Text Box 36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17" name="Text Box 36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18" name="Text Box 36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19" name="Text Box 36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20" name="Text Box 36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21" name="Text Box 36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22" name="Text Box 36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23" name="Text Box 36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24" name="Text Box 36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25" name="Text Box 36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26" name="Text Box 36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27" name="Text Box 36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28" name="Text Box 36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29" name="Text Box 36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30" name="Text Box 36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31" name="Text Box 36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32" name="Text Box 36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33" name="Text Box 36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34" name="Text Box 36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35" name="Text Box 36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36" name="Text Box 36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37" name="Text Box 36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38" name="Text Box 36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39" name="Text Box 36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40" name="Text Box 36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41" name="Text Box 36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42" name="Text Box 36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43" name="Text Box 36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44" name="Text Box 36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45" name="Text Box 36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46" name="Text Box 36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47" name="Text Box 36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48" name="Text Box 36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49" name="Text Box 36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50" name="Text Box 36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51" name="Text Box 36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52" name="Text Box 36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53" name="Text Box 36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54" name="Text Box 36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55" name="Text Box 36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56" name="Text Box 36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57" name="Text Box 36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58" name="Text Box 36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59" name="Text Box 36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60" name="Text Box 36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61" name="Text Box 36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62" name="Text Box 36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63" name="Text Box 36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64" name="Text Box 36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65" name="Text Box 36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66" name="Text Box 37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67" name="Text Box 37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68" name="Text Box 37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69" name="Text Box 37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70" name="Text Box 37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71" name="Text Box 37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72" name="Text Box 37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73" name="Text Box 37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74" name="Text Box 37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75" name="Text Box 37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76" name="Text Box 37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77" name="Text Box 37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78" name="Text Box 37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79" name="Text Box 37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80" name="Text Box 37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81" name="Text Box 37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82" name="Text Box 37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83" name="Text Box 37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84" name="Text Box 37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85" name="Text Box 37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86" name="Text Box 37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87" name="Text Box 37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88" name="Text Box 37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89" name="Text Box 37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90" name="Text Box 37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91" name="Text Box 37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92" name="Text Box 37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93" name="Text Box 37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94" name="Text Box 37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95" name="Text Box 37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96" name="Text Box 37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97" name="Text Box 37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98" name="Text Box 37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899" name="Text Box 37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00" name="Text Box 37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01" name="Text Box 37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02" name="Text Box 37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03" name="Text Box 37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04" name="Text Box 37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05" name="Text Box 37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06" name="Text Box 37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07" name="Text Box 37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08" name="Text Box 37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09" name="Text Box 37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10" name="Text Box 37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11" name="Text Box 37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12" name="Text Box 37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13" name="Text Box 37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14" name="Text Box 37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15" name="Text Box 37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16" name="Text Box 37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17" name="Text Box 37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18" name="Text Box 37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19" name="Text Box 37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20" name="Text Box 37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21" name="Text Box 37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22" name="Text Box 37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23" name="Text Box 37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24" name="Text Box 37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25" name="Text Box 37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26" name="Text Box 37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27" name="Text Box 37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28" name="Text Box 37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29" name="Text Box 37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30" name="Text Box 37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31" name="Text Box 37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32" name="Text Box 37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33" name="Text Box 37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34" name="Text Box 37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35" name="Text Box 37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36" name="Text Box 37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37" name="Text Box 37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38" name="Text Box 37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39" name="Text Box 37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40" name="Text Box 37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41" name="Text Box 37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42" name="Text Box 37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43" name="Text Box 37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44" name="Text Box 37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45" name="Text Box 37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46" name="Text Box 37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47" name="Text Box 37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48" name="Text Box 37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49" name="Text Box 37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50" name="Text Box 37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51" name="Text Box 37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52" name="Text Box 37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53" name="Text Box 37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54" name="Text Box 37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55" name="Text Box 37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56" name="Text Box 37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57" name="Text Box 37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58" name="Text Box 37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59" name="Text Box 37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60" name="Text Box 37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61" name="Text Box 37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62" name="Text Box 37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63" name="Text Box 37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64" name="Text Box 37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65" name="Text Box 37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66" name="Text Box 38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67" name="Text Box 38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68" name="Text Box 38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69" name="Text Box 38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70" name="Text Box 38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71" name="Text Box 38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72" name="Text Box 38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73" name="Text Box 38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74" name="Text Box 38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75" name="Text Box 38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76" name="Text Box 38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77" name="Text Box 38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78" name="Text Box 38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79" name="Text Box 38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80" name="Text Box 38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81" name="Text Box 38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82" name="Text Box 38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83" name="Text Box 38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84" name="Text Box 38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85" name="Text Box 38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86" name="Text Box 38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87" name="Text Box 38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88" name="Text Box 38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89" name="Text Box 38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90" name="Text Box 38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91" name="Text Box 38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92" name="Text Box 38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93" name="Text Box 38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94" name="Text Box 38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95" name="Text Box 38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96" name="Text Box 38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97" name="Text Box 38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98" name="Text Box 38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7999" name="Text Box 38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00" name="Text Box 38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01" name="Text Box 38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02" name="Text Box 38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03" name="Text Box 38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04" name="Text Box 38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05" name="Text Box 38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06" name="Text Box 38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07" name="Text Box 38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08" name="Text Box 38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09" name="Text Box 38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10" name="Text Box 38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11" name="Text Box 38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12" name="Text Box 38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13" name="Text Box 38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14" name="Text Box 38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15" name="Text Box 38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16" name="Text Box 38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17" name="Text Box 38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18" name="Text Box 38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19" name="Text Box 38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20" name="Text Box 38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21" name="Text Box 38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22" name="Text Box 38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23" name="Text Box 38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24" name="Text Box 38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25" name="Text Box 38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26" name="Text Box 38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27" name="Text Box 38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28" name="Text Box 38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29" name="Text Box 38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30" name="Text Box 38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31" name="Text Box 38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32" name="Text Box 38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33" name="Text Box 38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34" name="Text Box 38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35" name="Text Box 38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36" name="Text Box 38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37" name="Text Box 38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38" name="Text Box 38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39" name="Text Box 38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40" name="Text Box 38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41" name="Text Box 38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42" name="Text Box 38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43" name="Text Box 38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44" name="Text Box 38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45" name="Text Box 38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46" name="Text Box 38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47" name="Text Box 38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48" name="Text Box 38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49" name="Text Box 38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50" name="Text Box 38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51" name="Text Box 38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52" name="Text Box 38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53" name="Text Box 38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54" name="Text Box 38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55" name="Text Box 38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56" name="Text Box 38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57" name="Text Box 38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58" name="Text Box 38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59" name="Text Box 38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60" name="Text Box 38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61" name="Text Box 38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62" name="Text Box 38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63" name="Text Box 38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64" name="Text Box 38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65" name="Text Box 38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66" name="Text Box 39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67" name="Text Box 39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68" name="Text Box 39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69" name="Text Box 39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70" name="Text Box 39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71" name="Text Box 39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72" name="Text Box 39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73" name="Text Box 39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74" name="Text Box 39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75" name="Text Box 39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76" name="Text Box 39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77" name="Text Box 39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78" name="Text Box 39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79" name="Text Box 39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80" name="Text Box 39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81" name="Text Box 39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82" name="Text Box 39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83" name="Text Box 39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84" name="Text Box 39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85" name="Text Box 39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86" name="Text Box 39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87" name="Text Box 39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88" name="Text Box 39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89" name="Text Box 39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90" name="Text Box 39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91" name="Text Box 39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92" name="Text Box 39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93" name="Text Box 39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94" name="Text Box 39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95" name="Text Box 39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96" name="Text Box 39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97" name="Text Box 39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98" name="Text Box 39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099" name="Text Box 39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00" name="Text Box 39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01" name="Text Box 39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02" name="Text Box 39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03" name="Text Box 39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04" name="Text Box 39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05" name="Text Box 39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06" name="Text Box 39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07" name="Text Box 39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08" name="Text Box 39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09" name="Text Box 39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10" name="Text Box 39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11" name="Text Box 39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12" name="Text Box 39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13" name="Text Box 39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14" name="Text Box 39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15" name="Text Box 39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16" name="Text Box 39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17" name="Text Box 39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18" name="Text Box 39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19" name="Text Box 39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20" name="Text Box 39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21" name="Text Box 39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22" name="Text Box 39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23" name="Text Box 39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24" name="Text Box 39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25" name="Text Box 39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26" name="Text Box 39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27" name="Text Box 39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28" name="Text Box 39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29" name="Text Box 39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30" name="Text Box 39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31" name="Text Box 39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32" name="Text Box 39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33" name="Text Box 39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34" name="Text Box 39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35" name="Text Box 39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36" name="Text Box 39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37" name="Text Box 39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38" name="Text Box 39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39" name="Text Box 39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40" name="Text Box 39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41" name="Text Box 39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42" name="Text Box 39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43" name="Text Box 39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44" name="Text Box 39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45" name="Text Box 39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46" name="Text Box 39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47" name="Text Box 39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48" name="Text Box 39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49" name="Text Box 39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50" name="Text Box 39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51" name="Text Box 39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52" name="Text Box 39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53" name="Text Box 39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54" name="Text Box 39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55" name="Text Box 39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56" name="Text Box 39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57" name="Text Box 39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58" name="Text Box 39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59" name="Text Box 39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60" name="Text Box 39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61" name="Text Box 39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62" name="Text Box 39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63" name="Text Box 39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64" name="Text Box 39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65" name="Text Box 39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66" name="Text Box 40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67" name="Text Box 40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68" name="Text Box 40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69" name="Text Box 40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70" name="Text Box 40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71" name="Text Box 40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72" name="Text Box 40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73" name="Text Box 40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74" name="Text Box 40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75" name="Text Box 40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76" name="Text Box 40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77" name="Text Box 40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78" name="Text Box 40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79" name="Text Box 40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80" name="Text Box 40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81" name="Text Box 40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82" name="Text Box 40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83" name="Text Box 40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84" name="Text Box 40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85" name="Text Box 40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86" name="Text Box 40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87" name="Text Box 40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88" name="Text Box 40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89" name="Text Box 40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90" name="Text Box 40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91" name="Text Box 40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92" name="Text Box 40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93" name="Text Box 40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94" name="Text Box 40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95" name="Text Box 40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96" name="Text Box 40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97" name="Text Box 40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98" name="Text Box 40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199" name="Text Box 40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00" name="Text Box 40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01" name="Text Box 40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02" name="Text Box 40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03" name="Text Box 40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04" name="Text Box 40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05" name="Text Box 40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06" name="Text Box 40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07" name="Text Box 40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08" name="Text Box 40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09" name="Text Box 40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10" name="Text Box 40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11" name="Text Box 40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12" name="Text Box 40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13" name="Text Box 40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14" name="Text Box 40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15" name="Text Box 40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16" name="Text Box 40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17" name="Text Box 40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18" name="Text Box 40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19" name="Text Box 40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20" name="Text Box 40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21" name="Text Box 40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22" name="Text Box 40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23" name="Text Box 40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24" name="Text Box 40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25" name="Text Box 40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26" name="Text Box 40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27" name="Text Box 40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28" name="Text Box 40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29" name="Text Box 40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30" name="Text Box 40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31" name="Text Box 40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32" name="Text Box 40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33" name="Text Box 40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34" name="Text Box 40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35" name="Text Box 40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36" name="Text Box 40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37" name="Text Box 40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38" name="Text Box 40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39" name="Text Box 40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40" name="Text Box 40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41" name="Text Box 40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42" name="Text Box 40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43" name="Text Box 40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44" name="Text Box 40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45" name="Text Box 40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46" name="Text Box 40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47" name="Text Box 40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48" name="Text Box 40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49" name="Text Box 40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50" name="Text Box 40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51" name="Text Box 40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52" name="Text Box 40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53" name="Text Box 40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54" name="Text Box 40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55" name="Text Box 40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56" name="Text Box 40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57" name="Text Box 40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58" name="Text Box 40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59" name="Text Box 40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60" name="Text Box 40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61" name="Text Box 40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62" name="Text Box 40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63" name="Text Box 40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64" name="Text Box 40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65" name="Text Box 40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66" name="Text Box 41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67" name="Text Box 41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68" name="Text Box 41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69" name="Text Box 41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70" name="Text Box 41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71" name="Text Box 41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72" name="Text Box 41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73" name="Text Box 41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74" name="Text Box 41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75" name="Text Box 41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76" name="Text Box 41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77" name="Text Box 41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78" name="Text Box 41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79" name="Text Box 41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80" name="Text Box 41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81" name="Text Box 41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82" name="Text Box 41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83" name="Text Box 41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84" name="Text Box 41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85" name="Text Box 41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86" name="Text Box 41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87" name="Text Box 41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88" name="Text Box 41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89" name="Text Box 41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90" name="Text Box 41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91" name="Text Box 41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92" name="Text Box 41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93" name="Text Box 41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94" name="Text Box 41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95" name="Text Box 41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96" name="Text Box 41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97" name="Text Box 41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98" name="Text Box 41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299" name="Text Box 41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00" name="Text Box 41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01" name="Text Box 41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02" name="Text Box 41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03" name="Text Box 41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04" name="Text Box 41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05" name="Text Box 41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06" name="Text Box 41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07" name="Text Box 41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08" name="Text Box 41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09" name="Text Box 41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10" name="Text Box 41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11" name="Text Box 41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12" name="Text Box 41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13" name="Text Box 41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14" name="Text Box 41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15" name="Text Box 41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16" name="Text Box 41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17" name="Text Box 41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18" name="Text Box 41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19" name="Text Box 41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20" name="Text Box 41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21" name="Text Box 41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22" name="Text Box 41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23" name="Text Box 41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24" name="Text Box 41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25" name="Text Box 41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26" name="Text Box 41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27" name="Text Box 41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28" name="Text Box 41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29" name="Text Box 41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30" name="Text Box 41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31" name="Text Box 41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32" name="Text Box 41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33" name="Text Box 41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34" name="Text Box 41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35" name="Text Box 41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36" name="Text Box 41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37" name="Text Box 41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38" name="Text Box 41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39" name="Text Box 41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40" name="Text Box 41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41" name="Text Box 41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42" name="Text Box 41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43" name="Text Box 41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44" name="Text Box 41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45" name="Text Box 41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46" name="Text Box 41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47" name="Text Box 41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48" name="Text Box 41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49" name="Text Box 41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50" name="Text Box 41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51" name="Text Box 41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52" name="Text Box 41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53" name="Text Box 41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54" name="Text Box 41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55" name="Text Box 41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56" name="Text Box 41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57" name="Text Box 41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58" name="Text Box 41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59" name="Text Box 41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60" name="Text Box 41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61" name="Text Box 41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62" name="Text Box 41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63" name="Text Box 41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64" name="Text Box 41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65" name="Text Box 41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66" name="Text Box 42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67" name="Text Box 42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68" name="Text Box 42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69" name="Text Box 42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70" name="Text Box 42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71" name="Text Box 42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72" name="Text Box 42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73" name="Text Box 42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74" name="Text Box 42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75" name="Text Box 42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76" name="Text Box 42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77" name="Text Box 42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78" name="Text Box 42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79" name="Text Box 42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80" name="Text Box 42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81" name="Text Box 42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82" name="Text Box 42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83" name="Text Box 42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84" name="Text Box 42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85" name="Text Box 42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86" name="Text Box 42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87" name="Text Box 42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88" name="Text Box 42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89" name="Text Box 42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90" name="Text Box 42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91" name="Text Box 42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92" name="Text Box 42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93" name="Text Box 42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94" name="Text Box 42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95" name="Text Box 42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96" name="Text Box 42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97" name="Text Box 42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98" name="Text Box 42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399" name="Text Box 42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00" name="Text Box 42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01" name="Text Box 42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02" name="Text Box 42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03" name="Text Box 42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04" name="Text Box 42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05" name="Text Box 42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06" name="Text Box 42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07" name="Text Box 42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08" name="Text Box 42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09" name="Text Box 42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10" name="Text Box 42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11" name="Text Box 42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12" name="Text Box 42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13" name="Text Box 42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14" name="Text Box 42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15" name="Text Box 42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16" name="Text Box 42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17" name="Text Box 42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18" name="Text Box 42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19" name="Text Box 42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20" name="Text Box 42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21" name="Text Box 42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22" name="Text Box 42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23" name="Text Box 42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24" name="Text Box 42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25" name="Text Box 42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26" name="Text Box 42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27" name="Text Box 42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28" name="Text Box 42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29" name="Text Box 42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30" name="Text Box 42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31" name="Text Box 42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32" name="Text Box 42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33" name="Text Box 42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34" name="Text Box 42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35" name="Text Box 42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36" name="Text Box 42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37" name="Text Box 42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38" name="Text Box 42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39" name="Text Box 42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40" name="Text Box 42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41" name="Text Box 42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42" name="Text Box 42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43" name="Text Box 42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44" name="Text Box 42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45" name="Text Box 42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46" name="Text Box 42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47" name="Text Box 42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48" name="Text Box 42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49" name="Text Box 42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50" name="Text Box 42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51" name="Text Box 42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52" name="Text Box 42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53" name="Text Box 42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54" name="Text Box 42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55" name="Text Box 42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56" name="Text Box 42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57" name="Text Box 42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58" name="Text Box 42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59" name="Text Box 42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60" name="Text Box 42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61" name="Text Box 42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62" name="Text Box 42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63" name="Text Box 42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64" name="Text Box 42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65" name="Text Box 42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66" name="Text Box 43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67" name="Text Box 43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68" name="Text Box 43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69" name="Text Box 43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70" name="Text Box 43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71" name="Text Box 43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72" name="Text Box 43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73" name="Text Box 43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74" name="Text Box 43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75" name="Text Box 43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76" name="Text Box 43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77" name="Text Box 43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78" name="Text Box 43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79" name="Text Box 43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80" name="Text Box 43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81" name="Text Box 43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82" name="Text Box 43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83" name="Text Box 43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84" name="Text Box 43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85" name="Text Box 43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86" name="Text Box 43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87" name="Text Box 43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88" name="Text Box 43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89" name="Text Box 43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90" name="Text Box 43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91" name="Text Box 43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92" name="Text Box 43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93" name="Text Box 43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94" name="Text Box 43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95" name="Text Box 43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96" name="Text Box 43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97" name="Text Box 43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98" name="Text Box 43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499" name="Text Box 43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00" name="Text Box 43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01" name="Text Box 43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02" name="Text Box 43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03" name="Text Box 43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04" name="Text Box 43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05" name="Text Box 43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06" name="Text Box 43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07" name="Text Box 43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08" name="Text Box 43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09" name="Text Box 43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10" name="Text Box 43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11" name="Text Box 43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12" name="Text Box 43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13" name="Text Box 43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14" name="Text Box 43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15" name="Text Box 43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16" name="Text Box 43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17" name="Text Box 43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18" name="Text Box 43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19" name="Text Box 43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20" name="Text Box 43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21" name="Text Box 43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22" name="Text Box 43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23" name="Text Box 43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24" name="Text Box 43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25" name="Text Box 43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26" name="Text Box 43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27" name="Text Box 43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28" name="Text Box 43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29" name="Text Box 43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30" name="Text Box 43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31" name="Text Box 43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32" name="Text Box 43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33" name="Text Box 43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34" name="Text Box 43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35" name="Text Box 43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36" name="Text Box 43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37" name="Text Box 43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38" name="Text Box 43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39" name="Text Box 43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40" name="Text Box 43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41" name="Text Box 43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42" name="Text Box 43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43" name="Text Box 43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44" name="Text Box 43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45" name="Text Box 43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46" name="Text Box 43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47" name="Text Box 43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48" name="Text Box 43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49" name="Text Box 43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50" name="Text Box 43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51" name="Text Box 43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52" name="Text Box 43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53" name="Text Box 43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54" name="Text Box 43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55" name="Text Box 43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56" name="Text Box 43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57" name="Text Box 43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58" name="Text Box 43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59" name="Text Box 43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60" name="Text Box 43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61" name="Text Box 43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62" name="Text Box 43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63" name="Text Box 43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64" name="Text Box 43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65" name="Text Box 43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66" name="Text Box 44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67" name="Text Box 44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68" name="Text Box 44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69" name="Text Box 44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70" name="Text Box 44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71" name="Text Box 44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72" name="Text Box 44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73" name="Text Box 44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74" name="Text Box 44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75" name="Text Box 44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76" name="Text Box 44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77" name="Text Box 44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78" name="Text Box 44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79" name="Text Box 44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80" name="Text Box 44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81" name="Text Box 44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82" name="Text Box 44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83" name="Text Box 44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84" name="Text Box 44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85" name="Text Box 44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86" name="Text Box 44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87" name="Text Box 44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88" name="Text Box 44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89" name="Text Box 44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90" name="Text Box 44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91" name="Text Box 44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92" name="Text Box 44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93" name="Text Box 44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94" name="Text Box 44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95" name="Text Box 44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96" name="Text Box 44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97" name="Text Box 44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98" name="Text Box 44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599" name="Text Box 44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00" name="Text Box 44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01" name="Text Box 44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02" name="Text Box 44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03" name="Text Box 44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04" name="Text Box 44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05" name="Text Box 44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06" name="Text Box 44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07" name="Text Box 44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08" name="Text Box 44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09" name="Text Box 44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10" name="Text Box 44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11" name="Text Box 44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12" name="Text Box 44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13" name="Text Box 44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14" name="Text Box 44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15" name="Text Box 44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16" name="Text Box 44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17" name="Text Box 44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18" name="Text Box 44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19" name="Text Box 44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20" name="Text Box 44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21" name="Text Box 44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22" name="Text Box 44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23" name="Text Box 44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24" name="Text Box 44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25" name="Text Box 44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26" name="Text Box 44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27" name="Text Box 44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28" name="Text Box 44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29" name="Text Box 44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30" name="Text Box 44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31" name="Text Box 44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32" name="Text Box 44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33" name="Text Box 44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34" name="Text Box 44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35" name="Text Box 44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36" name="Text Box 44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37" name="Text Box 44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38" name="Text Box 44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39" name="Text Box 44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40" name="Text Box 44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41" name="Text Box 44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42" name="Text Box 44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43" name="Text Box 44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44" name="Text Box 44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45" name="Text Box 44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46" name="Text Box 44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47" name="Text Box 44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48" name="Text Box 44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49" name="Text Box 44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50" name="Text Box 44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51" name="Text Box 44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52" name="Text Box 44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53" name="Text Box 44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54" name="Text Box 44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55" name="Text Box 44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56" name="Text Box 44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57" name="Text Box 44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58" name="Text Box 44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59" name="Text Box 44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60" name="Text Box 44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61" name="Text Box 44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62" name="Text Box 44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63" name="Text Box 44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64" name="Text Box 44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65" name="Text Box 44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66" name="Text Box 45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67" name="Text Box 45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68" name="Text Box 45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69" name="Text Box 45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70" name="Text Box 45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71" name="Text Box 45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72" name="Text Box 45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73" name="Text Box 45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74" name="Text Box 45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75" name="Text Box 45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76" name="Text Box 45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77" name="Text Box 45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78" name="Text Box 45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79" name="Text Box 45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80" name="Text Box 45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81" name="Text Box 45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82" name="Text Box 45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83" name="Text Box 45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84" name="Text Box 45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85" name="Text Box 45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86" name="Text Box 45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87" name="Text Box 45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88" name="Text Box 45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89" name="Text Box 45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90" name="Text Box 45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91" name="Text Box 45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92" name="Text Box 45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93" name="Text Box 45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94" name="Text Box 45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95" name="Text Box 45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96" name="Text Box 45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97" name="Text Box 45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98" name="Text Box 45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699" name="Text Box 45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00" name="Text Box 45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01" name="Text Box 45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02" name="Text Box 45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03" name="Text Box 45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04" name="Text Box 45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05" name="Text Box 45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06" name="Text Box 45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07" name="Text Box 45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08" name="Text Box 45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09" name="Text Box 45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10" name="Text Box 45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11" name="Text Box 45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12" name="Text Box 45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13" name="Text Box 45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14" name="Text Box 45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15" name="Text Box 45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16" name="Text Box 45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17" name="Text Box 45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18" name="Text Box 45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19" name="Text Box 45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20" name="Text Box 45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21" name="Text Box 45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22" name="Text Box 45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23" name="Text Box 45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24" name="Text Box 45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25" name="Text Box 45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26" name="Text Box 45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27" name="Text Box 45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28" name="Text Box 45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29" name="Text Box 45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30" name="Text Box 45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31" name="Text Box 45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32" name="Text Box 45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33" name="Text Box 45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34" name="Text Box 45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35" name="Text Box 45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36" name="Text Box 45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37" name="Text Box 45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38" name="Text Box 45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39" name="Text Box 45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40" name="Text Box 45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41" name="Text Box 45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42" name="Text Box 45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43" name="Text Box 45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44" name="Text Box 45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45" name="Text Box 45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46" name="Text Box 45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47" name="Text Box 45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48" name="Text Box 45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49" name="Text Box 45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50" name="Text Box 45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51" name="Text Box 45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52" name="Text Box 45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53" name="Text Box 45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54" name="Text Box 45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55" name="Text Box 45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56" name="Text Box 45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57" name="Text Box 45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58" name="Text Box 45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59" name="Text Box 45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60" name="Text Box 45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61" name="Text Box 45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62" name="Text Box 45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63" name="Text Box 45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64" name="Text Box 45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65" name="Text Box 45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66" name="Text Box 46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67" name="Text Box 46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68" name="Text Box 46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69" name="Text Box 46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70" name="Text Box 46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71" name="Text Box 46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72" name="Text Box 46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73" name="Text Box 46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74" name="Text Box 46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75" name="Text Box 46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76" name="Text Box 46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77" name="Text Box 46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78" name="Text Box 46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79" name="Text Box 46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80" name="Text Box 46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81" name="Text Box 46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82" name="Text Box 46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83" name="Text Box 46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84" name="Text Box 46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85" name="Text Box 46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86" name="Text Box 46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87" name="Text Box 46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88" name="Text Box 46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89" name="Text Box 46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90" name="Text Box 46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91" name="Text Box 46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92" name="Text Box 46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93" name="Text Box 46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94" name="Text Box 46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95" name="Text Box 46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96" name="Text Box 46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97" name="Text Box 46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98" name="Text Box 46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799" name="Text Box 46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00" name="Text Box 46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01" name="Text Box 46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02" name="Text Box 46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03" name="Text Box 46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04" name="Text Box 46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05" name="Text Box 46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06" name="Text Box 46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07" name="Text Box 46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08" name="Text Box 46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09" name="Text Box 46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10" name="Text Box 46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11" name="Text Box 46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12" name="Text Box 46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13" name="Text Box 46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14" name="Text Box 46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15" name="Text Box 46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16" name="Text Box 46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17" name="Text Box 46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18" name="Text Box 46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19" name="Text Box 46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20" name="Text Box 46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21" name="Text Box 46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22" name="Text Box 46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23" name="Text Box 46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24" name="Text Box 46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25" name="Text Box 46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26" name="Text Box 46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27" name="Text Box 46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28" name="Text Box 46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29" name="Text Box 46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30" name="Text Box 46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31" name="Text Box 46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32" name="Text Box 46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33" name="Text Box 46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34" name="Text Box 46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35" name="Text Box 46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36" name="Text Box 46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37" name="Text Box 46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38" name="Text Box 46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39" name="Text Box 46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40" name="Text Box 46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41" name="Text Box 46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42" name="Text Box 46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43" name="Text Box 46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44" name="Text Box 46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45" name="Text Box 46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46" name="Text Box 46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47" name="Text Box 46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48" name="Text Box 46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49" name="Text Box 46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50" name="Text Box 46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51" name="Text Box 46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52" name="Text Box 46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53" name="Text Box 46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54" name="Text Box 46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55" name="Text Box 46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56" name="Text Box 46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57" name="Text Box 46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58" name="Text Box 46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59" name="Text Box 46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60" name="Text Box 46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61" name="Text Box 46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62" name="Text Box 46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63" name="Text Box 46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64" name="Text Box 46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65" name="Text Box 46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66" name="Text Box 47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67" name="Text Box 47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68" name="Text Box 47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69" name="Text Box 47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70" name="Text Box 47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71" name="Text Box 47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72" name="Text Box 47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73" name="Text Box 47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74" name="Text Box 47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75" name="Text Box 47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76" name="Text Box 47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77" name="Text Box 47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78" name="Text Box 47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79" name="Text Box 47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80" name="Text Box 47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81" name="Text Box 47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82" name="Text Box 47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83" name="Text Box 47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84" name="Text Box 47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85" name="Text Box 47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86" name="Text Box 47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87" name="Text Box 47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88" name="Text Box 47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89" name="Text Box 47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90" name="Text Box 47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91" name="Text Box 47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92" name="Text Box 47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93" name="Text Box 47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94" name="Text Box 47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95" name="Text Box 47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96" name="Text Box 47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97" name="Text Box 47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98" name="Text Box 47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899" name="Text Box 47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00" name="Text Box 47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01" name="Text Box 47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02" name="Text Box 47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03" name="Text Box 47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04" name="Text Box 47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05" name="Text Box 47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06" name="Text Box 47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07" name="Text Box 47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08" name="Text Box 47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09" name="Text Box 47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10" name="Text Box 47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11" name="Text Box 47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12" name="Text Box 47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13" name="Text Box 47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14" name="Text Box 47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15" name="Text Box 47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16" name="Text Box 47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17" name="Text Box 47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18" name="Text Box 47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19" name="Text Box 47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20" name="Text Box 47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21" name="Text Box 47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22" name="Text Box 47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23" name="Text Box 47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24" name="Text Box 47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25" name="Text Box 47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26" name="Text Box 47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27" name="Text Box 47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28" name="Text Box 47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29" name="Text Box 47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30" name="Text Box 47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31" name="Text Box 47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32" name="Text Box 47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33" name="Text Box 47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34" name="Text Box 47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35" name="Text Box 47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36" name="Text Box 47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37" name="Text Box 47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38" name="Text Box 47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39" name="Text Box 47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40" name="Text Box 47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41" name="Text Box 47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42" name="Text Box 47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43" name="Text Box 47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44" name="Text Box 47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45" name="Text Box 47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46" name="Text Box 47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47" name="Text Box 47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48" name="Text Box 47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49" name="Text Box 47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50" name="Text Box 47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51" name="Text Box 47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52" name="Text Box 47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53" name="Text Box 47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54" name="Text Box 47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55" name="Text Box 47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56" name="Text Box 47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57" name="Text Box 47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58" name="Text Box 47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59" name="Text Box 47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60" name="Text Box 47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61" name="Text Box 47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62" name="Text Box 47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63" name="Text Box 47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64" name="Text Box 47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65" name="Text Box 47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66" name="Text Box 48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67" name="Text Box 48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68" name="Text Box 48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69" name="Text Box 48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70" name="Text Box 48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71" name="Text Box 48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72" name="Text Box 48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73" name="Text Box 48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74" name="Text Box 48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75" name="Text Box 48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76" name="Text Box 48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77" name="Text Box 48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78" name="Text Box 48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79" name="Text Box 48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80" name="Text Box 48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81" name="Text Box 48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82" name="Text Box 48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83" name="Text Box 48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84" name="Text Box 48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85" name="Text Box 48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86" name="Text Box 48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87" name="Text Box 48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88" name="Text Box 48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89" name="Text Box 48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90" name="Text Box 48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91" name="Text Box 48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92" name="Text Box 48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93" name="Text Box 48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94" name="Text Box 48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95" name="Text Box 48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96" name="Text Box 48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97" name="Text Box 48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98" name="Text Box 48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8999" name="Text Box 48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00" name="Text Box 48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01" name="Text Box 48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02" name="Text Box 48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03" name="Text Box 48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04" name="Text Box 48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05" name="Text Box 48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06" name="Text Box 48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07" name="Text Box 48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08" name="Text Box 48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09" name="Text Box 48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10" name="Text Box 48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11" name="Text Box 48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12" name="Text Box 48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13" name="Text Box 48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14" name="Text Box 48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15" name="Text Box 48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16" name="Text Box 48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17" name="Text Box 48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18" name="Text Box 48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19" name="Text Box 48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20" name="Text Box 48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21" name="Text Box 48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22" name="Text Box 48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23" name="Text Box 48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24" name="Text Box 48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25" name="Text Box 48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26" name="Text Box 48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27" name="Text Box 48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28" name="Text Box 48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29" name="Text Box 48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30" name="Text Box 48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31" name="Text Box 48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32" name="Text Box 48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33" name="Text Box 48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34" name="Text Box 48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35" name="Text Box 48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36" name="Text Box 48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37" name="Text Box 48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38" name="Text Box 48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39" name="Text Box 48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40" name="Text Box 48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41" name="Text Box 48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42" name="Text Box 48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43" name="Text Box 48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44" name="Text Box 48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45" name="Text Box 48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46" name="Text Box 48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47" name="Text Box 48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48" name="Text Box 48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49" name="Text Box 48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50" name="Text Box 48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51" name="Text Box 48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52" name="Text Box 48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53" name="Text Box 48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54" name="Text Box 48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55" name="Text Box 48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56" name="Text Box 48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57" name="Text Box 48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58" name="Text Box 48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59" name="Text Box 48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60" name="Text Box 48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61" name="Text Box 48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62" name="Text Box 48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63" name="Text Box 48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64" name="Text Box 48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65" name="Text Box 48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66" name="Text Box 49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67" name="Text Box 49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68" name="Text Box 49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69" name="Text Box 49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70" name="Text Box 49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71" name="Text Box 49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72" name="Text Box 49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73" name="Text Box 49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74" name="Text Box 49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75" name="Text Box 49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76" name="Text Box 49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77" name="Text Box 49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78" name="Text Box 49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79" name="Text Box 49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80" name="Text Box 49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81" name="Text Box 49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82" name="Text Box 49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83" name="Text Box 49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84" name="Text Box 49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85" name="Text Box 49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86" name="Text Box 49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87" name="Text Box 49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88" name="Text Box 49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89" name="Text Box 49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90" name="Text Box 49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91" name="Text Box 49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92" name="Text Box 49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93" name="Text Box 49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94" name="Text Box 49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95" name="Text Box 49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96" name="Text Box 49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97" name="Text Box 49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98" name="Text Box 49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099" name="Text Box 49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00" name="Text Box 49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01" name="Text Box 49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02" name="Text Box 49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03" name="Text Box 49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04" name="Text Box 49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05" name="Text Box 49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06" name="Text Box 49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07" name="Text Box 49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08" name="Text Box 49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09" name="Text Box 49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10" name="Text Box 49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11" name="Text Box 49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12" name="Text Box 49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13" name="Text Box 49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14" name="Text Box 49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15" name="Text Box 49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16" name="Text Box 49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17" name="Text Box 49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18" name="Text Box 49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19" name="Text Box 49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20" name="Text Box 49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21" name="Text Box 49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22" name="Text Box 49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23" name="Text Box 49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24" name="Text Box 49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25" name="Text Box 49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26" name="Text Box 49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27" name="Text Box 49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28" name="Text Box 49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29" name="Text Box 49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30" name="Text Box 49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31" name="Text Box 49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32" name="Text Box 49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33" name="Text Box 49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34" name="Text Box 49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35" name="Text Box 49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36" name="Text Box 49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37" name="Text Box 49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38" name="Text Box 49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39" name="Text Box 49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40" name="Text Box 49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41" name="Text Box 49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42" name="Text Box 49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43" name="Text Box 49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44" name="Text Box 49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45" name="Text Box 49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46" name="Text Box 49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47" name="Text Box 49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48" name="Text Box 49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49" name="Text Box 49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50" name="Text Box 49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51" name="Text Box 49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52" name="Text Box 49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53" name="Text Box 49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54" name="Text Box 49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55" name="Text Box 49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56" name="Text Box 49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57" name="Text Box 49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58" name="Text Box 49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59" name="Text Box 49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60" name="Text Box 49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61" name="Text Box 49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62" name="Text Box 49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63" name="Text Box 49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64" name="Text Box 49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65" name="Text Box 49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66" name="Text Box 50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67" name="Text Box 50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68" name="Text Box 50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69" name="Text Box 50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70" name="Text Box 50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71" name="Text Box 50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72" name="Text Box 50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73" name="Text Box 50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74" name="Text Box 50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75" name="Text Box 50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76" name="Text Box 50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77" name="Text Box 50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78" name="Text Box 50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79" name="Text Box 50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80" name="Text Box 50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81" name="Text Box 50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82" name="Text Box 50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83" name="Text Box 50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84" name="Text Box 50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85" name="Text Box 50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86" name="Text Box 50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87" name="Text Box 50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88" name="Text Box 50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89" name="Text Box 50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90" name="Text Box 50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91" name="Text Box 50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92" name="Text Box 50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93" name="Text Box 50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94" name="Text Box 50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95" name="Text Box 50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96" name="Text Box 50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97" name="Text Box 50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98" name="Text Box 50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199" name="Text Box 50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00" name="Text Box 50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01" name="Text Box 50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02" name="Text Box 50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03" name="Text Box 50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04" name="Text Box 50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05" name="Text Box 50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06" name="Text Box 50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07" name="Text Box 50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08" name="Text Box 50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09" name="Text Box 50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10" name="Text Box 50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11" name="Text Box 50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12" name="Text Box 50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13" name="Text Box 50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14" name="Text Box 50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15" name="Text Box 50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16" name="Text Box 50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17" name="Text Box 50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18" name="Text Box 50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19" name="Text Box 50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20" name="Text Box 50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21" name="Text Box 50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22" name="Text Box 50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23" name="Text Box 50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24" name="Text Box 50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25" name="Text Box 50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26" name="Text Box 50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27" name="Text Box 50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28" name="Text Box 50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29" name="Text Box 50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30" name="Text Box 50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31" name="Text Box 50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32" name="Text Box 50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33" name="Text Box 50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34" name="Text Box 50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35" name="Text Box 50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36" name="Text Box 50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37" name="Text Box 50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38" name="Text Box 50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39" name="Text Box 50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40" name="Text Box 50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41" name="Text Box 50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42" name="Text Box 50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43" name="Text Box 50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44" name="Text Box 50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45" name="Text Box 50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46" name="Text Box 50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47" name="Text Box 50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48" name="Text Box 50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49" name="Text Box 50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50" name="Text Box 50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51" name="Text Box 50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52" name="Text Box 50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53" name="Text Box 50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54" name="Text Box 50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55" name="Text Box 50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56" name="Text Box 50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57" name="Text Box 50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58" name="Text Box 50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59" name="Text Box 50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60" name="Text Box 50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61" name="Text Box 50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62" name="Text Box 50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63" name="Text Box 50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64" name="Text Box 50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65" name="Text Box 50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66" name="Text Box 51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67" name="Text Box 51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68" name="Text Box 51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69" name="Text Box 51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70" name="Text Box 51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71" name="Text Box 51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72" name="Text Box 51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73" name="Text Box 51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74" name="Text Box 51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75" name="Text Box 51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76" name="Text Box 51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77" name="Text Box 51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78" name="Text Box 51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79" name="Text Box 51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80" name="Text Box 51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81" name="Text Box 51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82" name="Text Box 51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83" name="Text Box 51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84" name="Text Box 51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85" name="Text Box 51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86" name="Text Box 51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87" name="Text Box 51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88" name="Text Box 51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89" name="Text Box 51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90" name="Text Box 51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91" name="Text Box 51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92" name="Text Box 51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93" name="Text Box 51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94" name="Text Box 51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95" name="Text Box 51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96" name="Text Box 51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97" name="Text Box 51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98" name="Text Box 51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299" name="Text Box 51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00" name="Text Box 51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01" name="Text Box 51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02" name="Text Box 51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03" name="Text Box 51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04" name="Text Box 51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05" name="Text Box 51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06" name="Text Box 51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07" name="Text Box 51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08" name="Text Box 51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09" name="Text Box 51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10" name="Text Box 51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11" name="Text Box 51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12" name="Text Box 51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13" name="Text Box 51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14" name="Text Box 51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15" name="Text Box 51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16" name="Text Box 51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17" name="Text Box 51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18" name="Text Box 51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19" name="Text Box 51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20" name="Text Box 51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21" name="Text Box 51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22" name="Text Box 51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23" name="Text Box 51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24" name="Text Box 51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25" name="Text Box 51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26" name="Text Box 51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27" name="Text Box 51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28" name="Text Box 51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29" name="Text Box 51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30" name="Text Box 51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31" name="Text Box 51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32" name="Text Box 51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33" name="Text Box 51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34" name="Text Box 51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35" name="Text Box 51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36" name="Text Box 51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37" name="Text Box 51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38" name="Text Box 51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39" name="Text Box 51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40" name="Text Box 51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41" name="Text Box 51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42" name="Text Box 51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43" name="Text Box 51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44" name="Text Box 51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45" name="Text Box 51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46" name="Text Box 51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47" name="Text Box 51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48" name="Text Box 51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49" name="Text Box 51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50" name="Text Box 51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51" name="Text Box 51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52" name="Text Box 51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53" name="Text Box 51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54" name="Text Box 51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55" name="Text Box 51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56" name="Text Box 51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57" name="Text Box 51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58" name="Text Box 51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59" name="Text Box 51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60" name="Text Box 51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61" name="Text Box 51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62" name="Text Box 51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63" name="Text Box 51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64" name="Text Box 51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65" name="Text Box 51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66" name="Text Box 52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67" name="Text Box 52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68" name="Text Box 52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69" name="Text Box 52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70" name="Text Box 52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71" name="Text Box 52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72" name="Text Box 52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73" name="Text Box 52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74" name="Text Box 52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75" name="Text Box 52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76" name="Text Box 52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77" name="Text Box 52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78" name="Text Box 52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79" name="Text Box 52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80" name="Text Box 52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81" name="Text Box 52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82" name="Text Box 52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83" name="Text Box 52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84" name="Text Box 52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85" name="Text Box 52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86" name="Text Box 52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87" name="Text Box 52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88" name="Text Box 52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89" name="Text Box 52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90" name="Text Box 52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91" name="Text Box 52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92" name="Text Box 52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93" name="Text Box 52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94" name="Text Box 52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95" name="Text Box 52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96" name="Text Box 52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97" name="Text Box 52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98" name="Text Box 52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399" name="Text Box 52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00" name="Text Box 52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01" name="Text Box 52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02" name="Text Box 52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03" name="Text Box 52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04" name="Text Box 52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05" name="Text Box 52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06" name="Text Box 52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07" name="Text Box 52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08" name="Text Box 52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09" name="Text Box 52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10" name="Text Box 52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11" name="Text Box 52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12" name="Text Box 52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13" name="Text Box 52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14" name="Text Box 52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15" name="Text Box 52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16" name="Text Box 52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17" name="Text Box 52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18" name="Text Box 52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19" name="Text Box 52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20" name="Text Box 52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21" name="Text Box 52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22" name="Text Box 52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23" name="Text Box 52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24" name="Text Box 52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25" name="Text Box 52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26" name="Text Box 52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27" name="Text Box 52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28" name="Text Box 52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29" name="Text Box 52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30" name="Text Box 52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31" name="Text Box 52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32" name="Text Box 52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33" name="Text Box 52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34" name="Text Box 52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35" name="Text Box 52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36" name="Text Box 52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37" name="Text Box 52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38" name="Text Box 52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39" name="Text Box 52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40" name="Text Box 52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41" name="Text Box 52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42" name="Text Box 52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43" name="Text Box 52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44" name="Text Box 52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45" name="Text Box 52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46" name="Text Box 52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47" name="Text Box 52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48" name="Text Box 52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49" name="Text Box 52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50" name="Text Box 52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51" name="Text Box 52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52" name="Text Box 52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53" name="Text Box 52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54" name="Text Box 52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55" name="Text Box 52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56" name="Text Box 52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57" name="Text Box 52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58" name="Text Box 52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59" name="Text Box 52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60" name="Text Box 52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61" name="Text Box 52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62" name="Text Box 52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63" name="Text Box 52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64" name="Text Box 52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65" name="Text Box 52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66" name="Text Box 53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67" name="Text Box 53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68" name="Text Box 53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69" name="Text Box 53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70" name="Text Box 53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71" name="Text Box 53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72" name="Text Box 53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73" name="Text Box 53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74" name="Text Box 530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75" name="Text Box 530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76" name="Text Box 531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77" name="Text Box 531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78" name="Text Box 531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79" name="Text Box 531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80" name="Text Box 531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81" name="Text Box 531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82" name="Text Box 531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83" name="Text Box 531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84" name="Text Box 531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85" name="Text Box 531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86" name="Text Box 532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87" name="Text Box 532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88" name="Text Box 532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89" name="Text Box 532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90" name="Text Box 532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91" name="Text Box 532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92" name="Text Box 532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93" name="Text Box 532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94" name="Text Box 532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95" name="Text Box 532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96" name="Text Box 533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97" name="Text Box 533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98" name="Text Box 533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499" name="Text Box 533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00" name="Text Box 533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01" name="Text Box 533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02" name="Text Box 533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03" name="Text Box 533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04" name="Text Box 533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05" name="Text Box 533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06" name="Text Box 534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07" name="Text Box 534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08" name="Text Box 534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09" name="Text Box 534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10" name="Text Box 534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11" name="Text Box 534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12" name="Text Box 534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13" name="Text Box 534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14" name="Text Box 534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15" name="Text Box 534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16" name="Text Box 535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17" name="Text Box 535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18" name="Text Box 535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19" name="Text Box 535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20" name="Text Box 535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21" name="Text Box 535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22" name="Text Box 535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23" name="Text Box 535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24" name="Text Box 535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25" name="Text Box 535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26" name="Text Box 536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27" name="Text Box 536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28" name="Text Box 536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29" name="Text Box 536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30" name="Text Box 536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31" name="Text Box 536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32" name="Text Box 536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33" name="Text Box 536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34" name="Text Box 536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35" name="Text Box 536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36" name="Text Box 537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37" name="Text Box 537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38" name="Text Box 537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39" name="Text Box 537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40" name="Text Box 537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41" name="Text Box 537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42" name="Text Box 537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43" name="Text Box 537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44" name="Text Box 537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45" name="Text Box 537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46" name="Text Box 538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47" name="Text Box 538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48" name="Text Box 538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49" name="Text Box 538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50" name="Text Box 538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51" name="Text Box 538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52" name="Text Box 538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53" name="Text Box 538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54" name="Text Box 538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55" name="Text Box 538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56" name="Text Box 539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57" name="Text Box 539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58" name="Text Box 539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59" name="Text Box 539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60" name="Text Box 539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61" name="Text Box 539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62" name="Text Box 539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63" name="Text Box 539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64" name="Text Box 5398"/>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65" name="Text Box 5399"/>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66" name="Text Box 5400"/>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67" name="Text Box 5401"/>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68" name="Text Box 5402"/>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69" name="Text Box 5403"/>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70" name="Text Box 5404"/>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71" name="Text Box 5405"/>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72" name="Text Box 5406"/>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1588</xdr:row>
      <xdr:rowOff>0</xdr:rowOff>
    </xdr:from>
    <xdr:ext cx="85725" cy="205409"/>
    <xdr:sp macro="" textlink="">
      <xdr:nvSpPr>
        <xdr:cNvPr id="19573" name="Text Box 5407"/>
        <xdr:cNvSpPr txBox="1">
          <a:spLocks noChangeArrowheads="1"/>
        </xdr:cNvSpPr>
      </xdr:nvSpPr>
      <xdr:spPr bwMode="auto">
        <a:xfrm>
          <a:off x="4686300" y="30291405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74" name="Text Box 5427"/>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75" name="Text Box 5428"/>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76" name="Text Box 5429"/>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77" name="Text Box 5430"/>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78" name="Text Box 5431"/>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79" name="Text Box 5432"/>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80" name="Text Box 5433"/>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81" name="Text Box 5434"/>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82" name="Text Box 5435"/>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83" name="Text Box 5436"/>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84" name="Text Box 5437"/>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85" name="Text Box 5438"/>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86" name="Text Box 5439"/>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87" name="Text Box 5440"/>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88" name="Text Box 5441"/>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89" name="Text Box 5442"/>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90" name="Text Box 5443"/>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91" name="Text Box 5444"/>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92" name="Text Box 5445"/>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93" name="Text Box 5446"/>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94" name="Text Box 5447"/>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95" name="Text Box 5448"/>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96" name="Text Box 5449"/>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97" name="Text Box 5450"/>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98" name="Text Box 5451"/>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599" name="Text Box 5452"/>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600" name="Text Box 5453"/>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601" name="Text Box 5454"/>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602" name="Text Box 5455"/>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603" name="Text Box 5456"/>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604" name="Text Box 5457"/>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605" name="Text Box 5458"/>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606" name="Text Box 5459"/>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607" name="Text Box 5460"/>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608" name="Text Box 5461"/>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609" name="Text Box 5462"/>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610" name="Text Box 5463"/>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611" name="Text Box 5464"/>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612" name="Text Box 5465"/>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613" name="Text Box 5466"/>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614" name="Text Box 5467"/>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1587</xdr:row>
      <xdr:rowOff>0</xdr:rowOff>
    </xdr:from>
    <xdr:ext cx="85725" cy="205408"/>
    <xdr:sp macro="" textlink="">
      <xdr:nvSpPr>
        <xdr:cNvPr id="19615" name="Text Box 5468"/>
        <xdr:cNvSpPr txBox="1">
          <a:spLocks noChangeArrowheads="1"/>
        </xdr:cNvSpPr>
      </xdr:nvSpPr>
      <xdr:spPr bwMode="auto">
        <a:xfrm>
          <a:off x="4686300" y="30272355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300</xdr:row>
      <xdr:rowOff>0</xdr:rowOff>
    </xdr:from>
    <xdr:to>
      <xdr:col>4</xdr:col>
      <xdr:colOff>85725</xdr:colOff>
      <xdr:row>301</xdr:row>
      <xdr:rowOff>330</xdr:rowOff>
    </xdr:to>
    <xdr:sp macro="" textlink="">
      <xdr:nvSpPr>
        <xdr:cNvPr id="2824" name="Text Box 377"/>
        <xdr:cNvSpPr txBox="1">
          <a:spLocks noChangeArrowheads="1"/>
        </xdr:cNvSpPr>
      </xdr:nvSpPr>
      <xdr:spPr bwMode="auto">
        <a:xfrm>
          <a:off x="4686300" y="57150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300</xdr:row>
      <xdr:rowOff>0</xdr:rowOff>
    </xdr:from>
    <xdr:to>
      <xdr:col>4</xdr:col>
      <xdr:colOff>85725</xdr:colOff>
      <xdr:row>301</xdr:row>
      <xdr:rowOff>330</xdr:rowOff>
    </xdr:to>
    <xdr:sp macro="" textlink="">
      <xdr:nvSpPr>
        <xdr:cNvPr id="2825" name="Text Box 378"/>
        <xdr:cNvSpPr txBox="1">
          <a:spLocks noChangeArrowheads="1"/>
        </xdr:cNvSpPr>
      </xdr:nvSpPr>
      <xdr:spPr bwMode="auto">
        <a:xfrm>
          <a:off x="4686300" y="57150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300</xdr:row>
      <xdr:rowOff>0</xdr:rowOff>
    </xdr:from>
    <xdr:to>
      <xdr:col>4</xdr:col>
      <xdr:colOff>85725</xdr:colOff>
      <xdr:row>301</xdr:row>
      <xdr:rowOff>330</xdr:rowOff>
    </xdr:to>
    <xdr:sp macro="" textlink="">
      <xdr:nvSpPr>
        <xdr:cNvPr id="2826" name="Text Box 379"/>
        <xdr:cNvSpPr txBox="1">
          <a:spLocks noChangeArrowheads="1"/>
        </xdr:cNvSpPr>
      </xdr:nvSpPr>
      <xdr:spPr bwMode="auto">
        <a:xfrm>
          <a:off x="4686300" y="57150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300</xdr:row>
      <xdr:rowOff>0</xdr:rowOff>
    </xdr:from>
    <xdr:to>
      <xdr:col>4</xdr:col>
      <xdr:colOff>85725</xdr:colOff>
      <xdr:row>301</xdr:row>
      <xdr:rowOff>330</xdr:rowOff>
    </xdr:to>
    <xdr:sp macro="" textlink="">
      <xdr:nvSpPr>
        <xdr:cNvPr id="2827" name="Text Box 380"/>
        <xdr:cNvSpPr txBox="1">
          <a:spLocks noChangeArrowheads="1"/>
        </xdr:cNvSpPr>
      </xdr:nvSpPr>
      <xdr:spPr bwMode="auto">
        <a:xfrm>
          <a:off x="4686300" y="57150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300</xdr:row>
      <xdr:rowOff>0</xdr:rowOff>
    </xdr:from>
    <xdr:to>
      <xdr:col>4</xdr:col>
      <xdr:colOff>85725</xdr:colOff>
      <xdr:row>301</xdr:row>
      <xdr:rowOff>330</xdr:rowOff>
    </xdr:to>
    <xdr:sp macro="" textlink="">
      <xdr:nvSpPr>
        <xdr:cNvPr id="2828" name="Text Box 381"/>
        <xdr:cNvSpPr txBox="1">
          <a:spLocks noChangeArrowheads="1"/>
        </xdr:cNvSpPr>
      </xdr:nvSpPr>
      <xdr:spPr bwMode="auto">
        <a:xfrm>
          <a:off x="4686300" y="57150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300</xdr:row>
      <xdr:rowOff>0</xdr:rowOff>
    </xdr:from>
    <xdr:to>
      <xdr:col>4</xdr:col>
      <xdr:colOff>85725</xdr:colOff>
      <xdr:row>301</xdr:row>
      <xdr:rowOff>330</xdr:rowOff>
    </xdr:to>
    <xdr:sp macro="" textlink="">
      <xdr:nvSpPr>
        <xdr:cNvPr id="2829" name="Text Box 382"/>
        <xdr:cNvSpPr txBox="1">
          <a:spLocks noChangeArrowheads="1"/>
        </xdr:cNvSpPr>
      </xdr:nvSpPr>
      <xdr:spPr bwMode="auto">
        <a:xfrm>
          <a:off x="4686300" y="57150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300</xdr:row>
      <xdr:rowOff>0</xdr:rowOff>
    </xdr:from>
    <xdr:to>
      <xdr:col>4</xdr:col>
      <xdr:colOff>85725</xdr:colOff>
      <xdr:row>301</xdr:row>
      <xdr:rowOff>330</xdr:rowOff>
    </xdr:to>
    <xdr:sp macro="" textlink="">
      <xdr:nvSpPr>
        <xdr:cNvPr id="2830" name="Text Box 383"/>
        <xdr:cNvSpPr txBox="1">
          <a:spLocks noChangeArrowheads="1"/>
        </xdr:cNvSpPr>
      </xdr:nvSpPr>
      <xdr:spPr bwMode="auto">
        <a:xfrm>
          <a:off x="4686300" y="57150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300</xdr:row>
      <xdr:rowOff>0</xdr:rowOff>
    </xdr:from>
    <xdr:to>
      <xdr:col>4</xdr:col>
      <xdr:colOff>85725</xdr:colOff>
      <xdr:row>301</xdr:row>
      <xdr:rowOff>330</xdr:rowOff>
    </xdr:to>
    <xdr:sp macro="" textlink="">
      <xdr:nvSpPr>
        <xdr:cNvPr id="2831" name="Text Box 384"/>
        <xdr:cNvSpPr txBox="1">
          <a:spLocks noChangeArrowheads="1"/>
        </xdr:cNvSpPr>
      </xdr:nvSpPr>
      <xdr:spPr bwMode="auto">
        <a:xfrm>
          <a:off x="4686300" y="57150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300</xdr:row>
      <xdr:rowOff>0</xdr:rowOff>
    </xdr:from>
    <xdr:to>
      <xdr:col>4</xdr:col>
      <xdr:colOff>85725</xdr:colOff>
      <xdr:row>301</xdr:row>
      <xdr:rowOff>330</xdr:rowOff>
    </xdr:to>
    <xdr:sp macro="" textlink="">
      <xdr:nvSpPr>
        <xdr:cNvPr id="2832" name="Text Box 385"/>
        <xdr:cNvSpPr txBox="1">
          <a:spLocks noChangeArrowheads="1"/>
        </xdr:cNvSpPr>
      </xdr:nvSpPr>
      <xdr:spPr bwMode="auto">
        <a:xfrm>
          <a:off x="4686300" y="57150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300</xdr:row>
      <xdr:rowOff>0</xdr:rowOff>
    </xdr:from>
    <xdr:to>
      <xdr:col>4</xdr:col>
      <xdr:colOff>85725</xdr:colOff>
      <xdr:row>301</xdr:row>
      <xdr:rowOff>330</xdr:rowOff>
    </xdr:to>
    <xdr:sp macro="" textlink="">
      <xdr:nvSpPr>
        <xdr:cNvPr id="2833" name="Text Box 386"/>
        <xdr:cNvSpPr txBox="1">
          <a:spLocks noChangeArrowheads="1"/>
        </xdr:cNvSpPr>
      </xdr:nvSpPr>
      <xdr:spPr bwMode="auto">
        <a:xfrm>
          <a:off x="4686300" y="57150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300</xdr:row>
      <xdr:rowOff>0</xdr:rowOff>
    </xdr:from>
    <xdr:to>
      <xdr:col>4</xdr:col>
      <xdr:colOff>85725</xdr:colOff>
      <xdr:row>301</xdr:row>
      <xdr:rowOff>330</xdr:rowOff>
    </xdr:to>
    <xdr:sp macro="" textlink="">
      <xdr:nvSpPr>
        <xdr:cNvPr id="2834" name="Text Box 387"/>
        <xdr:cNvSpPr txBox="1">
          <a:spLocks noChangeArrowheads="1"/>
        </xdr:cNvSpPr>
      </xdr:nvSpPr>
      <xdr:spPr bwMode="auto">
        <a:xfrm>
          <a:off x="4686300" y="57150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300</xdr:row>
      <xdr:rowOff>0</xdr:rowOff>
    </xdr:from>
    <xdr:to>
      <xdr:col>4</xdr:col>
      <xdr:colOff>85725</xdr:colOff>
      <xdr:row>301</xdr:row>
      <xdr:rowOff>330</xdr:rowOff>
    </xdr:to>
    <xdr:sp macro="" textlink="">
      <xdr:nvSpPr>
        <xdr:cNvPr id="2835" name="Text Box 388"/>
        <xdr:cNvSpPr txBox="1">
          <a:spLocks noChangeArrowheads="1"/>
        </xdr:cNvSpPr>
      </xdr:nvSpPr>
      <xdr:spPr bwMode="auto">
        <a:xfrm>
          <a:off x="4686300" y="571500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301</xdr:row>
      <xdr:rowOff>0</xdr:rowOff>
    </xdr:from>
    <xdr:to>
      <xdr:col>4</xdr:col>
      <xdr:colOff>85725</xdr:colOff>
      <xdr:row>302</xdr:row>
      <xdr:rowOff>332</xdr:rowOff>
    </xdr:to>
    <xdr:sp macro="" textlink="">
      <xdr:nvSpPr>
        <xdr:cNvPr id="2836" name="Text Box 389"/>
        <xdr:cNvSpPr txBox="1">
          <a:spLocks noChangeArrowheads="1"/>
        </xdr:cNvSpPr>
      </xdr:nvSpPr>
      <xdr:spPr bwMode="auto">
        <a:xfrm>
          <a:off x="4686300" y="5734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301</xdr:row>
      <xdr:rowOff>0</xdr:rowOff>
    </xdr:from>
    <xdr:to>
      <xdr:col>4</xdr:col>
      <xdr:colOff>85725</xdr:colOff>
      <xdr:row>302</xdr:row>
      <xdr:rowOff>332</xdr:rowOff>
    </xdr:to>
    <xdr:sp macro="" textlink="">
      <xdr:nvSpPr>
        <xdr:cNvPr id="2837" name="Text Box 390"/>
        <xdr:cNvSpPr txBox="1">
          <a:spLocks noChangeArrowheads="1"/>
        </xdr:cNvSpPr>
      </xdr:nvSpPr>
      <xdr:spPr bwMode="auto">
        <a:xfrm>
          <a:off x="4686300" y="5734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301</xdr:row>
      <xdr:rowOff>0</xdr:rowOff>
    </xdr:from>
    <xdr:to>
      <xdr:col>4</xdr:col>
      <xdr:colOff>85725</xdr:colOff>
      <xdr:row>302</xdr:row>
      <xdr:rowOff>332</xdr:rowOff>
    </xdr:to>
    <xdr:sp macro="" textlink="">
      <xdr:nvSpPr>
        <xdr:cNvPr id="2838" name="Text Box 391"/>
        <xdr:cNvSpPr txBox="1">
          <a:spLocks noChangeArrowheads="1"/>
        </xdr:cNvSpPr>
      </xdr:nvSpPr>
      <xdr:spPr bwMode="auto">
        <a:xfrm>
          <a:off x="4686300" y="5734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301</xdr:row>
      <xdr:rowOff>0</xdr:rowOff>
    </xdr:from>
    <xdr:to>
      <xdr:col>4</xdr:col>
      <xdr:colOff>85725</xdr:colOff>
      <xdr:row>302</xdr:row>
      <xdr:rowOff>332</xdr:rowOff>
    </xdr:to>
    <xdr:sp macro="" textlink="">
      <xdr:nvSpPr>
        <xdr:cNvPr id="2839" name="Text Box 392"/>
        <xdr:cNvSpPr txBox="1">
          <a:spLocks noChangeArrowheads="1"/>
        </xdr:cNvSpPr>
      </xdr:nvSpPr>
      <xdr:spPr bwMode="auto">
        <a:xfrm>
          <a:off x="4686300" y="5734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301</xdr:row>
      <xdr:rowOff>0</xdr:rowOff>
    </xdr:from>
    <xdr:to>
      <xdr:col>4</xdr:col>
      <xdr:colOff>85725</xdr:colOff>
      <xdr:row>302</xdr:row>
      <xdr:rowOff>332</xdr:rowOff>
    </xdr:to>
    <xdr:sp macro="" textlink="">
      <xdr:nvSpPr>
        <xdr:cNvPr id="2840" name="Text Box 393"/>
        <xdr:cNvSpPr txBox="1">
          <a:spLocks noChangeArrowheads="1"/>
        </xdr:cNvSpPr>
      </xdr:nvSpPr>
      <xdr:spPr bwMode="auto">
        <a:xfrm>
          <a:off x="4686300" y="5734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301</xdr:row>
      <xdr:rowOff>0</xdr:rowOff>
    </xdr:from>
    <xdr:to>
      <xdr:col>4</xdr:col>
      <xdr:colOff>85725</xdr:colOff>
      <xdr:row>302</xdr:row>
      <xdr:rowOff>332</xdr:rowOff>
    </xdr:to>
    <xdr:sp macro="" textlink="">
      <xdr:nvSpPr>
        <xdr:cNvPr id="2841" name="Text Box 394"/>
        <xdr:cNvSpPr txBox="1">
          <a:spLocks noChangeArrowheads="1"/>
        </xdr:cNvSpPr>
      </xdr:nvSpPr>
      <xdr:spPr bwMode="auto">
        <a:xfrm>
          <a:off x="4686300" y="5734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301</xdr:row>
      <xdr:rowOff>0</xdr:rowOff>
    </xdr:from>
    <xdr:to>
      <xdr:col>4</xdr:col>
      <xdr:colOff>85725</xdr:colOff>
      <xdr:row>302</xdr:row>
      <xdr:rowOff>332</xdr:rowOff>
    </xdr:to>
    <xdr:sp macro="" textlink="">
      <xdr:nvSpPr>
        <xdr:cNvPr id="2842" name="Text Box 395"/>
        <xdr:cNvSpPr txBox="1">
          <a:spLocks noChangeArrowheads="1"/>
        </xdr:cNvSpPr>
      </xdr:nvSpPr>
      <xdr:spPr bwMode="auto">
        <a:xfrm>
          <a:off x="4686300" y="5734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301</xdr:row>
      <xdr:rowOff>0</xdr:rowOff>
    </xdr:from>
    <xdr:to>
      <xdr:col>4</xdr:col>
      <xdr:colOff>85725</xdr:colOff>
      <xdr:row>302</xdr:row>
      <xdr:rowOff>332</xdr:rowOff>
    </xdr:to>
    <xdr:sp macro="" textlink="">
      <xdr:nvSpPr>
        <xdr:cNvPr id="2843" name="Text Box 396"/>
        <xdr:cNvSpPr txBox="1">
          <a:spLocks noChangeArrowheads="1"/>
        </xdr:cNvSpPr>
      </xdr:nvSpPr>
      <xdr:spPr bwMode="auto">
        <a:xfrm>
          <a:off x="4686300" y="5734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301</xdr:row>
      <xdr:rowOff>0</xdr:rowOff>
    </xdr:from>
    <xdr:to>
      <xdr:col>4</xdr:col>
      <xdr:colOff>85725</xdr:colOff>
      <xdr:row>302</xdr:row>
      <xdr:rowOff>332</xdr:rowOff>
    </xdr:to>
    <xdr:sp macro="" textlink="">
      <xdr:nvSpPr>
        <xdr:cNvPr id="2844" name="Text Box 397"/>
        <xdr:cNvSpPr txBox="1">
          <a:spLocks noChangeArrowheads="1"/>
        </xdr:cNvSpPr>
      </xdr:nvSpPr>
      <xdr:spPr bwMode="auto">
        <a:xfrm>
          <a:off x="4686300" y="5734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301</xdr:row>
      <xdr:rowOff>0</xdr:rowOff>
    </xdr:from>
    <xdr:to>
      <xdr:col>4</xdr:col>
      <xdr:colOff>85725</xdr:colOff>
      <xdr:row>302</xdr:row>
      <xdr:rowOff>332</xdr:rowOff>
    </xdr:to>
    <xdr:sp macro="" textlink="">
      <xdr:nvSpPr>
        <xdr:cNvPr id="2845" name="Text Box 398"/>
        <xdr:cNvSpPr txBox="1">
          <a:spLocks noChangeArrowheads="1"/>
        </xdr:cNvSpPr>
      </xdr:nvSpPr>
      <xdr:spPr bwMode="auto">
        <a:xfrm>
          <a:off x="4686300" y="573405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663</xdr:row>
      <xdr:rowOff>0</xdr:rowOff>
    </xdr:from>
    <xdr:ext cx="85725" cy="205409"/>
    <xdr:sp macro="" textlink="">
      <xdr:nvSpPr>
        <xdr:cNvPr id="2846" name="Text Box 25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47" name="Text Box 25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48" name="Text Box 25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49" name="Text Box 25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50" name="Text Box 25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51" name="Text Box 25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52" name="Text Box 25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53" name="Text Box 25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54" name="Text Box 25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55" name="Text Box 25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56" name="Text Box 25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57" name="Text Box 25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58" name="Text Box 25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59" name="Text Box 25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60" name="Text Box 26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61" name="Text Box 26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62" name="Text Box 26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63" name="Text Box 26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64" name="Text Box 26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65" name="Text Box 26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66" name="Text Box 26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67" name="Text Box 26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68" name="Text Box 26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69" name="Text Box 26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70" name="Text Box 26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71" name="Text Box 26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72" name="Text Box 26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73" name="Text Box 26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74" name="Text Box 26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75" name="Text Box 26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76" name="Text Box 26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77" name="Text Box 26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78" name="Text Box 26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79" name="Text Box 26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80" name="Text Box 26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81" name="Text Box 26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82" name="Text Box 26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83" name="Text Box 26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84" name="Text Box 26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85" name="Text Box 26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86" name="Text Box 26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87" name="Text Box 26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88" name="Text Box 26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89" name="Text Box 26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90" name="Text Box 26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91" name="Text Box 26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92" name="Text Box 26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93" name="Text Box 26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94" name="Text Box 26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95" name="Text Box 26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96" name="Text Box 26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97" name="Text Box 26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98" name="Text Box 26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899" name="Text Box 26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00" name="Text Box 26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01" name="Text Box 26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02" name="Text Box 26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03" name="Text Box 26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04" name="Text Box 26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05" name="Text Box 26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06" name="Text Box 26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07" name="Text Box 26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08" name="Text Box 26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09" name="Text Box 26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10" name="Text Box 26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11" name="Text Box 26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12" name="Text Box 26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13" name="Text Box 26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14" name="Text Box 26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15" name="Text Box 26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16" name="Text Box 26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17" name="Text Box 26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18" name="Text Box 27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19" name="Text Box 27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20" name="Text Box 27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21" name="Text Box 27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22" name="Text Box 27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23" name="Text Box 27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24" name="Text Box 27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25" name="Text Box 27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26" name="Text Box 27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27" name="Text Box 27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28" name="Text Box 27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29" name="Text Box 27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30" name="Text Box 27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31" name="Text Box 27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32" name="Text Box 27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33" name="Text Box 27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34" name="Text Box 27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35" name="Text Box 27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36" name="Text Box 27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37" name="Text Box 27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38" name="Text Box 27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39" name="Text Box 27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40" name="Text Box 27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41" name="Text Box 27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42" name="Text Box 27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43" name="Text Box 27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44" name="Text Box 27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45" name="Text Box 27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46" name="Text Box 27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47" name="Text Box 27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48" name="Text Box 27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49" name="Text Box 27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50" name="Text Box 27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51" name="Text Box 27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52" name="Text Box 27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53" name="Text Box 27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54" name="Text Box 27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55" name="Text Box 27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56" name="Text Box 27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57" name="Text Box 27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58" name="Text Box 27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59" name="Text Box 27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60" name="Text Box 27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61" name="Text Box 27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62" name="Text Box 27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63" name="Text Box 27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64" name="Text Box 27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65" name="Text Box 27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66" name="Text Box 27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67" name="Text Box 27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68" name="Text Box 27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69" name="Text Box 27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70" name="Text Box 27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71" name="Text Box 27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72" name="Text Box 27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73" name="Text Box 27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74" name="Text Box 27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75" name="Text Box 27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76" name="Text Box 27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77" name="Text Box 27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78" name="Text Box 27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79" name="Text Box 27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80" name="Text Box 27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81" name="Text Box 27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82" name="Text Box 27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83" name="Text Box 27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84" name="Text Box 27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85" name="Text Box 27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86" name="Text Box 27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87" name="Text Box 27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88" name="Text Box 27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89" name="Text Box 27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90" name="Text Box 27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91" name="Text Box 27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92" name="Text Box 27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93" name="Text Box 27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94" name="Text Box 27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95" name="Text Box 27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96" name="Text Box 27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97" name="Text Box 27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98" name="Text Box 27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2999" name="Text Box 27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00" name="Text Box 27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01" name="Text Box 27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02" name="Text Box 27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03" name="Text Box 27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04" name="Text Box 27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05" name="Text Box 27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06" name="Text Box 27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07" name="Text Box 27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08" name="Text Box 27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09" name="Text Box 27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10" name="Text Box 27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11" name="Text Box 27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12" name="Text Box 27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13" name="Text Box 27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14" name="Text Box 27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15" name="Text Box 27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16" name="Text Box 27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17" name="Text Box 27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18" name="Text Box 28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19" name="Text Box 28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20" name="Text Box 28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21" name="Text Box 28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22" name="Text Box 28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23" name="Text Box 28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24" name="Text Box 28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25" name="Text Box 28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26" name="Text Box 28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27" name="Text Box 28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28" name="Text Box 28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29" name="Text Box 28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30" name="Text Box 28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31" name="Text Box 28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32" name="Text Box 28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33" name="Text Box 28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34" name="Text Box 28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35" name="Text Box 28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36" name="Text Box 28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37" name="Text Box 28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38" name="Text Box 28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39" name="Text Box 28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40" name="Text Box 28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41" name="Text Box 28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42" name="Text Box 28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43" name="Text Box 28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44" name="Text Box 28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45" name="Text Box 28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46" name="Text Box 28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47" name="Text Box 28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48" name="Text Box 28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49" name="Text Box 28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50" name="Text Box 28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51" name="Text Box 28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52" name="Text Box 28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53" name="Text Box 28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54" name="Text Box 28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55" name="Text Box 28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56" name="Text Box 28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57" name="Text Box 28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58" name="Text Box 28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59" name="Text Box 28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60" name="Text Box 28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61" name="Text Box 28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62" name="Text Box 28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63" name="Text Box 28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64" name="Text Box 28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65" name="Text Box 28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66" name="Text Box 28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67" name="Text Box 28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68" name="Text Box 28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69" name="Text Box 28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70" name="Text Box 28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71" name="Text Box 28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72" name="Text Box 28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73" name="Text Box 28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74" name="Text Box 28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75" name="Text Box 28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76" name="Text Box 28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77" name="Text Box 28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78" name="Text Box 28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79" name="Text Box 28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80" name="Text Box 28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81" name="Text Box 28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82" name="Text Box 28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83" name="Text Box 28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84" name="Text Box 28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85" name="Text Box 28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86" name="Text Box 28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87" name="Text Box 28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88" name="Text Box 28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89" name="Text Box 28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90" name="Text Box 28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91" name="Text Box 28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92" name="Text Box 28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93" name="Text Box 28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94" name="Text Box 28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95" name="Text Box 28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96" name="Text Box 28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97" name="Text Box 28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98" name="Text Box 28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099" name="Text Box 28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00" name="Text Box 28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01" name="Text Box 28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02" name="Text Box 28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03" name="Text Box 28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04" name="Text Box 28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05" name="Text Box 28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06" name="Text Box 28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07" name="Text Box 28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08" name="Text Box 28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09" name="Text Box 28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10" name="Text Box 28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11" name="Text Box 28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12" name="Text Box 28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13" name="Text Box 28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14" name="Text Box 28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15" name="Text Box 28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16" name="Text Box 28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17" name="Text Box 28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18" name="Text Box 29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19" name="Text Box 29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20" name="Text Box 29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21" name="Text Box 29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22" name="Text Box 29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23" name="Text Box 29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24" name="Text Box 29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25" name="Text Box 29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26" name="Text Box 29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27" name="Text Box 29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28" name="Text Box 29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29" name="Text Box 29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30" name="Text Box 29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31" name="Text Box 29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32" name="Text Box 29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33" name="Text Box 29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34" name="Text Box 29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35" name="Text Box 29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36" name="Text Box 29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37" name="Text Box 29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38" name="Text Box 29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39" name="Text Box 29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40" name="Text Box 29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41" name="Text Box 29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42" name="Text Box 29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43" name="Text Box 29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44" name="Text Box 29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45" name="Text Box 29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46" name="Text Box 29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47" name="Text Box 29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48" name="Text Box 29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49" name="Text Box 29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50" name="Text Box 29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51" name="Text Box 29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52" name="Text Box 29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53" name="Text Box 29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54" name="Text Box 29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55" name="Text Box 29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56" name="Text Box 29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57" name="Text Box 29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58" name="Text Box 29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59" name="Text Box 29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60" name="Text Box 29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61" name="Text Box 29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62" name="Text Box 29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63" name="Text Box 29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64" name="Text Box 29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65" name="Text Box 29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66" name="Text Box 29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67" name="Text Box 29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68" name="Text Box 29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69" name="Text Box 29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70" name="Text Box 29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71" name="Text Box 29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72" name="Text Box 29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73" name="Text Box 29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74" name="Text Box 29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75" name="Text Box 29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76" name="Text Box 29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77" name="Text Box 29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78" name="Text Box 29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79" name="Text Box 29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80" name="Text Box 29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81" name="Text Box 29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82" name="Text Box 29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83" name="Text Box 29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84" name="Text Box 29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85" name="Text Box 29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86" name="Text Box 29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87" name="Text Box 29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88" name="Text Box 29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89" name="Text Box 29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90" name="Text Box 29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91" name="Text Box 29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92" name="Text Box 29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93" name="Text Box 29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94" name="Text Box 29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95" name="Text Box 29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96" name="Text Box 29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97" name="Text Box 29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98" name="Text Box 29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199" name="Text Box 29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00" name="Text Box 29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01" name="Text Box 29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02" name="Text Box 29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03" name="Text Box 29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04" name="Text Box 29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05" name="Text Box 29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06" name="Text Box 29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07" name="Text Box 29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08" name="Text Box 29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09" name="Text Box 29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10" name="Text Box 29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11" name="Text Box 29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12" name="Text Box 29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13" name="Text Box 29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14" name="Text Box 29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15" name="Text Box 29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16" name="Text Box 29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17" name="Text Box 29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18" name="Text Box 30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19" name="Text Box 30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20" name="Text Box 30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21" name="Text Box 30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22" name="Text Box 30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23" name="Text Box 30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24" name="Text Box 30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25" name="Text Box 30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26" name="Text Box 30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27" name="Text Box 30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28" name="Text Box 30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29" name="Text Box 30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30" name="Text Box 30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31" name="Text Box 30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32" name="Text Box 30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33" name="Text Box 30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34" name="Text Box 30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35" name="Text Box 30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36" name="Text Box 30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37" name="Text Box 30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38" name="Text Box 30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39" name="Text Box 30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40" name="Text Box 30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41" name="Text Box 30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42" name="Text Box 30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43" name="Text Box 30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44" name="Text Box 30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45" name="Text Box 30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46" name="Text Box 30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47" name="Text Box 30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48" name="Text Box 30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49" name="Text Box 30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50" name="Text Box 30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51" name="Text Box 30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52" name="Text Box 30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53" name="Text Box 30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54" name="Text Box 30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55" name="Text Box 30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56" name="Text Box 30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57" name="Text Box 30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58" name="Text Box 30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59" name="Text Box 30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60" name="Text Box 30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61" name="Text Box 30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62" name="Text Box 30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63" name="Text Box 30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64" name="Text Box 30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65" name="Text Box 30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66" name="Text Box 30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67" name="Text Box 30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68" name="Text Box 30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69" name="Text Box 30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70" name="Text Box 30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71" name="Text Box 30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72" name="Text Box 30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73" name="Text Box 30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74" name="Text Box 30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75" name="Text Box 30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76" name="Text Box 30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77" name="Text Box 30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78" name="Text Box 30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79" name="Text Box 30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80" name="Text Box 30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81" name="Text Box 30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82" name="Text Box 30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83" name="Text Box 30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84" name="Text Box 30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85" name="Text Box 30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86" name="Text Box 30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87" name="Text Box 30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88" name="Text Box 30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89" name="Text Box 30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90" name="Text Box 30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91" name="Text Box 30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92" name="Text Box 30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93" name="Text Box 30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94" name="Text Box 30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95" name="Text Box 30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96" name="Text Box 30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97" name="Text Box 30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98" name="Text Box 30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299" name="Text Box 30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00" name="Text Box 30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01" name="Text Box 30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02" name="Text Box 30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03" name="Text Box 30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04" name="Text Box 30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05" name="Text Box 30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06" name="Text Box 30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07" name="Text Box 30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08" name="Text Box 30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09" name="Text Box 30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10" name="Text Box 30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11" name="Text Box 30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12" name="Text Box 30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13" name="Text Box 30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14" name="Text Box 30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15" name="Text Box 30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16" name="Text Box 30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17" name="Text Box 30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18" name="Text Box 31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19" name="Text Box 31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20" name="Text Box 31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21" name="Text Box 31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22" name="Text Box 31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23" name="Text Box 31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24" name="Text Box 31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25" name="Text Box 31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26" name="Text Box 31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27" name="Text Box 31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28" name="Text Box 31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29" name="Text Box 31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30" name="Text Box 31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31" name="Text Box 31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32" name="Text Box 31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33" name="Text Box 31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34" name="Text Box 31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35" name="Text Box 31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36" name="Text Box 31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37" name="Text Box 31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38" name="Text Box 31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39" name="Text Box 31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40" name="Text Box 31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41" name="Text Box 31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42" name="Text Box 31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43" name="Text Box 31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44" name="Text Box 31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45" name="Text Box 31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46" name="Text Box 31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47" name="Text Box 31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48" name="Text Box 31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49" name="Text Box 31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50" name="Text Box 31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51" name="Text Box 31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52" name="Text Box 31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53" name="Text Box 31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54" name="Text Box 31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55" name="Text Box 31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56" name="Text Box 31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57" name="Text Box 31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58" name="Text Box 31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59" name="Text Box 31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60" name="Text Box 31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61" name="Text Box 31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62" name="Text Box 31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63" name="Text Box 31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64" name="Text Box 31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65" name="Text Box 31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66" name="Text Box 31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67" name="Text Box 31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68" name="Text Box 31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69" name="Text Box 31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70" name="Text Box 31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71" name="Text Box 31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72" name="Text Box 31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73" name="Text Box 31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74" name="Text Box 31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75" name="Text Box 31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76" name="Text Box 31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77" name="Text Box 31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78" name="Text Box 31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79" name="Text Box 31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80" name="Text Box 31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81" name="Text Box 31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82" name="Text Box 31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83" name="Text Box 31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84" name="Text Box 31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85" name="Text Box 31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86" name="Text Box 31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87" name="Text Box 31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88" name="Text Box 31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89" name="Text Box 31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90" name="Text Box 31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91" name="Text Box 31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92" name="Text Box 31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93" name="Text Box 31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94" name="Text Box 31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95" name="Text Box 31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96" name="Text Box 31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97" name="Text Box 31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98" name="Text Box 31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399" name="Text Box 31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00" name="Text Box 31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01" name="Text Box 31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02" name="Text Box 31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03" name="Text Box 31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04" name="Text Box 31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05" name="Text Box 31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06" name="Text Box 31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07" name="Text Box 31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08" name="Text Box 31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09" name="Text Box 31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10" name="Text Box 31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11" name="Text Box 31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12" name="Text Box 31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13" name="Text Box 31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14" name="Text Box 31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15" name="Text Box 31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16" name="Text Box 31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17" name="Text Box 31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18" name="Text Box 32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19" name="Text Box 32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20" name="Text Box 32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21" name="Text Box 32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22" name="Text Box 32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23" name="Text Box 32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24" name="Text Box 32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25" name="Text Box 32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26" name="Text Box 32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27" name="Text Box 32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28" name="Text Box 32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29" name="Text Box 32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30" name="Text Box 32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31" name="Text Box 32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32" name="Text Box 32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33" name="Text Box 32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34" name="Text Box 32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35" name="Text Box 32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36" name="Text Box 32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37" name="Text Box 32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38" name="Text Box 32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39" name="Text Box 32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40" name="Text Box 32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41" name="Text Box 32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42" name="Text Box 32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43" name="Text Box 32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44" name="Text Box 32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45" name="Text Box 32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46" name="Text Box 32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47" name="Text Box 32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48" name="Text Box 32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49" name="Text Box 32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50" name="Text Box 32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51" name="Text Box 32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52" name="Text Box 32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53" name="Text Box 32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54" name="Text Box 32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55" name="Text Box 32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56" name="Text Box 32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57" name="Text Box 32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58" name="Text Box 32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59" name="Text Box 32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60" name="Text Box 32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61" name="Text Box 32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62" name="Text Box 32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63" name="Text Box 32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64" name="Text Box 32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65" name="Text Box 32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66" name="Text Box 32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67" name="Text Box 32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68" name="Text Box 32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69" name="Text Box 32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70" name="Text Box 32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71" name="Text Box 32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72" name="Text Box 32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73" name="Text Box 32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74" name="Text Box 32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75" name="Text Box 32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76" name="Text Box 32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77" name="Text Box 32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78" name="Text Box 32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79" name="Text Box 32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80" name="Text Box 32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81" name="Text Box 32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82" name="Text Box 32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83" name="Text Box 32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84" name="Text Box 32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85" name="Text Box 32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86" name="Text Box 32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87" name="Text Box 32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88" name="Text Box 32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89" name="Text Box 32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90" name="Text Box 32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91" name="Text Box 32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92" name="Text Box 32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93" name="Text Box 32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94" name="Text Box 32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95" name="Text Box 32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96" name="Text Box 32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97" name="Text Box 32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98" name="Text Box 32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499" name="Text Box 32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00" name="Text Box 32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01" name="Text Box 32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02" name="Text Box 32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03" name="Text Box 32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04" name="Text Box 32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05" name="Text Box 32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06" name="Text Box 32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07" name="Text Box 32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08" name="Text Box 32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09" name="Text Box 32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10" name="Text Box 32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11" name="Text Box 32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12" name="Text Box 32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13" name="Text Box 32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14" name="Text Box 32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15" name="Text Box 32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16" name="Text Box 32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17" name="Text Box 32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18" name="Text Box 33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19" name="Text Box 33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20" name="Text Box 33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21" name="Text Box 33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22" name="Text Box 33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23" name="Text Box 33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24" name="Text Box 33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25" name="Text Box 33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26" name="Text Box 33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27" name="Text Box 33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28" name="Text Box 33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29" name="Text Box 33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30" name="Text Box 33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31" name="Text Box 33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32" name="Text Box 33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33" name="Text Box 33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34" name="Text Box 33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35" name="Text Box 33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36" name="Text Box 33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37" name="Text Box 33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38" name="Text Box 33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39" name="Text Box 33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40" name="Text Box 33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41" name="Text Box 33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42" name="Text Box 33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43" name="Text Box 33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44" name="Text Box 33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45" name="Text Box 33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46" name="Text Box 33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47" name="Text Box 33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48" name="Text Box 33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49" name="Text Box 33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50" name="Text Box 33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51" name="Text Box 33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52" name="Text Box 33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53" name="Text Box 33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54" name="Text Box 33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55" name="Text Box 33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56" name="Text Box 33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57" name="Text Box 33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58" name="Text Box 33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59" name="Text Box 33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60" name="Text Box 33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61" name="Text Box 33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62" name="Text Box 33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63" name="Text Box 33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64" name="Text Box 33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65" name="Text Box 33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66" name="Text Box 33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67" name="Text Box 33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68" name="Text Box 33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69" name="Text Box 33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70" name="Text Box 33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71" name="Text Box 33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72" name="Text Box 33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73" name="Text Box 33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74" name="Text Box 33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75" name="Text Box 33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76" name="Text Box 33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77" name="Text Box 33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78" name="Text Box 33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79" name="Text Box 33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80" name="Text Box 33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81" name="Text Box 33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82" name="Text Box 33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83" name="Text Box 33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84" name="Text Box 33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85" name="Text Box 33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86" name="Text Box 33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87" name="Text Box 33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88" name="Text Box 33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89" name="Text Box 33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90" name="Text Box 33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91" name="Text Box 33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92" name="Text Box 33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93" name="Text Box 33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94" name="Text Box 33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95" name="Text Box 33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96" name="Text Box 33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97" name="Text Box 33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98" name="Text Box 33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599" name="Text Box 33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00" name="Text Box 33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01" name="Text Box 33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02" name="Text Box 33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03" name="Text Box 33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04" name="Text Box 33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05" name="Text Box 33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06" name="Text Box 33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07" name="Text Box 33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08" name="Text Box 33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09" name="Text Box 33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10" name="Text Box 33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11" name="Text Box 33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12" name="Text Box 33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13" name="Text Box 33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14" name="Text Box 33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15" name="Text Box 33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16" name="Text Box 33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17" name="Text Box 33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18" name="Text Box 34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19" name="Text Box 34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20" name="Text Box 34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21" name="Text Box 34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22" name="Text Box 34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23" name="Text Box 34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24" name="Text Box 34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25" name="Text Box 34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26" name="Text Box 34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27" name="Text Box 34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28" name="Text Box 34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29" name="Text Box 34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30" name="Text Box 34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31" name="Text Box 34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32" name="Text Box 34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33" name="Text Box 34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34" name="Text Box 34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35" name="Text Box 34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36" name="Text Box 34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37" name="Text Box 34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38" name="Text Box 34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39" name="Text Box 34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40" name="Text Box 34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41" name="Text Box 34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42" name="Text Box 34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43" name="Text Box 34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44" name="Text Box 34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45" name="Text Box 34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46" name="Text Box 34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47" name="Text Box 34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48" name="Text Box 34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49" name="Text Box 34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50" name="Text Box 34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51" name="Text Box 34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52" name="Text Box 34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53" name="Text Box 34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54" name="Text Box 34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55" name="Text Box 34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56" name="Text Box 34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57" name="Text Box 34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58" name="Text Box 34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59" name="Text Box 34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60" name="Text Box 34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61" name="Text Box 34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62" name="Text Box 34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63" name="Text Box 34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64" name="Text Box 34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65" name="Text Box 34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66" name="Text Box 34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67" name="Text Box 34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68" name="Text Box 34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69" name="Text Box 34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70" name="Text Box 34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71" name="Text Box 34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72" name="Text Box 34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73" name="Text Box 34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74" name="Text Box 34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75" name="Text Box 34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76" name="Text Box 34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77" name="Text Box 34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78" name="Text Box 34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79" name="Text Box 34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80" name="Text Box 34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81" name="Text Box 34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82" name="Text Box 34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83" name="Text Box 34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84" name="Text Box 34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85" name="Text Box 34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86" name="Text Box 34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87" name="Text Box 34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88" name="Text Box 34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89" name="Text Box 34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90" name="Text Box 34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91" name="Text Box 34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92" name="Text Box 34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93" name="Text Box 34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94" name="Text Box 34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95" name="Text Box 34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96" name="Text Box 34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97" name="Text Box 34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98" name="Text Box 34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699" name="Text Box 34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00" name="Text Box 34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01" name="Text Box 34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02" name="Text Box 34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03" name="Text Box 34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04" name="Text Box 34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05" name="Text Box 34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06" name="Text Box 34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07" name="Text Box 34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08" name="Text Box 34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09" name="Text Box 34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10" name="Text Box 34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11" name="Text Box 34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12" name="Text Box 34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13" name="Text Box 34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14" name="Text Box 34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15" name="Text Box 34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16" name="Text Box 34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17" name="Text Box 34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18" name="Text Box 35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19" name="Text Box 35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20" name="Text Box 35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21" name="Text Box 35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22" name="Text Box 35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23" name="Text Box 35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24" name="Text Box 35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25" name="Text Box 35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26" name="Text Box 35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27" name="Text Box 35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28" name="Text Box 35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29" name="Text Box 35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30" name="Text Box 35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31" name="Text Box 35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32" name="Text Box 35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33" name="Text Box 35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34" name="Text Box 35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35" name="Text Box 35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36" name="Text Box 35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37" name="Text Box 35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38" name="Text Box 35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39" name="Text Box 35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40" name="Text Box 35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41" name="Text Box 35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42" name="Text Box 35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43" name="Text Box 35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44" name="Text Box 35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45" name="Text Box 35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46" name="Text Box 35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47" name="Text Box 35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48" name="Text Box 35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49" name="Text Box 35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50" name="Text Box 35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51" name="Text Box 35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52" name="Text Box 35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53" name="Text Box 35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54" name="Text Box 35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55" name="Text Box 35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56" name="Text Box 35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57" name="Text Box 35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58" name="Text Box 35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59" name="Text Box 35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60" name="Text Box 35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61" name="Text Box 35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62" name="Text Box 35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63" name="Text Box 35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64" name="Text Box 35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65" name="Text Box 35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66" name="Text Box 35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67" name="Text Box 35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68" name="Text Box 35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69" name="Text Box 35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70" name="Text Box 35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71" name="Text Box 35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72" name="Text Box 35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73" name="Text Box 35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74" name="Text Box 35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75" name="Text Box 35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76" name="Text Box 35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77" name="Text Box 35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78" name="Text Box 35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79" name="Text Box 35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80" name="Text Box 35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81" name="Text Box 35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82" name="Text Box 35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83" name="Text Box 35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84" name="Text Box 35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85" name="Text Box 35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86" name="Text Box 35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87" name="Text Box 35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88" name="Text Box 35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89" name="Text Box 35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90" name="Text Box 35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91" name="Text Box 35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92" name="Text Box 35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93" name="Text Box 35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94" name="Text Box 35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95" name="Text Box 35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96" name="Text Box 35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97" name="Text Box 35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98" name="Text Box 35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799" name="Text Box 35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00" name="Text Box 35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01" name="Text Box 35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02" name="Text Box 35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03" name="Text Box 35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04" name="Text Box 35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05" name="Text Box 35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06" name="Text Box 35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07" name="Text Box 35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08" name="Text Box 35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09" name="Text Box 35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10" name="Text Box 35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11" name="Text Box 35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12" name="Text Box 35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13" name="Text Box 35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14" name="Text Box 35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15" name="Text Box 35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16" name="Text Box 35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17" name="Text Box 35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18" name="Text Box 36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19" name="Text Box 36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20" name="Text Box 36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21" name="Text Box 36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22" name="Text Box 36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23" name="Text Box 36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24" name="Text Box 36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25" name="Text Box 36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26" name="Text Box 36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27" name="Text Box 36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28" name="Text Box 36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29" name="Text Box 36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30" name="Text Box 36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31" name="Text Box 36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32" name="Text Box 36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33" name="Text Box 36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34" name="Text Box 36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35" name="Text Box 36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36" name="Text Box 36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37" name="Text Box 36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38" name="Text Box 36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39" name="Text Box 36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40" name="Text Box 36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41" name="Text Box 36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42" name="Text Box 36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43" name="Text Box 36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44" name="Text Box 36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45" name="Text Box 36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46" name="Text Box 36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47" name="Text Box 36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48" name="Text Box 36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49" name="Text Box 36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50" name="Text Box 36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51" name="Text Box 36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52" name="Text Box 36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53" name="Text Box 36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54" name="Text Box 36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55" name="Text Box 36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56" name="Text Box 36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57" name="Text Box 36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58" name="Text Box 36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59" name="Text Box 36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60" name="Text Box 36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61" name="Text Box 36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62" name="Text Box 36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63" name="Text Box 36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64" name="Text Box 36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65" name="Text Box 36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66" name="Text Box 36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67" name="Text Box 36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68" name="Text Box 36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69" name="Text Box 36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70" name="Text Box 36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71" name="Text Box 36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72" name="Text Box 36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73" name="Text Box 36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74" name="Text Box 36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75" name="Text Box 36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76" name="Text Box 36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77" name="Text Box 36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78" name="Text Box 36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79" name="Text Box 36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80" name="Text Box 36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81" name="Text Box 36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82" name="Text Box 36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83" name="Text Box 36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84" name="Text Box 36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85" name="Text Box 36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86" name="Text Box 36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87" name="Text Box 36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88" name="Text Box 36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89" name="Text Box 36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90" name="Text Box 36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91" name="Text Box 36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92" name="Text Box 36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93" name="Text Box 36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94" name="Text Box 36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95" name="Text Box 36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96" name="Text Box 36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97" name="Text Box 36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98" name="Text Box 36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899" name="Text Box 36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00" name="Text Box 36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01" name="Text Box 36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02" name="Text Box 36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03" name="Text Box 36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04" name="Text Box 36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05" name="Text Box 36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06" name="Text Box 36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07" name="Text Box 36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08" name="Text Box 36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09" name="Text Box 36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10" name="Text Box 36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11" name="Text Box 36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12" name="Text Box 36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13" name="Text Box 36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14" name="Text Box 36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15" name="Text Box 36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16" name="Text Box 36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17" name="Text Box 36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18" name="Text Box 37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19" name="Text Box 37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20" name="Text Box 37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21" name="Text Box 37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22" name="Text Box 37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23" name="Text Box 37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24" name="Text Box 37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25" name="Text Box 37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26" name="Text Box 37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27" name="Text Box 37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28" name="Text Box 37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29" name="Text Box 37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30" name="Text Box 37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31" name="Text Box 37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32" name="Text Box 37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33" name="Text Box 37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34" name="Text Box 37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35" name="Text Box 37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36" name="Text Box 37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37" name="Text Box 37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38" name="Text Box 37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39" name="Text Box 37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40" name="Text Box 37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41" name="Text Box 37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42" name="Text Box 37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43" name="Text Box 37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44" name="Text Box 37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45" name="Text Box 37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46" name="Text Box 37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47" name="Text Box 37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48" name="Text Box 37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49" name="Text Box 37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50" name="Text Box 37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51" name="Text Box 37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52" name="Text Box 37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53" name="Text Box 37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54" name="Text Box 37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55" name="Text Box 37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56" name="Text Box 37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57" name="Text Box 37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58" name="Text Box 37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59" name="Text Box 37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60" name="Text Box 37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61" name="Text Box 37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62" name="Text Box 37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63" name="Text Box 37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64" name="Text Box 37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65" name="Text Box 37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66" name="Text Box 37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67" name="Text Box 37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68" name="Text Box 37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69" name="Text Box 37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70" name="Text Box 37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71" name="Text Box 37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72" name="Text Box 37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73" name="Text Box 37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74" name="Text Box 37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75" name="Text Box 37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76" name="Text Box 37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77" name="Text Box 37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78" name="Text Box 37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79" name="Text Box 37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80" name="Text Box 37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81" name="Text Box 37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82" name="Text Box 37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83" name="Text Box 37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84" name="Text Box 37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85" name="Text Box 37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86" name="Text Box 37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87" name="Text Box 37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88" name="Text Box 37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89" name="Text Box 37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90" name="Text Box 37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91" name="Text Box 37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92" name="Text Box 37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93" name="Text Box 37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94" name="Text Box 37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95" name="Text Box 37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96" name="Text Box 37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97" name="Text Box 37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98" name="Text Box 37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3999" name="Text Box 37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00" name="Text Box 37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01" name="Text Box 37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02" name="Text Box 37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03" name="Text Box 37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04" name="Text Box 37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05" name="Text Box 37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06" name="Text Box 37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07" name="Text Box 37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08" name="Text Box 37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09" name="Text Box 37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10" name="Text Box 37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11" name="Text Box 37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12" name="Text Box 37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13" name="Text Box 37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14" name="Text Box 37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15" name="Text Box 37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16" name="Text Box 37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17" name="Text Box 37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18" name="Text Box 38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19" name="Text Box 38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20" name="Text Box 38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21" name="Text Box 38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22" name="Text Box 38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23" name="Text Box 38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24" name="Text Box 38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25" name="Text Box 38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26" name="Text Box 38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27" name="Text Box 38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28" name="Text Box 38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29" name="Text Box 38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30" name="Text Box 38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31" name="Text Box 38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32" name="Text Box 38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33" name="Text Box 38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34" name="Text Box 38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35" name="Text Box 38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36" name="Text Box 38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37" name="Text Box 38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38" name="Text Box 38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39" name="Text Box 38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40" name="Text Box 38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41" name="Text Box 38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42" name="Text Box 38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43" name="Text Box 38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44" name="Text Box 38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45" name="Text Box 38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46" name="Text Box 38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47" name="Text Box 38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48" name="Text Box 38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49" name="Text Box 38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50" name="Text Box 38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51" name="Text Box 38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52" name="Text Box 38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53" name="Text Box 38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54" name="Text Box 38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55" name="Text Box 38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56" name="Text Box 38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57" name="Text Box 38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58" name="Text Box 38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59" name="Text Box 38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60" name="Text Box 38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61" name="Text Box 38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62" name="Text Box 38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63" name="Text Box 38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64" name="Text Box 38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65" name="Text Box 38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66" name="Text Box 38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67" name="Text Box 38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68" name="Text Box 38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69" name="Text Box 38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70" name="Text Box 38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71" name="Text Box 38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72" name="Text Box 38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73" name="Text Box 38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74" name="Text Box 38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75" name="Text Box 38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76" name="Text Box 38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77" name="Text Box 38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78" name="Text Box 38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79" name="Text Box 38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80" name="Text Box 38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81" name="Text Box 38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82" name="Text Box 38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83" name="Text Box 38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84" name="Text Box 38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85" name="Text Box 38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86" name="Text Box 38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87" name="Text Box 38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88" name="Text Box 38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89" name="Text Box 38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90" name="Text Box 38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91" name="Text Box 38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92" name="Text Box 38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93" name="Text Box 38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94" name="Text Box 38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95" name="Text Box 38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96" name="Text Box 38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97" name="Text Box 38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98" name="Text Box 38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099" name="Text Box 38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00" name="Text Box 38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01" name="Text Box 38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02" name="Text Box 38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03" name="Text Box 38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04" name="Text Box 38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05" name="Text Box 38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06" name="Text Box 38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07" name="Text Box 38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08" name="Text Box 38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09" name="Text Box 38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10" name="Text Box 38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11" name="Text Box 38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12" name="Text Box 38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13" name="Text Box 38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14" name="Text Box 38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15" name="Text Box 38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16" name="Text Box 38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17" name="Text Box 38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18" name="Text Box 39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19" name="Text Box 39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20" name="Text Box 39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21" name="Text Box 39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22" name="Text Box 39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23" name="Text Box 39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24" name="Text Box 39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25" name="Text Box 39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26" name="Text Box 39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27" name="Text Box 39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28" name="Text Box 39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29" name="Text Box 39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30" name="Text Box 39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31" name="Text Box 39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32" name="Text Box 39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33" name="Text Box 39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34" name="Text Box 39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35" name="Text Box 39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36" name="Text Box 39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37" name="Text Box 39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38" name="Text Box 39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39" name="Text Box 39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40" name="Text Box 39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41" name="Text Box 39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42" name="Text Box 39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43" name="Text Box 39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44" name="Text Box 39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45" name="Text Box 39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46" name="Text Box 39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47" name="Text Box 39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48" name="Text Box 39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49" name="Text Box 39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50" name="Text Box 39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51" name="Text Box 39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52" name="Text Box 39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53" name="Text Box 39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54" name="Text Box 39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55" name="Text Box 39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56" name="Text Box 39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57" name="Text Box 39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58" name="Text Box 39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59" name="Text Box 39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60" name="Text Box 39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61" name="Text Box 39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62" name="Text Box 39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63" name="Text Box 39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64" name="Text Box 39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65" name="Text Box 39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66" name="Text Box 39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67" name="Text Box 39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68" name="Text Box 39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69" name="Text Box 39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70" name="Text Box 39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71" name="Text Box 39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72" name="Text Box 39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73" name="Text Box 39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74" name="Text Box 39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75" name="Text Box 39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76" name="Text Box 39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77" name="Text Box 39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78" name="Text Box 39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79" name="Text Box 39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80" name="Text Box 39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81" name="Text Box 39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82" name="Text Box 39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83" name="Text Box 39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84" name="Text Box 39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85" name="Text Box 39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86" name="Text Box 39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87" name="Text Box 39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88" name="Text Box 39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89" name="Text Box 39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90" name="Text Box 39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91" name="Text Box 39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92" name="Text Box 39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93" name="Text Box 39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94" name="Text Box 39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95" name="Text Box 39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96" name="Text Box 39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97" name="Text Box 39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98" name="Text Box 39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199" name="Text Box 39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00" name="Text Box 39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01" name="Text Box 39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02" name="Text Box 39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03" name="Text Box 39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04" name="Text Box 39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05" name="Text Box 39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06" name="Text Box 39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07" name="Text Box 39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08" name="Text Box 39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09" name="Text Box 39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10" name="Text Box 39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11" name="Text Box 39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12" name="Text Box 39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13" name="Text Box 39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14" name="Text Box 39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15" name="Text Box 39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16" name="Text Box 39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17" name="Text Box 39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18" name="Text Box 40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19" name="Text Box 40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20" name="Text Box 40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21" name="Text Box 40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22" name="Text Box 40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23" name="Text Box 40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24" name="Text Box 40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25" name="Text Box 40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26" name="Text Box 40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27" name="Text Box 40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28" name="Text Box 40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29" name="Text Box 40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30" name="Text Box 40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31" name="Text Box 40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32" name="Text Box 40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33" name="Text Box 40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34" name="Text Box 40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35" name="Text Box 40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36" name="Text Box 40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37" name="Text Box 40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38" name="Text Box 40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39" name="Text Box 40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40" name="Text Box 40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41" name="Text Box 40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42" name="Text Box 40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43" name="Text Box 40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44" name="Text Box 40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45" name="Text Box 40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46" name="Text Box 40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47" name="Text Box 40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48" name="Text Box 40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49" name="Text Box 40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50" name="Text Box 40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51" name="Text Box 40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52" name="Text Box 40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53" name="Text Box 40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54" name="Text Box 40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55" name="Text Box 40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56" name="Text Box 40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57" name="Text Box 40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58" name="Text Box 40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59" name="Text Box 40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60" name="Text Box 40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61" name="Text Box 40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62" name="Text Box 40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63" name="Text Box 40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64" name="Text Box 40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65" name="Text Box 40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66" name="Text Box 40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67" name="Text Box 40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68" name="Text Box 40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69" name="Text Box 40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70" name="Text Box 40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71" name="Text Box 40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72" name="Text Box 40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73" name="Text Box 40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74" name="Text Box 40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75" name="Text Box 40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76" name="Text Box 40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77" name="Text Box 40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78" name="Text Box 40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79" name="Text Box 40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80" name="Text Box 40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81" name="Text Box 40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82" name="Text Box 40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83" name="Text Box 40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84" name="Text Box 40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85" name="Text Box 40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86" name="Text Box 40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87" name="Text Box 40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88" name="Text Box 40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89" name="Text Box 40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90" name="Text Box 40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91" name="Text Box 40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92" name="Text Box 40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93" name="Text Box 40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94" name="Text Box 40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95" name="Text Box 40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96" name="Text Box 40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97" name="Text Box 40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98" name="Text Box 40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299" name="Text Box 40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00" name="Text Box 40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01" name="Text Box 40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02" name="Text Box 40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03" name="Text Box 40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04" name="Text Box 40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05" name="Text Box 40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06" name="Text Box 40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07" name="Text Box 40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08" name="Text Box 40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09" name="Text Box 40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10" name="Text Box 40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11" name="Text Box 40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12" name="Text Box 40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13" name="Text Box 40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14" name="Text Box 40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15" name="Text Box 40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16" name="Text Box 40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17" name="Text Box 40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18" name="Text Box 41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19" name="Text Box 41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20" name="Text Box 41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21" name="Text Box 41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22" name="Text Box 41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23" name="Text Box 41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24" name="Text Box 41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25" name="Text Box 41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26" name="Text Box 41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27" name="Text Box 41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28" name="Text Box 41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29" name="Text Box 41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30" name="Text Box 41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31" name="Text Box 41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32" name="Text Box 41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33" name="Text Box 41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34" name="Text Box 41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35" name="Text Box 41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36" name="Text Box 41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37" name="Text Box 41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38" name="Text Box 41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39" name="Text Box 41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40" name="Text Box 41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41" name="Text Box 41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42" name="Text Box 41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43" name="Text Box 41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44" name="Text Box 41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45" name="Text Box 41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46" name="Text Box 41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47" name="Text Box 41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48" name="Text Box 41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49" name="Text Box 41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50" name="Text Box 41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51" name="Text Box 41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52" name="Text Box 41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53" name="Text Box 41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54" name="Text Box 41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55" name="Text Box 41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56" name="Text Box 41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57" name="Text Box 41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58" name="Text Box 41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59" name="Text Box 41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60" name="Text Box 41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61" name="Text Box 41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62" name="Text Box 41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63" name="Text Box 41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64" name="Text Box 41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65" name="Text Box 41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66" name="Text Box 41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67" name="Text Box 41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68" name="Text Box 41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69" name="Text Box 41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70" name="Text Box 41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71" name="Text Box 41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72" name="Text Box 41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73" name="Text Box 41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74" name="Text Box 41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75" name="Text Box 41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76" name="Text Box 41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77" name="Text Box 41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78" name="Text Box 41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79" name="Text Box 41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80" name="Text Box 41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81" name="Text Box 41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82" name="Text Box 41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83" name="Text Box 41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84" name="Text Box 41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85" name="Text Box 41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86" name="Text Box 41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87" name="Text Box 41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88" name="Text Box 41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89" name="Text Box 41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90" name="Text Box 41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91" name="Text Box 41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92" name="Text Box 41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93" name="Text Box 41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94" name="Text Box 41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95" name="Text Box 41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96" name="Text Box 41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97" name="Text Box 41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98" name="Text Box 41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399" name="Text Box 41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00" name="Text Box 41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01" name="Text Box 41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02" name="Text Box 41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03" name="Text Box 41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04" name="Text Box 41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05" name="Text Box 41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06" name="Text Box 41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07" name="Text Box 41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08" name="Text Box 41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09" name="Text Box 41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10" name="Text Box 41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11" name="Text Box 41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12" name="Text Box 41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13" name="Text Box 41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14" name="Text Box 41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15" name="Text Box 41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16" name="Text Box 41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17" name="Text Box 41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18" name="Text Box 42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19" name="Text Box 42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20" name="Text Box 42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21" name="Text Box 42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22" name="Text Box 42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23" name="Text Box 42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24" name="Text Box 42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25" name="Text Box 42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26" name="Text Box 42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27" name="Text Box 42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28" name="Text Box 42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29" name="Text Box 42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30" name="Text Box 42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31" name="Text Box 42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32" name="Text Box 42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33" name="Text Box 42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34" name="Text Box 42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35" name="Text Box 42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36" name="Text Box 42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37" name="Text Box 42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38" name="Text Box 42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39" name="Text Box 42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40" name="Text Box 42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41" name="Text Box 42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42" name="Text Box 42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43" name="Text Box 42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44" name="Text Box 42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45" name="Text Box 42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46" name="Text Box 42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47" name="Text Box 42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48" name="Text Box 42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49" name="Text Box 42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50" name="Text Box 42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51" name="Text Box 42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52" name="Text Box 42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53" name="Text Box 42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54" name="Text Box 42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55" name="Text Box 42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56" name="Text Box 42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57" name="Text Box 42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58" name="Text Box 42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59" name="Text Box 42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60" name="Text Box 42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61" name="Text Box 42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62" name="Text Box 42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63" name="Text Box 42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64" name="Text Box 42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65" name="Text Box 42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66" name="Text Box 42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67" name="Text Box 42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68" name="Text Box 42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69" name="Text Box 42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70" name="Text Box 42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71" name="Text Box 42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72" name="Text Box 42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73" name="Text Box 42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74" name="Text Box 42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75" name="Text Box 42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76" name="Text Box 42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77" name="Text Box 42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78" name="Text Box 42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79" name="Text Box 42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80" name="Text Box 42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81" name="Text Box 42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82" name="Text Box 42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83" name="Text Box 42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84" name="Text Box 42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85" name="Text Box 42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86" name="Text Box 42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87" name="Text Box 42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88" name="Text Box 42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89" name="Text Box 42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90" name="Text Box 42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91" name="Text Box 42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92" name="Text Box 42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93" name="Text Box 42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94" name="Text Box 42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95" name="Text Box 42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96" name="Text Box 42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97" name="Text Box 42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98" name="Text Box 42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499" name="Text Box 42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00" name="Text Box 42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01" name="Text Box 42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02" name="Text Box 42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03" name="Text Box 42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04" name="Text Box 42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05" name="Text Box 42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06" name="Text Box 42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07" name="Text Box 42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08" name="Text Box 42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09" name="Text Box 42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10" name="Text Box 42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11" name="Text Box 42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12" name="Text Box 42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13" name="Text Box 42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14" name="Text Box 42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15" name="Text Box 42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16" name="Text Box 42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17" name="Text Box 42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18" name="Text Box 43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19" name="Text Box 43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20" name="Text Box 43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21" name="Text Box 43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22" name="Text Box 43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23" name="Text Box 43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24" name="Text Box 43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25" name="Text Box 43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26" name="Text Box 43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27" name="Text Box 43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28" name="Text Box 43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29" name="Text Box 43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30" name="Text Box 43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31" name="Text Box 43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32" name="Text Box 43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33" name="Text Box 43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34" name="Text Box 43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35" name="Text Box 43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36" name="Text Box 43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37" name="Text Box 43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38" name="Text Box 43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39" name="Text Box 43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40" name="Text Box 43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41" name="Text Box 43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42" name="Text Box 43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43" name="Text Box 43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44" name="Text Box 43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45" name="Text Box 43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46" name="Text Box 43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47" name="Text Box 43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48" name="Text Box 43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49" name="Text Box 43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50" name="Text Box 43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51" name="Text Box 43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52" name="Text Box 43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53" name="Text Box 43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54" name="Text Box 43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55" name="Text Box 43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56" name="Text Box 43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57" name="Text Box 43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58" name="Text Box 43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59" name="Text Box 43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60" name="Text Box 43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61" name="Text Box 43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62" name="Text Box 43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63" name="Text Box 43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64" name="Text Box 43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65" name="Text Box 43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66" name="Text Box 43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67" name="Text Box 43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68" name="Text Box 43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69" name="Text Box 43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70" name="Text Box 43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71" name="Text Box 43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72" name="Text Box 43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73" name="Text Box 43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74" name="Text Box 43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75" name="Text Box 43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76" name="Text Box 43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77" name="Text Box 43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78" name="Text Box 43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79" name="Text Box 43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80" name="Text Box 43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81" name="Text Box 43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82" name="Text Box 43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83" name="Text Box 43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84" name="Text Box 43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85" name="Text Box 43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86" name="Text Box 43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87" name="Text Box 43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88" name="Text Box 43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89" name="Text Box 43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90" name="Text Box 43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91" name="Text Box 43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92" name="Text Box 43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93" name="Text Box 43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94" name="Text Box 43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95" name="Text Box 43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96" name="Text Box 43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97" name="Text Box 43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98" name="Text Box 43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599" name="Text Box 43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00" name="Text Box 43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01" name="Text Box 43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02" name="Text Box 43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03" name="Text Box 43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04" name="Text Box 43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05" name="Text Box 43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06" name="Text Box 43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07" name="Text Box 43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08" name="Text Box 43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09" name="Text Box 43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10" name="Text Box 43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11" name="Text Box 43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12" name="Text Box 43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13" name="Text Box 43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14" name="Text Box 43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15" name="Text Box 43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16" name="Text Box 43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17" name="Text Box 43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18" name="Text Box 44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19" name="Text Box 44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20" name="Text Box 44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21" name="Text Box 44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22" name="Text Box 44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23" name="Text Box 44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24" name="Text Box 44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25" name="Text Box 44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26" name="Text Box 44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27" name="Text Box 44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28" name="Text Box 44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29" name="Text Box 44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30" name="Text Box 44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31" name="Text Box 44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32" name="Text Box 44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33" name="Text Box 44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34" name="Text Box 44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35" name="Text Box 44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36" name="Text Box 44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37" name="Text Box 44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38" name="Text Box 44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39" name="Text Box 44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40" name="Text Box 44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41" name="Text Box 44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42" name="Text Box 44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43" name="Text Box 44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44" name="Text Box 44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45" name="Text Box 44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46" name="Text Box 44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47" name="Text Box 44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48" name="Text Box 44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49" name="Text Box 44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50" name="Text Box 44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51" name="Text Box 44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52" name="Text Box 44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53" name="Text Box 44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54" name="Text Box 44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55" name="Text Box 44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56" name="Text Box 44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57" name="Text Box 44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58" name="Text Box 44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59" name="Text Box 44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60" name="Text Box 44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61" name="Text Box 44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62" name="Text Box 44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63" name="Text Box 44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64" name="Text Box 44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65" name="Text Box 44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66" name="Text Box 44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67" name="Text Box 44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68" name="Text Box 44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69" name="Text Box 44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70" name="Text Box 44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71" name="Text Box 44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72" name="Text Box 44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73" name="Text Box 44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74" name="Text Box 44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75" name="Text Box 44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76" name="Text Box 44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77" name="Text Box 44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78" name="Text Box 44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79" name="Text Box 44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80" name="Text Box 44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81" name="Text Box 44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82" name="Text Box 44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83" name="Text Box 44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84" name="Text Box 44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85" name="Text Box 44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86" name="Text Box 44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87" name="Text Box 44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88" name="Text Box 44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89" name="Text Box 44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90" name="Text Box 44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91" name="Text Box 44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92" name="Text Box 44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93" name="Text Box 44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94" name="Text Box 44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95" name="Text Box 44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96" name="Text Box 44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97" name="Text Box 44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98" name="Text Box 44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699" name="Text Box 44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00" name="Text Box 44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01" name="Text Box 44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02" name="Text Box 44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03" name="Text Box 44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04" name="Text Box 44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05" name="Text Box 44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06" name="Text Box 44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07" name="Text Box 44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08" name="Text Box 44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09" name="Text Box 44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10" name="Text Box 44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11" name="Text Box 44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12" name="Text Box 44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13" name="Text Box 44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14" name="Text Box 44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15" name="Text Box 44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16" name="Text Box 44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17" name="Text Box 44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18" name="Text Box 45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19" name="Text Box 45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20" name="Text Box 45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21" name="Text Box 45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22" name="Text Box 45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23" name="Text Box 45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24" name="Text Box 45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25" name="Text Box 45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26" name="Text Box 45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27" name="Text Box 45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28" name="Text Box 45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29" name="Text Box 45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30" name="Text Box 45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31" name="Text Box 45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32" name="Text Box 45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33" name="Text Box 45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34" name="Text Box 45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35" name="Text Box 45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36" name="Text Box 45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37" name="Text Box 45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38" name="Text Box 45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39" name="Text Box 45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40" name="Text Box 45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41" name="Text Box 45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42" name="Text Box 45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43" name="Text Box 45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44" name="Text Box 45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45" name="Text Box 45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46" name="Text Box 45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47" name="Text Box 45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48" name="Text Box 45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49" name="Text Box 45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50" name="Text Box 45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51" name="Text Box 45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52" name="Text Box 45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53" name="Text Box 45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54" name="Text Box 45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55" name="Text Box 45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56" name="Text Box 45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57" name="Text Box 45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58" name="Text Box 45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59" name="Text Box 45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60" name="Text Box 45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61" name="Text Box 45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62" name="Text Box 45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63" name="Text Box 45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64" name="Text Box 45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65" name="Text Box 45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66" name="Text Box 45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67" name="Text Box 45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68" name="Text Box 45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69" name="Text Box 45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70" name="Text Box 45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71" name="Text Box 45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72" name="Text Box 45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73" name="Text Box 45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74" name="Text Box 45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75" name="Text Box 45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76" name="Text Box 45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77" name="Text Box 45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78" name="Text Box 45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79" name="Text Box 45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80" name="Text Box 45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81" name="Text Box 45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82" name="Text Box 45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83" name="Text Box 45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84" name="Text Box 45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85" name="Text Box 45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86" name="Text Box 45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87" name="Text Box 45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88" name="Text Box 45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89" name="Text Box 45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90" name="Text Box 45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91" name="Text Box 45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92" name="Text Box 45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93" name="Text Box 45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94" name="Text Box 45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95" name="Text Box 45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96" name="Text Box 45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97" name="Text Box 45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98" name="Text Box 45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799" name="Text Box 45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00" name="Text Box 45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01" name="Text Box 45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02" name="Text Box 45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03" name="Text Box 45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04" name="Text Box 45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05" name="Text Box 45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06" name="Text Box 45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07" name="Text Box 45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08" name="Text Box 45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09" name="Text Box 45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10" name="Text Box 45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11" name="Text Box 45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12" name="Text Box 45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13" name="Text Box 45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14" name="Text Box 45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15" name="Text Box 45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16" name="Text Box 45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17" name="Text Box 45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18" name="Text Box 46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19" name="Text Box 46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20" name="Text Box 46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21" name="Text Box 46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22" name="Text Box 46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23" name="Text Box 46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24" name="Text Box 46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25" name="Text Box 46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26" name="Text Box 46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27" name="Text Box 46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28" name="Text Box 46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29" name="Text Box 46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30" name="Text Box 46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31" name="Text Box 46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32" name="Text Box 46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33" name="Text Box 46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34" name="Text Box 46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35" name="Text Box 46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36" name="Text Box 46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37" name="Text Box 46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38" name="Text Box 46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39" name="Text Box 46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40" name="Text Box 46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41" name="Text Box 46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42" name="Text Box 46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43" name="Text Box 46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44" name="Text Box 46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45" name="Text Box 46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46" name="Text Box 46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47" name="Text Box 46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48" name="Text Box 46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49" name="Text Box 46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50" name="Text Box 46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51" name="Text Box 46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52" name="Text Box 46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53" name="Text Box 46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54" name="Text Box 46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55" name="Text Box 46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56" name="Text Box 46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57" name="Text Box 46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58" name="Text Box 46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59" name="Text Box 46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60" name="Text Box 46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61" name="Text Box 46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62" name="Text Box 46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63" name="Text Box 46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64" name="Text Box 46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65" name="Text Box 46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66" name="Text Box 46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67" name="Text Box 46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68" name="Text Box 46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69" name="Text Box 46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70" name="Text Box 46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71" name="Text Box 46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72" name="Text Box 46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73" name="Text Box 46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74" name="Text Box 46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75" name="Text Box 46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76" name="Text Box 46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77" name="Text Box 46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78" name="Text Box 46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79" name="Text Box 46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80" name="Text Box 46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81" name="Text Box 46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82" name="Text Box 46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83" name="Text Box 46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84" name="Text Box 46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85" name="Text Box 46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86" name="Text Box 46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87" name="Text Box 46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88" name="Text Box 46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89" name="Text Box 46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90" name="Text Box 46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91" name="Text Box 46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92" name="Text Box 46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93" name="Text Box 46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94" name="Text Box 46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95" name="Text Box 46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96" name="Text Box 46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97" name="Text Box 46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98" name="Text Box 46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899" name="Text Box 46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00" name="Text Box 46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01" name="Text Box 46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02" name="Text Box 46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03" name="Text Box 46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04" name="Text Box 46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05" name="Text Box 46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06" name="Text Box 46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07" name="Text Box 46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08" name="Text Box 46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09" name="Text Box 46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10" name="Text Box 46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11" name="Text Box 46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12" name="Text Box 46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13" name="Text Box 46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14" name="Text Box 46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15" name="Text Box 46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16" name="Text Box 46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17" name="Text Box 46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18" name="Text Box 47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19" name="Text Box 47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20" name="Text Box 47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21" name="Text Box 47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22" name="Text Box 47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23" name="Text Box 47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24" name="Text Box 47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25" name="Text Box 47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26" name="Text Box 47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27" name="Text Box 47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28" name="Text Box 47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29" name="Text Box 47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30" name="Text Box 47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31" name="Text Box 47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32" name="Text Box 47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33" name="Text Box 47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34" name="Text Box 47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35" name="Text Box 47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36" name="Text Box 47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37" name="Text Box 47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38" name="Text Box 47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39" name="Text Box 47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40" name="Text Box 47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41" name="Text Box 47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42" name="Text Box 47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43" name="Text Box 47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44" name="Text Box 47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45" name="Text Box 47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46" name="Text Box 47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47" name="Text Box 47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48" name="Text Box 47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49" name="Text Box 47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50" name="Text Box 47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51" name="Text Box 47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52" name="Text Box 47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53" name="Text Box 47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54" name="Text Box 47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55" name="Text Box 47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56" name="Text Box 47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57" name="Text Box 47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58" name="Text Box 47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59" name="Text Box 47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60" name="Text Box 47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61" name="Text Box 47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62" name="Text Box 47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63" name="Text Box 47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64" name="Text Box 47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65" name="Text Box 47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66" name="Text Box 47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67" name="Text Box 47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68" name="Text Box 47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69" name="Text Box 47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70" name="Text Box 47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71" name="Text Box 47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72" name="Text Box 47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73" name="Text Box 47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74" name="Text Box 47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75" name="Text Box 47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76" name="Text Box 47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77" name="Text Box 47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78" name="Text Box 47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79" name="Text Box 47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80" name="Text Box 47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81" name="Text Box 47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82" name="Text Box 47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83" name="Text Box 47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84" name="Text Box 47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85" name="Text Box 47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86" name="Text Box 47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87" name="Text Box 47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88" name="Text Box 47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89" name="Text Box 47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90" name="Text Box 47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91" name="Text Box 47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92" name="Text Box 47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93" name="Text Box 47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94" name="Text Box 47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95" name="Text Box 47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96" name="Text Box 47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97" name="Text Box 47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98" name="Text Box 47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4999" name="Text Box 47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00" name="Text Box 47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01" name="Text Box 47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02" name="Text Box 47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03" name="Text Box 47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04" name="Text Box 47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05" name="Text Box 47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06" name="Text Box 47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07" name="Text Box 47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08" name="Text Box 47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09" name="Text Box 47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10" name="Text Box 47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11" name="Text Box 47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12" name="Text Box 47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13" name="Text Box 47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14" name="Text Box 47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15" name="Text Box 47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16" name="Text Box 47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17" name="Text Box 47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18" name="Text Box 48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19" name="Text Box 48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20" name="Text Box 48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21" name="Text Box 48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22" name="Text Box 48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23" name="Text Box 48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24" name="Text Box 48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25" name="Text Box 48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26" name="Text Box 48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27" name="Text Box 48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28" name="Text Box 48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29" name="Text Box 48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30" name="Text Box 48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31" name="Text Box 48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32" name="Text Box 48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33" name="Text Box 48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34" name="Text Box 48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35" name="Text Box 48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36" name="Text Box 48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37" name="Text Box 48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38" name="Text Box 48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39" name="Text Box 48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40" name="Text Box 48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41" name="Text Box 48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42" name="Text Box 48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43" name="Text Box 48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44" name="Text Box 48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45" name="Text Box 48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46" name="Text Box 48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47" name="Text Box 48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48" name="Text Box 48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49" name="Text Box 48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50" name="Text Box 48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51" name="Text Box 48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52" name="Text Box 48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53" name="Text Box 48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54" name="Text Box 48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55" name="Text Box 48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56" name="Text Box 48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57" name="Text Box 48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58" name="Text Box 48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59" name="Text Box 48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60" name="Text Box 48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61" name="Text Box 48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62" name="Text Box 48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63" name="Text Box 48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64" name="Text Box 48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65" name="Text Box 48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66" name="Text Box 48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67" name="Text Box 48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68" name="Text Box 48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69" name="Text Box 48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70" name="Text Box 48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71" name="Text Box 48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72" name="Text Box 48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73" name="Text Box 48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74" name="Text Box 48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75" name="Text Box 48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76" name="Text Box 48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77" name="Text Box 48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78" name="Text Box 48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79" name="Text Box 48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80" name="Text Box 48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81" name="Text Box 48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82" name="Text Box 48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83" name="Text Box 48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84" name="Text Box 48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85" name="Text Box 48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86" name="Text Box 48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87" name="Text Box 48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88" name="Text Box 48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89" name="Text Box 48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90" name="Text Box 48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91" name="Text Box 48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92" name="Text Box 48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93" name="Text Box 48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94" name="Text Box 48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95" name="Text Box 48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96" name="Text Box 48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97" name="Text Box 48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98" name="Text Box 48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099" name="Text Box 48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00" name="Text Box 48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01" name="Text Box 48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02" name="Text Box 48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03" name="Text Box 48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04" name="Text Box 48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05" name="Text Box 48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06" name="Text Box 48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07" name="Text Box 48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08" name="Text Box 48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09" name="Text Box 48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10" name="Text Box 48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11" name="Text Box 48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12" name="Text Box 48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13" name="Text Box 48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14" name="Text Box 48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15" name="Text Box 48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16" name="Text Box 48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17" name="Text Box 48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18" name="Text Box 49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19" name="Text Box 49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20" name="Text Box 49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21" name="Text Box 49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22" name="Text Box 49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23" name="Text Box 49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24" name="Text Box 49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25" name="Text Box 49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26" name="Text Box 49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27" name="Text Box 49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28" name="Text Box 49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29" name="Text Box 49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30" name="Text Box 49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31" name="Text Box 49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32" name="Text Box 49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33" name="Text Box 49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34" name="Text Box 49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35" name="Text Box 49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36" name="Text Box 49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37" name="Text Box 49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38" name="Text Box 49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39" name="Text Box 49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40" name="Text Box 49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41" name="Text Box 49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42" name="Text Box 49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43" name="Text Box 49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44" name="Text Box 49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45" name="Text Box 49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46" name="Text Box 49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47" name="Text Box 49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48" name="Text Box 49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49" name="Text Box 49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50" name="Text Box 49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51" name="Text Box 49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52" name="Text Box 49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53" name="Text Box 49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54" name="Text Box 49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55" name="Text Box 49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56" name="Text Box 49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57" name="Text Box 49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58" name="Text Box 49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59" name="Text Box 49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60" name="Text Box 49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61" name="Text Box 49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62" name="Text Box 49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63" name="Text Box 49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64" name="Text Box 49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65" name="Text Box 49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66" name="Text Box 49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67" name="Text Box 49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68" name="Text Box 49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69" name="Text Box 49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70" name="Text Box 49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71" name="Text Box 49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72" name="Text Box 49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73" name="Text Box 49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74" name="Text Box 49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75" name="Text Box 49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76" name="Text Box 49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77" name="Text Box 49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78" name="Text Box 49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79" name="Text Box 49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80" name="Text Box 49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81" name="Text Box 49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82" name="Text Box 49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83" name="Text Box 49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84" name="Text Box 49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85" name="Text Box 49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86" name="Text Box 49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87" name="Text Box 49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88" name="Text Box 49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89" name="Text Box 49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90" name="Text Box 49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91" name="Text Box 49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92" name="Text Box 49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93" name="Text Box 49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94" name="Text Box 49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95" name="Text Box 49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96" name="Text Box 49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97" name="Text Box 49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98" name="Text Box 49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199" name="Text Box 49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00" name="Text Box 49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01" name="Text Box 49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02" name="Text Box 49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03" name="Text Box 49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04" name="Text Box 49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05" name="Text Box 49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06" name="Text Box 49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07" name="Text Box 49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08" name="Text Box 49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09" name="Text Box 49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10" name="Text Box 49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11" name="Text Box 49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12" name="Text Box 49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13" name="Text Box 49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14" name="Text Box 49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15" name="Text Box 49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16" name="Text Box 49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17" name="Text Box 49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18" name="Text Box 50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19" name="Text Box 50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20" name="Text Box 50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21" name="Text Box 50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22" name="Text Box 50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23" name="Text Box 50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24" name="Text Box 50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25" name="Text Box 50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26" name="Text Box 50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27" name="Text Box 50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28" name="Text Box 50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29" name="Text Box 50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30" name="Text Box 50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31" name="Text Box 50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32" name="Text Box 50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33" name="Text Box 50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34" name="Text Box 50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35" name="Text Box 50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36" name="Text Box 50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37" name="Text Box 50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38" name="Text Box 50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39" name="Text Box 50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40" name="Text Box 50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41" name="Text Box 50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42" name="Text Box 50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43" name="Text Box 50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44" name="Text Box 50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45" name="Text Box 50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46" name="Text Box 50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47" name="Text Box 50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48" name="Text Box 50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49" name="Text Box 50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50" name="Text Box 50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51" name="Text Box 50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52" name="Text Box 50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53" name="Text Box 50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54" name="Text Box 50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55" name="Text Box 50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56" name="Text Box 50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57" name="Text Box 50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58" name="Text Box 50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59" name="Text Box 50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60" name="Text Box 50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61" name="Text Box 50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62" name="Text Box 50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63" name="Text Box 50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64" name="Text Box 50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65" name="Text Box 50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66" name="Text Box 50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67" name="Text Box 50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68" name="Text Box 50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69" name="Text Box 50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70" name="Text Box 50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71" name="Text Box 50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72" name="Text Box 50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73" name="Text Box 50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74" name="Text Box 50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75" name="Text Box 50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76" name="Text Box 50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77" name="Text Box 50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78" name="Text Box 50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79" name="Text Box 50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80" name="Text Box 50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81" name="Text Box 50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82" name="Text Box 50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83" name="Text Box 50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84" name="Text Box 50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85" name="Text Box 50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86" name="Text Box 50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87" name="Text Box 50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88" name="Text Box 50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89" name="Text Box 50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90" name="Text Box 50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91" name="Text Box 50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92" name="Text Box 50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93" name="Text Box 50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94" name="Text Box 50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95" name="Text Box 50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96" name="Text Box 50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97" name="Text Box 50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98" name="Text Box 50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299" name="Text Box 50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00" name="Text Box 50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01" name="Text Box 50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02" name="Text Box 50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03" name="Text Box 50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04" name="Text Box 50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05" name="Text Box 50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06" name="Text Box 50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07" name="Text Box 50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08" name="Text Box 50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09" name="Text Box 50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10" name="Text Box 50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11" name="Text Box 50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12" name="Text Box 50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13" name="Text Box 50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14" name="Text Box 50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15" name="Text Box 50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16" name="Text Box 50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17" name="Text Box 50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18" name="Text Box 51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19" name="Text Box 51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20" name="Text Box 51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21" name="Text Box 51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22" name="Text Box 51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23" name="Text Box 51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24" name="Text Box 51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25" name="Text Box 51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26" name="Text Box 51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27" name="Text Box 51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28" name="Text Box 51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29" name="Text Box 51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30" name="Text Box 51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31" name="Text Box 51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32" name="Text Box 51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33" name="Text Box 51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34" name="Text Box 51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35" name="Text Box 51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36" name="Text Box 51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37" name="Text Box 51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38" name="Text Box 51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39" name="Text Box 51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40" name="Text Box 51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41" name="Text Box 51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42" name="Text Box 51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43" name="Text Box 51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44" name="Text Box 51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45" name="Text Box 51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46" name="Text Box 51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47" name="Text Box 51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48" name="Text Box 51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49" name="Text Box 51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50" name="Text Box 51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51" name="Text Box 51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52" name="Text Box 51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53" name="Text Box 51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54" name="Text Box 51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55" name="Text Box 51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56" name="Text Box 51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57" name="Text Box 51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58" name="Text Box 51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59" name="Text Box 51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60" name="Text Box 51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61" name="Text Box 51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62" name="Text Box 51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63" name="Text Box 51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64" name="Text Box 51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65" name="Text Box 51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66" name="Text Box 51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67" name="Text Box 51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68" name="Text Box 51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69" name="Text Box 51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70" name="Text Box 51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71" name="Text Box 51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72" name="Text Box 51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73" name="Text Box 51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74" name="Text Box 51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75" name="Text Box 51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76" name="Text Box 51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77" name="Text Box 51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78" name="Text Box 51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79" name="Text Box 51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80" name="Text Box 51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81" name="Text Box 51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82" name="Text Box 51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83" name="Text Box 51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84" name="Text Box 51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85" name="Text Box 51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86" name="Text Box 51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87" name="Text Box 51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88" name="Text Box 51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89" name="Text Box 51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90" name="Text Box 51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91" name="Text Box 51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92" name="Text Box 51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93" name="Text Box 51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94" name="Text Box 51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95" name="Text Box 51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96" name="Text Box 51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97" name="Text Box 51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98" name="Text Box 51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399" name="Text Box 51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00" name="Text Box 51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01" name="Text Box 51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02" name="Text Box 51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03" name="Text Box 51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04" name="Text Box 51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05" name="Text Box 51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06" name="Text Box 51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07" name="Text Box 51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08" name="Text Box 51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09" name="Text Box 51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10" name="Text Box 51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11" name="Text Box 51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12" name="Text Box 51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13" name="Text Box 51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14" name="Text Box 51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15" name="Text Box 51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16" name="Text Box 51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17" name="Text Box 51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18" name="Text Box 52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19" name="Text Box 52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20" name="Text Box 52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21" name="Text Box 52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22" name="Text Box 52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23" name="Text Box 52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24" name="Text Box 52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25" name="Text Box 52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26" name="Text Box 52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27" name="Text Box 52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28" name="Text Box 52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29" name="Text Box 52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30" name="Text Box 52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31" name="Text Box 52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32" name="Text Box 52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33" name="Text Box 52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34" name="Text Box 52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35" name="Text Box 52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36" name="Text Box 52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37" name="Text Box 52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38" name="Text Box 52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39" name="Text Box 52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40" name="Text Box 52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41" name="Text Box 52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42" name="Text Box 52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43" name="Text Box 52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44" name="Text Box 52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45" name="Text Box 52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46" name="Text Box 52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47" name="Text Box 52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48" name="Text Box 52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49" name="Text Box 52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50" name="Text Box 52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51" name="Text Box 52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52" name="Text Box 52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53" name="Text Box 52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54" name="Text Box 52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55" name="Text Box 52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56" name="Text Box 52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57" name="Text Box 52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58" name="Text Box 52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59" name="Text Box 52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60" name="Text Box 52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61" name="Text Box 52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62" name="Text Box 52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63" name="Text Box 52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64" name="Text Box 52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65" name="Text Box 52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66" name="Text Box 52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67" name="Text Box 52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68" name="Text Box 52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69" name="Text Box 52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70" name="Text Box 52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71" name="Text Box 52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72" name="Text Box 52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73" name="Text Box 52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74" name="Text Box 52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75" name="Text Box 52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76" name="Text Box 52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77" name="Text Box 52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78" name="Text Box 52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79" name="Text Box 52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80" name="Text Box 52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81" name="Text Box 52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82" name="Text Box 52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83" name="Text Box 52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84" name="Text Box 52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85" name="Text Box 52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86" name="Text Box 52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87" name="Text Box 52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88" name="Text Box 52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89" name="Text Box 52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90" name="Text Box 52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91" name="Text Box 52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92" name="Text Box 52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93" name="Text Box 52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94" name="Text Box 52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95" name="Text Box 52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96" name="Text Box 52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97" name="Text Box 52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98" name="Text Box 52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499" name="Text Box 52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00" name="Text Box 52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01" name="Text Box 52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02" name="Text Box 52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03" name="Text Box 52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04" name="Text Box 52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05" name="Text Box 52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06" name="Text Box 52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07" name="Text Box 52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08" name="Text Box 52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09" name="Text Box 52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10" name="Text Box 52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11" name="Text Box 52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12" name="Text Box 52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13" name="Text Box 52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14" name="Text Box 52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15" name="Text Box 52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16" name="Text Box 52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17" name="Text Box 52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18" name="Text Box 53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19" name="Text Box 53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20" name="Text Box 53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21" name="Text Box 53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22" name="Text Box 53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23" name="Text Box 53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24" name="Text Box 53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25" name="Text Box 53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26" name="Text Box 530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27" name="Text Box 530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28" name="Text Box 531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29" name="Text Box 531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30" name="Text Box 531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31" name="Text Box 531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32" name="Text Box 531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33" name="Text Box 531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34" name="Text Box 531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35" name="Text Box 531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36" name="Text Box 531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37" name="Text Box 531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38" name="Text Box 532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39" name="Text Box 532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40" name="Text Box 532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41" name="Text Box 532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42" name="Text Box 532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43" name="Text Box 532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44" name="Text Box 532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45" name="Text Box 532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46" name="Text Box 532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47" name="Text Box 532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48" name="Text Box 533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49" name="Text Box 533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50" name="Text Box 533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51" name="Text Box 533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52" name="Text Box 533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53" name="Text Box 533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54" name="Text Box 533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55" name="Text Box 533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56" name="Text Box 533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57" name="Text Box 533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58" name="Text Box 534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59" name="Text Box 534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60" name="Text Box 534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61" name="Text Box 534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62" name="Text Box 534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63" name="Text Box 534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64" name="Text Box 534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65" name="Text Box 534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66" name="Text Box 534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67" name="Text Box 534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68" name="Text Box 535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69" name="Text Box 535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70" name="Text Box 535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71" name="Text Box 535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72" name="Text Box 535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73" name="Text Box 535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74" name="Text Box 535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75" name="Text Box 535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76" name="Text Box 535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77" name="Text Box 535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78" name="Text Box 536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79" name="Text Box 536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80" name="Text Box 536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81" name="Text Box 536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82" name="Text Box 536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83" name="Text Box 536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84" name="Text Box 536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85" name="Text Box 536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86" name="Text Box 536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87" name="Text Box 536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88" name="Text Box 537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89" name="Text Box 537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90" name="Text Box 537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91" name="Text Box 537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92" name="Text Box 537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93" name="Text Box 537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94" name="Text Box 537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95" name="Text Box 537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96" name="Text Box 537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97" name="Text Box 537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98" name="Text Box 538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599" name="Text Box 538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00" name="Text Box 538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01" name="Text Box 538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02" name="Text Box 538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03" name="Text Box 538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04" name="Text Box 538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05" name="Text Box 538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06" name="Text Box 538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07" name="Text Box 538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08" name="Text Box 539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09" name="Text Box 539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10" name="Text Box 539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11" name="Text Box 539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12" name="Text Box 539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13" name="Text Box 539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14" name="Text Box 539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15" name="Text Box 539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16" name="Text Box 5398"/>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17" name="Text Box 5399"/>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18" name="Text Box 5400"/>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19" name="Text Box 5401"/>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20" name="Text Box 5402"/>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21" name="Text Box 5403"/>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22" name="Text Box 5404"/>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23" name="Text Box 5405"/>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24" name="Text Box 5406"/>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663</xdr:row>
      <xdr:rowOff>0</xdr:rowOff>
    </xdr:from>
    <xdr:ext cx="85725" cy="205409"/>
    <xdr:sp macro="" textlink="">
      <xdr:nvSpPr>
        <xdr:cNvPr id="5625" name="Text Box 5407"/>
        <xdr:cNvSpPr txBox="1">
          <a:spLocks noChangeArrowheads="1"/>
        </xdr:cNvSpPr>
      </xdr:nvSpPr>
      <xdr:spPr bwMode="auto">
        <a:xfrm>
          <a:off x="4686300" y="126301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26" name="Text Box 5427"/>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27" name="Text Box 5428"/>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28" name="Text Box 5429"/>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29" name="Text Box 5430"/>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30" name="Text Box 5431"/>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31" name="Text Box 5432"/>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32" name="Text Box 5433"/>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33" name="Text Box 5434"/>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34" name="Text Box 5435"/>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35" name="Text Box 5436"/>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36" name="Text Box 5437"/>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37" name="Text Box 5438"/>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38" name="Text Box 5439"/>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39" name="Text Box 5440"/>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40" name="Text Box 5441"/>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41" name="Text Box 5442"/>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42" name="Text Box 5443"/>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43" name="Text Box 5444"/>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44" name="Text Box 5445"/>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45" name="Text Box 5446"/>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46" name="Text Box 5447"/>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47" name="Text Box 5448"/>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48" name="Text Box 5449"/>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49" name="Text Box 5450"/>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50" name="Text Box 5451"/>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51" name="Text Box 5452"/>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52" name="Text Box 5453"/>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53" name="Text Box 5454"/>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54" name="Text Box 5455"/>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55" name="Text Box 5456"/>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56" name="Text Box 5457"/>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57" name="Text Box 5458"/>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58" name="Text Box 5459"/>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59" name="Text Box 5460"/>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60" name="Text Box 5461"/>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61" name="Text Box 5462"/>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62" name="Text Box 5463"/>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63" name="Text Box 5464"/>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64" name="Text Box 5465"/>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65" name="Text Box 5466"/>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66" name="Text Box 5467"/>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662</xdr:row>
      <xdr:rowOff>0</xdr:rowOff>
    </xdr:from>
    <xdr:ext cx="85725" cy="205408"/>
    <xdr:sp macro="" textlink="">
      <xdr:nvSpPr>
        <xdr:cNvPr id="5667" name="Text Box 5468"/>
        <xdr:cNvSpPr txBox="1">
          <a:spLocks noChangeArrowheads="1"/>
        </xdr:cNvSpPr>
      </xdr:nvSpPr>
      <xdr:spPr bwMode="auto">
        <a:xfrm>
          <a:off x="4686300" y="126111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68" name="Text Box 25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69" name="Text Box 25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70" name="Text Box 25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71" name="Text Box 25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72" name="Text Box 25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73" name="Text Box 25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74" name="Text Box 25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75" name="Text Box 25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76" name="Text Box 25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77" name="Text Box 25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78" name="Text Box 25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79" name="Text Box 25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80" name="Text Box 25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81" name="Text Box 25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82" name="Text Box 26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83" name="Text Box 26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84" name="Text Box 26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85" name="Text Box 26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86" name="Text Box 26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87" name="Text Box 26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88" name="Text Box 26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89" name="Text Box 26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90" name="Text Box 26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91" name="Text Box 26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92" name="Text Box 26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93" name="Text Box 26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94" name="Text Box 26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95" name="Text Box 26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96" name="Text Box 26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97" name="Text Box 26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98" name="Text Box 26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699" name="Text Box 26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00" name="Text Box 26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01" name="Text Box 26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02" name="Text Box 26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03" name="Text Box 26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04" name="Text Box 26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05" name="Text Box 26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06" name="Text Box 26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07" name="Text Box 26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08" name="Text Box 26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09" name="Text Box 26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10" name="Text Box 26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11" name="Text Box 26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12" name="Text Box 26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13" name="Text Box 26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14" name="Text Box 26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15" name="Text Box 26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16" name="Text Box 26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17" name="Text Box 26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18" name="Text Box 26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19" name="Text Box 26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20" name="Text Box 26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21" name="Text Box 26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22" name="Text Box 26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23" name="Text Box 26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24" name="Text Box 26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25" name="Text Box 26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26" name="Text Box 26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27" name="Text Box 26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28" name="Text Box 26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29" name="Text Box 26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30" name="Text Box 26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31" name="Text Box 26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32" name="Text Box 26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33" name="Text Box 26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34" name="Text Box 26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35" name="Text Box 26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36" name="Text Box 26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37" name="Text Box 26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38" name="Text Box 26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39" name="Text Box 26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40" name="Text Box 27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41" name="Text Box 27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42" name="Text Box 27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43" name="Text Box 27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44" name="Text Box 27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45" name="Text Box 27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46" name="Text Box 27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47" name="Text Box 27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48" name="Text Box 27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49" name="Text Box 27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50" name="Text Box 27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51" name="Text Box 27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52" name="Text Box 27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53" name="Text Box 27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54" name="Text Box 27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55" name="Text Box 27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56" name="Text Box 27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57" name="Text Box 27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58" name="Text Box 27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59" name="Text Box 27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60" name="Text Box 27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61" name="Text Box 27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62" name="Text Box 27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63" name="Text Box 27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64" name="Text Box 27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65" name="Text Box 27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66" name="Text Box 27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67" name="Text Box 27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68" name="Text Box 27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69" name="Text Box 27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70" name="Text Box 27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71" name="Text Box 27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72" name="Text Box 27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73" name="Text Box 27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74" name="Text Box 27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75" name="Text Box 27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76" name="Text Box 27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77" name="Text Box 27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78" name="Text Box 27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79" name="Text Box 27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80" name="Text Box 27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81" name="Text Box 27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82" name="Text Box 27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83" name="Text Box 27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84" name="Text Box 27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85" name="Text Box 27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86" name="Text Box 27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87" name="Text Box 27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88" name="Text Box 27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89" name="Text Box 27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90" name="Text Box 27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91" name="Text Box 27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92" name="Text Box 27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93" name="Text Box 27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94" name="Text Box 27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95" name="Text Box 27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96" name="Text Box 27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97" name="Text Box 27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98" name="Text Box 27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799" name="Text Box 27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00" name="Text Box 27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01" name="Text Box 27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02" name="Text Box 27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03" name="Text Box 27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04" name="Text Box 27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05" name="Text Box 27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06" name="Text Box 27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07" name="Text Box 27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08" name="Text Box 27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09" name="Text Box 27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10" name="Text Box 27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11" name="Text Box 27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12" name="Text Box 27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13" name="Text Box 27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14" name="Text Box 27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15" name="Text Box 27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16" name="Text Box 27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17" name="Text Box 27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18" name="Text Box 27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19" name="Text Box 27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20" name="Text Box 27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21" name="Text Box 27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22" name="Text Box 27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23" name="Text Box 27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24" name="Text Box 27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25" name="Text Box 27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26" name="Text Box 27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27" name="Text Box 27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28" name="Text Box 27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29" name="Text Box 27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30" name="Text Box 27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31" name="Text Box 27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32" name="Text Box 27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33" name="Text Box 27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34" name="Text Box 27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35" name="Text Box 27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36" name="Text Box 27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37" name="Text Box 27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38" name="Text Box 27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39" name="Text Box 27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40" name="Text Box 28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41" name="Text Box 28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42" name="Text Box 28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43" name="Text Box 28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44" name="Text Box 28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45" name="Text Box 28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46" name="Text Box 28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47" name="Text Box 28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48" name="Text Box 28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49" name="Text Box 28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50" name="Text Box 28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51" name="Text Box 28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52" name="Text Box 28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53" name="Text Box 28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54" name="Text Box 28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55" name="Text Box 28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56" name="Text Box 28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57" name="Text Box 28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58" name="Text Box 28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59" name="Text Box 28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60" name="Text Box 28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61" name="Text Box 28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62" name="Text Box 28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63" name="Text Box 28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64" name="Text Box 28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65" name="Text Box 28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66" name="Text Box 28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67" name="Text Box 28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68" name="Text Box 28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69" name="Text Box 28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70" name="Text Box 28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71" name="Text Box 28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72" name="Text Box 28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73" name="Text Box 28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74" name="Text Box 28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75" name="Text Box 28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76" name="Text Box 28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77" name="Text Box 28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78" name="Text Box 28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79" name="Text Box 28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80" name="Text Box 28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81" name="Text Box 28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82" name="Text Box 28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83" name="Text Box 28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84" name="Text Box 28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85" name="Text Box 28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86" name="Text Box 28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87" name="Text Box 28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88" name="Text Box 28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89" name="Text Box 28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90" name="Text Box 28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91" name="Text Box 28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92" name="Text Box 28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93" name="Text Box 28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94" name="Text Box 28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95" name="Text Box 28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96" name="Text Box 28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97" name="Text Box 28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98" name="Text Box 28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899" name="Text Box 28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00" name="Text Box 28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01" name="Text Box 28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02" name="Text Box 28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03" name="Text Box 28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04" name="Text Box 28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05" name="Text Box 28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06" name="Text Box 28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07" name="Text Box 28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08" name="Text Box 28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09" name="Text Box 28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10" name="Text Box 28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11" name="Text Box 28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12" name="Text Box 28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13" name="Text Box 28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14" name="Text Box 28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15" name="Text Box 28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16" name="Text Box 28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17" name="Text Box 28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18" name="Text Box 28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19" name="Text Box 28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20" name="Text Box 28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21" name="Text Box 28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22" name="Text Box 28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23" name="Text Box 28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24" name="Text Box 28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25" name="Text Box 28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26" name="Text Box 28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27" name="Text Box 28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28" name="Text Box 28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29" name="Text Box 28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30" name="Text Box 28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31" name="Text Box 28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32" name="Text Box 28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33" name="Text Box 28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34" name="Text Box 28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35" name="Text Box 28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36" name="Text Box 28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37" name="Text Box 28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38" name="Text Box 28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39" name="Text Box 28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40" name="Text Box 29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41" name="Text Box 29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42" name="Text Box 29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43" name="Text Box 29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44" name="Text Box 29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45" name="Text Box 29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46" name="Text Box 29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47" name="Text Box 29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48" name="Text Box 29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49" name="Text Box 29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50" name="Text Box 29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51" name="Text Box 29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52" name="Text Box 29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53" name="Text Box 29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54" name="Text Box 29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55" name="Text Box 29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56" name="Text Box 29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57" name="Text Box 29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58" name="Text Box 29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59" name="Text Box 29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60" name="Text Box 29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61" name="Text Box 29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62" name="Text Box 29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63" name="Text Box 29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64" name="Text Box 29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65" name="Text Box 29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66" name="Text Box 29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67" name="Text Box 29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68" name="Text Box 29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69" name="Text Box 29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70" name="Text Box 29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71" name="Text Box 29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72" name="Text Box 29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73" name="Text Box 29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74" name="Text Box 29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75" name="Text Box 29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76" name="Text Box 29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77" name="Text Box 29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78" name="Text Box 29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79" name="Text Box 29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80" name="Text Box 29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81" name="Text Box 29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82" name="Text Box 29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83" name="Text Box 29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84" name="Text Box 29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85" name="Text Box 29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86" name="Text Box 29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87" name="Text Box 29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88" name="Text Box 29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89" name="Text Box 29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90" name="Text Box 29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91" name="Text Box 29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92" name="Text Box 29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93" name="Text Box 29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94" name="Text Box 29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95" name="Text Box 29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96" name="Text Box 29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97" name="Text Box 29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98" name="Text Box 29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5999" name="Text Box 29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00" name="Text Box 29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01" name="Text Box 29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02" name="Text Box 29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03" name="Text Box 29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04" name="Text Box 29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05" name="Text Box 29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06" name="Text Box 29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07" name="Text Box 29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08" name="Text Box 29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09" name="Text Box 29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10" name="Text Box 29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11" name="Text Box 29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12" name="Text Box 29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13" name="Text Box 29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14" name="Text Box 29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15" name="Text Box 29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16" name="Text Box 29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17" name="Text Box 29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18" name="Text Box 29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19" name="Text Box 29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20" name="Text Box 29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21" name="Text Box 29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22" name="Text Box 29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23" name="Text Box 29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24" name="Text Box 29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25" name="Text Box 29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26" name="Text Box 29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27" name="Text Box 29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28" name="Text Box 29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29" name="Text Box 29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30" name="Text Box 29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31" name="Text Box 29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32" name="Text Box 29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33" name="Text Box 29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34" name="Text Box 29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35" name="Text Box 29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36" name="Text Box 29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37" name="Text Box 29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38" name="Text Box 29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39" name="Text Box 29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40" name="Text Box 30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41" name="Text Box 30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42" name="Text Box 30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43" name="Text Box 30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44" name="Text Box 30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45" name="Text Box 30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46" name="Text Box 30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47" name="Text Box 30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48" name="Text Box 30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49" name="Text Box 30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50" name="Text Box 30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51" name="Text Box 30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52" name="Text Box 30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53" name="Text Box 30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54" name="Text Box 30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55" name="Text Box 30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56" name="Text Box 30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57" name="Text Box 30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58" name="Text Box 30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59" name="Text Box 30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60" name="Text Box 30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61" name="Text Box 30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62" name="Text Box 30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63" name="Text Box 30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64" name="Text Box 30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65" name="Text Box 30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66" name="Text Box 30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67" name="Text Box 30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68" name="Text Box 30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69" name="Text Box 30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70" name="Text Box 30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71" name="Text Box 30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72" name="Text Box 30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73" name="Text Box 30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74" name="Text Box 30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75" name="Text Box 30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76" name="Text Box 30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77" name="Text Box 30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78" name="Text Box 30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79" name="Text Box 30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80" name="Text Box 30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81" name="Text Box 30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82" name="Text Box 30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83" name="Text Box 30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84" name="Text Box 30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85" name="Text Box 30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86" name="Text Box 30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87" name="Text Box 30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88" name="Text Box 30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89" name="Text Box 30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90" name="Text Box 30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91" name="Text Box 30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92" name="Text Box 30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93" name="Text Box 30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94" name="Text Box 30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95" name="Text Box 30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96" name="Text Box 30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97" name="Text Box 30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98" name="Text Box 30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099" name="Text Box 30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00" name="Text Box 30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01" name="Text Box 30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02" name="Text Box 30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03" name="Text Box 30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04" name="Text Box 30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05" name="Text Box 30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06" name="Text Box 30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07" name="Text Box 30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08" name="Text Box 30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09" name="Text Box 30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10" name="Text Box 30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11" name="Text Box 30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12" name="Text Box 30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13" name="Text Box 30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14" name="Text Box 30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15" name="Text Box 30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16" name="Text Box 30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17" name="Text Box 30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18" name="Text Box 30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19" name="Text Box 30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20" name="Text Box 30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21" name="Text Box 30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22" name="Text Box 30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23" name="Text Box 30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24" name="Text Box 30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25" name="Text Box 30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26" name="Text Box 30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27" name="Text Box 30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28" name="Text Box 30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29" name="Text Box 30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30" name="Text Box 30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31" name="Text Box 30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32" name="Text Box 30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33" name="Text Box 30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34" name="Text Box 30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35" name="Text Box 30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36" name="Text Box 30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37" name="Text Box 30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38" name="Text Box 30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39" name="Text Box 30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40" name="Text Box 31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41" name="Text Box 31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42" name="Text Box 31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43" name="Text Box 31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44" name="Text Box 31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45" name="Text Box 31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46" name="Text Box 31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47" name="Text Box 31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48" name="Text Box 31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49" name="Text Box 31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50" name="Text Box 31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51" name="Text Box 31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52" name="Text Box 31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53" name="Text Box 31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54" name="Text Box 31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55" name="Text Box 31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56" name="Text Box 31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57" name="Text Box 31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58" name="Text Box 31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59" name="Text Box 31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60" name="Text Box 31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61" name="Text Box 31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62" name="Text Box 31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63" name="Text Box 31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64" name="Text Box 31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65" name="Text Box 31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66" name="Text Box 31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67" name="Text Box 31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68" name="Text Box 31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69" name="Text Box 31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70" name="Text Box 31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71" name="Text Box 31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72" name="Text Box 31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73" name="Text Box 31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74" name="Text Box 31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75" name="Text Box 31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76" name="Text Box 31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77" name="Text Box 31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78" name="Text Box 31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79" name="Text Box 31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80" name="Text Box 31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81" name="Text Box 31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82" name="Text Box 31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83" name="Text Box 31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84" name="Text Box 31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85" name="Text Box 31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86" name="Text Box 31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87" name="Text Box 31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88" name="Text Box 31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89" name="Text Box 31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90" name="Text Box 31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91" name="Text Box 31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92" name="Text Box 31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93" name="Text Box 31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94" name="Text Box 31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95" name="Text Box 31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96" name="Text Box 31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97" name="Text Box 31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98" name="Text Box 31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199" name="Text Box 31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00" name="Text Box 31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01" name="Text Box 31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02" name="Text Box 31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03" name="Text Box 31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04" name="Text Box 31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05" name="Text Box 31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06" name="Text Box 31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07" name="Text Box 31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08" name="Text Box 31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09" name="Text Box 31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10" name="Text Box 31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11" name="Text Box 31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12" name="Text Box 31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13" name="Text Box 31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14" name="Text Box 31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15" name="Text Box 31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16" name="Text Box 31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17" name="Text Box 31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18" name="Text Box 31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19" name="Text Box 31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20" name="Text Box 31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21" name="Text Box 31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22" name="Text Box 31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23" name="Text Box 31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24" name="Text Box 31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25" name="Text Box 31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26" name="Text Box 31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27" name="Text Box 31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28" name="Text Box 31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29" name="Text Box 31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30" name="Text Box 31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31" name="Text Box 31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32" name="Text Box 31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33" name="Text Box 31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34" name="Text Box 31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35" name="Text Box 31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36" name="Text Box 31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37" name="Text Box 31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38" name="Text Box 31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39" name="Text Box 31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40" name="Text Box 32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41" name="Text Box 32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42" name="Text Box 32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43" name="Text Box 32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44" name="Text Box 32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45" name="Text Box 32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46" name="Text Box 32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47" name="Text Box 32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48" name="Text Box 32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49" name="Text Box 32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50" name="Text Box 32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51" name="Text Box 32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52" name="Text Box 32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53" name="Text Box 32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54" name="Text Box 32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55" name="Text Box 32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56" name="Text Box 32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57" name="Text Box 32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58" name="Text Box 32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59" name="Text Box 32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60" name="Text Box 32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61" name="Text Box 32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62" name="Text Box 32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63" name="Text Box 32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64" name="Text Box 32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65" name="Text Box 32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66" name="Text Box 32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67" name="Text Box 32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68" name="Text Box 32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69" name="Text Box 32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70" name="Text Box 32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71" name="Text Box 32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72" name="Text Box 32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73" name="Text Box 32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74" name="Text Box 32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75" name="Text Box 32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76" name="Text Box 32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77" name="Text Box 32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78" name="Text Box 32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79" name="Text Box 32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80" name="Text Box 32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81" name="Text Box 32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82" name="Text Box 32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83" name="Text Box 32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84" name="Text Box 32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85" name="Text Box 32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86" name="Text Box 32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87" name="Text Box 32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88" name="Text Box 32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89" name="Text Box 32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90" name="Text Box 32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91" name="Text Box 32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92" name="Text Box 32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93" name="Text Box 32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94" name="Text Box 32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95" name="Text Box 32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96" name="Text Box 32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97" name="Text Box 32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98" name="Text Box 32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299" name="Text Box 32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00" name="Text Box 32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01" name="Text Box 32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02" name="Text Box 32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03" name="Text Box 32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04" name="Text Box 32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05" name="Text Box 32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06" name="Text Box 32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07" name="Text Box 32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08" name="Text Box 32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09" name="Text Box 32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10" name="Text Box 32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11" name="Text Box 32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12" name="Text Box 32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13" name="Text Box 32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14" name="Text Box 32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15" name="Text Box 32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16" name="Text Box 32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17" name="Text Box 32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18" name="Text Box 32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19" name="Text Box 32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20" name="Text Box 32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21" name="Text Box 32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22" name="Text Box 32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23" name="Text Box 32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24" name="Text Box 32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25" name="Text Box 32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26" name="Text Box 32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27" name="Text Box 32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28" name="Text Box 32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29" name="Text Box 32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30" name="Text Box 32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31" name="Text Box 32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32" name="Text Box 32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33" name="Text Box 32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34" name="Text Box 32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35" name="Text Box 32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36" name="Text Box 32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37" name="Text Box 32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38" name="Text Box 32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39" name="Text Box 32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40" name="Text Box 33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41" name="Text Box 33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42" name="Text Box 33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43" name="Text Box 33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44" name="Text Box 33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45" name="Text Box 33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46" name="Text Box 33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47" name="Text Box 33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48" name="Text Box 33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49" name="Text Box 33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50" name="Text Box 33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51" name="Text Box 33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52" name="Text Box 33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53" name="Text Box 33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54" name="Text Box 33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55" name="Text Box 33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56" name="Text Box 33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57" name="Text Box 33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58" name="Text Box 33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59" name="Text Box 33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60" name="Text Box 33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61" name="Text Box 33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62" name="Text Box 33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63" name="Text Box 33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64" name="Text Box 33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65" name="Text Box 33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66" name="Text Box 33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67" name="Text Box 33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68" name="Text Box 33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69" name="Text Box 33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70" name="Text Box 33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71" name="Text Box 33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72" name="Text Box 33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73" name="Text Box 33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74" name="Text Box 33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75" name="Text Box 33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76" name="Text Box 33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77" name="Text Box 33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78" name="Text Box 33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79" name="Text Box 33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80" name="Text Box 33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81" name="Text Box 33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82" name="Text Box 33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83" name="Text Box 33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84" name="Text Box 33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85" name="Text Box 33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86" name="Text Box 33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87" name="Text Box 33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88" name="Text Box 33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89" name="Text Box 33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90" name="Text Box 33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91" name="Text Box 33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92" name="Text Box 33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93" name="Text Box 33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94" name="Text Box 33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95" name="Text Box 33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96" name="Text Box 33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97" name="Text Box 33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98" name="Text Box 33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399" name="Text Box 33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00" name="Text Box 33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01" name="Text Box 33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02" name="Text Box 33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03" name="Text Box 33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04" name="Text Box 33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05" name="Text Box 33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06" name="Text Box 33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07" name="Text Box 33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08" name="Text Box 33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09" name="Text Box 33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10" name="Text Box 33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11" name="Text Box 33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12" name="Text Box 33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13" name="Text Box 33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14" name="Text Box 33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15" name="Text Box 33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16" name="Text Box 33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17" name="Text Box 33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18" name="Text Box 33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19" name="Text Box 33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20" name="Text Box 33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21" name="Text Box 33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22" name="Text Box 33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23" name="Text Box 33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24" name="Text Box 33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25" name="Text Box 33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26" name="Text Box 33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27" name="Text Box 33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28" name="Text Box 33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29" name="Text Box 33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30" name="Text Box 33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31" name="Text Box 33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32" name="Text Box 33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33" name="Text Box 33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34" name="Text Box 33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35" name="Text Box 33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36" name="Text Box 33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37" name="Text Box 33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38" name="Text Box 33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39" name="Text Box 33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40" name="Text Box 34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41" name="Text Box 34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42" name="Text Box 34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43" name="Text Box 34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44" name="Text Box 34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45" name="Text Box 34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46" name="Text Box 34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47" name="Text Box 34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48" name="Text Box 34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49" name="Text Box 34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50" name="Text Box 34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51" name="Text Box 34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52" name="Text Box 34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53" name="Text Box 34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54" name="Text Box 34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55" name="Text Box 34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56" name="Text Box 34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57" name="Text Box 34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58" name="Text Box 34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59" name="Text Box 34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60" name="Text Box 34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61" name="Text Box 34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62" name="Text Box 34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63" name="Text Box 34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64" name="Text Box 34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65" name="Text Box 34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66" name="Text Box 34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67" name="Text Box 34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68" name="Text Box 34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69" name="Text Box 34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70" name="Text Box 34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71" name="Text Box 34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72" name="Text Box 34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73" name="Text Box 34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74" name="Text Box 34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75" name="Text Box 34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76" name="Text Box 34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77" name="Text Box 34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78" name="Text Box 34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79" name="Text Box 34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80" name="Text Box 34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81" name="Text Box 34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82" name="Text Box 34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83" name="Text Box 34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84" name="Text Box 34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85" name="Text Box 34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86" name="Text Box 34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87" name="Text Box 34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88" name="Text Box 34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89" name="Text Box 34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90" name="Text Box 34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91" name="Text Box 34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92" name="Text Box 34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93" name="Text Box 34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94" name="Text Box 34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95" name="Text Box 34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96" name="Text Box 34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97" name="Text Box 34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98" name="Text Box 34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499" name="Text Box 34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00" name="Text Box 34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01" name="Text Box 34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02" name="Text Box 34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03" name="Text Box 34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04" name="Text Box 34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05" name="Text Box 34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06" name="Text Box 34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07" name="Text Box 34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08" name="Text Box 34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09" name="Text Box 34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10" name="Text Box 34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11" name="Text Box 34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12" name="Text Box 34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13" name="Text Box 34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14" name="Text Box 34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15" name="Text Box 34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16" name="Text Box 34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17" name="Text Box 34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18" name="Text Box 34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19" name="Text Box 34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20" name="Text Box 34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21" name="Text Box 34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22" name="Text Box 34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23" name="Text Box 34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24" name="Text Box 34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25" name="Text Box 34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26" name="Text Box 34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27" name="Text Box 34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28" name="Text Box 34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29" name="Text Box 34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30" name="Text Box 34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31" name="Text Box 34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32" name="Text Box 34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33" name="Text Box 34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34" name="Text Box 34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35" name="Text Box 34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36" name="Text Box 34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37" name="Text Box 34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38" name="Text Box 34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39" name="Text Box 34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40" name="Text Box 35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41" name="Text Box 35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42" name="Text Box 35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43" name="Text Box 35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44" name="Text Box 35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45" name="Text Box 35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46" name="Text Box 35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47" name="Text Box 35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48" name="Text Box 35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49" name="Text Box 35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50" name="Text Box 35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51" name="Text Box 35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52" name="Text Box 35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53" name="Text Box 35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54" name="Text Box 35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55" name="Text Box 35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56" name="Text Box 35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57" name="Text Box 35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58" name="Text Box 35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59" name="Text Box 35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60" name="Text Box 35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61" name="Text Box 35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62" name="Text Box 35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63" name="Text Box 35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64" name="Text Box 35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65" name="Text Box 35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66" name="Text Box 35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67" name="Text Box 35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68" name="Text Box 35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69" name="Text Box 35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70" name="Text Box 35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71" name="Text Box 35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72" name="Text Box 35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73" name="Text Box 35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74" name="Text Box 35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75" name="Text Box 35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76" name="Text Box 35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77" name="Text Box 35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78" name="Text Box 35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79" name="Text Box 35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80" name="Text Box 35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81" name="Text Box 35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82" name="Text Box 35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83" name="Text Box 35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84" name="Text Box 35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85" name="Text Box 35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86" name="Text Box 35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87" name="Text Box 35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88" name="Text Box 35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89" name="Text Box 35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90" name="Text Box 35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91" name="Text Box 35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92" name="Text Box 35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93" name="Text Box 35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94" name="Text Box 35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95" name="Text Box 35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96" name="Text Box 35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97" name="Text Box 35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98" name="Text Box 35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599" name="Text Box 35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00" name="Text Box 35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01" name="Text Box 35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02" name="Text Box 35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03" name="Text Box 35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04" name="Text Box 35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05" name="Text Box 35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06" name="Text Box 35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07" name="Text Box 35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08" name="Text Box 35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09" name="Text Box 35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10" name="Text Box 35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11" name="Text Box 35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12" name="Text Box 35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13" name="Text Box 35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14" name="Text Box 35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15" name="Text Box 35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16" name="Text Box 35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17" name="Text Box 35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18" name="Text Box 35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19" name="Text Box 35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20" name="Text Box 35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21" name="Text Box 35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22" name="Text Box 35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23" name="Text Box 35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24" name="Text Box 35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25" name="Text Box 35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26" name="Text Box 35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27" name="Text Box 35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28" name="Text Box 35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29" name="Text Box 35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30" name="Text Box 35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31" name="Text Box 35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32" name="Text Box 35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33" name="Text Box 35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34" name="Text Box 35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35" name="Text Box 35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36" name="Text Box 35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37" name="Text Box 35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38" name="Text Box 35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39" name="Text Box 35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40" name="Text Box 36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41" name="Text Box 36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42" name="Text Box 36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43" name="Text Box 36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44" name="Text Box 36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45" name="Text Box 36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46" name="Text Box 36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47" name="Text Box 36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48" name="Text Box 36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49" name="Text Box 36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50" name="Text Box 36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51" name="Text Box 36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52" name="Text Box 36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53" name="Text Box 36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54" name="Text Box 36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55" name="Text Box 36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56" name="Text Box 36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57" name="Text Box 36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58" name="Text Box 36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59" name="Text Box 36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60" name="Text Box 36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61" name="Text Box 36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62" name="Text Box 36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63" name="Text Box 36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64" name="Text Box 36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65" name="Text Box 36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66" name="Text Box 36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67" name="Text Box 36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68" name="Text Box 36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69" name="Text Box 36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70" name="Text Box 36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71" name="Text Box 36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72" name="Text Box 36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73" name="Text Box 36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74" name="Text Box 36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75" name="Text Box 36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76" name="Text Box 36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77" name="Text Box 36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78" name="Text Box 36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79" name="Text Box 36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80" name="Text Box 36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81" name="Text Box 36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82" name="Text Box 36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83" name="Text Box 36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84" name="Text Box 36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85" name="Text Box 36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86" name="Text Box 36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87" name="Text Box 36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88" name="Text Box 36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89" name="Text Box 36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90" name="Text Box 36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91" name="Text Box 36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92" name="Text Box 36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93" name="Text Box 36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94" name="Text Box 36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95" name="Text Box 36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96" name="Text Box 36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97" name="Text Box 36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98" name="Text Box 36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699" name="Text Box 36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00" name="Text Box 36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01" name="Text Box 36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02" name="Text Box 36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03" name="Text Box 36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04" name="Text Box 36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05" name="Text Box 36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06" name="Text Box 36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07" name="Text Box 36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08" name="Text Box 36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09" name="Text Box 36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10" name="Text Box 36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11" name="Text Box 36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12" name="Text Box 36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13" name="Text Box 36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14" name="Text Box 36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15" name="Text Box 36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16" name="Text Box 36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17" name="Text Box 36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18" name="Text Box 36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19" name="Text Box 36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20" name="Text Box 36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21" name="Text Box 36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22" name="Text Box 36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23" name="Text Box 36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24" name="Text Box 36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25" name="Text Box 36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26" name="Text Box 36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27" name="Text Box 36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28" name="Text Box 36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29" name="Text Box 36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30" name="Text Box 36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31" name="Text Box 36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32" name="Text Box 36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33" name="Text Box 36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34" name="Text Box 36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35" name="Text Box 36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36" name="Text Box 36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37" name="Text Box 36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38" name="Text Box 36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39" name="Text Box 36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40" name="Text Box 37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41" name="Text Box 37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42" name="Text Box 37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43" name="Text Box 37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44" name="Text Box 37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45" name="Text Box 37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46" name="Text Box 37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47" name="Text Box 37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48" name="Text Box 37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49" name="Text Box 37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50" name="Text Box 37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51" name="Text Box 37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52" name="Text Box 37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53" name="Text Box 37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54" name="Text Box 37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55" name="Text Box 37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56" name="Text Box 37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57" name="Text Box 37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58" name="Text Box 37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59" name="Text Box 37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60" name="Text Box 37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61" name="Text Box 37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62" name="Text Box 37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63" name="Text Box 37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64" name="Text Box 37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65" name="Text Box 37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66" name="Text Box 37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67" name="Text Box 37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68" name="Text Box 37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69" name="Text Box 37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70" name="Text Box 37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71" name="Text Box 37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72" name="Text Box 37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73" name="Text Box 37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74" name="Text Box 37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75" name="Text Box 37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76" name="Text Box 37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77" name="Text Box 37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78" name="Text Box 37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79" name="Text Box 37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80" name="Text Box 37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81" name="Text Box 37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82" name="Text Box 37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83" name="Text Box 37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84" name="Text Box 37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85" name="Text Box 37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86" name="Text Box 37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87" name="Text Box 37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88" name="Text Box 37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89" name="Text Box 37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90" name="Text Box 37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91" name="Text Box 37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92" name="Text Box 37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93" name="Text Box 37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94" name="Text Box 37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95" name="Text Box 37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96" name="Text Box 37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97" name="Text Box 37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98" name="Text Box 37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799" name="Text Box 37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00" name="Text Box 37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01" name="Text Box 37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02" name="Text Box 37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03" name="Text Box 37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04" name="Text Box 37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05" name="Text Box 37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06" name="Text Box 37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07" name="Text Box 37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08" name="Text Box 37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09" name="Text Box 37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10" name="Text Box 37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11" name="Text Box 37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12" name="Text Box 37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13" name="Text Box 37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14" name="Text Box 37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15" name="Text Box 37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16" name="Text Box 37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17" name="Text Box 37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18" name="Text Box 37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19" name="Text Box 37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20" name="Text Box 37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21" name="Text Box 37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22" name="Text Box 37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23" name="Text Box 37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24" name="Text Box 37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25" name="Text Box 37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26" name="Text Box 37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27" name="Text Box 37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28" name="Text Box 37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29" name="Text Box 37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30" name="Text Box 37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31" name="Text Box 37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32" name="Text Box 37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33" name="Text Box 37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34" name="Text Box 37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35" name="Text Box 37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36" name="Text Box 37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37" name="Text Box 37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38" name="Text Box 37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39" name="Text Box 37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40" name="Text Box 38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41" name="Text Box 38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42" name="Text Box 38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43" name="Text Box 38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44" name="Text Box 38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45" name="Text Box 38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46" name="Text Box 38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47" name="Text Box 38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48" name="Text Box 38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49" name="Text Box 38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50" name="Text Box 38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51" name="Text Box 38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52" name="Text Box 38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53" name="Text Box 38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54" name="Text Box 38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55" name="Text Box 38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56" name="Text Box 38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57" name="Text Box 38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58" name="Text Box 38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59" name="Text Box 38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60" name="Text Box 38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61" name="Text Box 38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62" name="Text Box 38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63" name="Text Box 38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64" name="Text Box 38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65" name="Text Box 38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66" name="Text Box 38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67" name="Text Box 38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68" name="Text Box 38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69" name="Text Box 38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70" name="Text Box 38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71" name="Text Box 38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72" name="Text Box 38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73" name="Text Box 38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74" name="Text Box 38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75" name="Text Box 38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76" name="Text Box 38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77" name="Text Box 38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78" name="Text Box 38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79" name="Text Box 38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80" name="Text Box 38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81" name="Text Box 38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82" name="Text Box 38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83" name="Text Box 38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84" name="Text Box 38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85" name="Text Box 38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86" name="Text Box 38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87" name="Text Box 38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88" name="Text Box 38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89" name="Text Box 38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90" name="Text Box 38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91" name="Text Box 38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92" name="Text Box 38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93" name="Text Box 38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94" name="Text Box 38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95" name="Text Box 38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96" name="Text Box 38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97" name="Text Box 38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98" name="Text Box 38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899" name="Text Box 38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00" name="Text Box 38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01" name="Text Box 38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02" name="Text Box 38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03" name="Text Box 38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04" name="Text Box 38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05" name="Text Box 38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06" name="Text Box 38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07" name="Text Box 38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08" name="Text Box 38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09" name="Text Box 38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10" name="Text Box 38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11" name="Text Box 38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12" name="Text Box 38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13" name="Text Box 38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14" name="Text Box 38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15" name="Text Box 38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16" name="Text Box 38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17" name="Text Box 38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18" name="Text Box 38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19" name="Text Box 38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20" name="Text Box 38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21" name="Text Box 38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22" name="Text Box 38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23" name="Text Box 38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24" name="Text Box 38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25" name="Text Box 38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26" name="Text Box 38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27" name="Text Box 38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28" name="Text Box 38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29" name="Text Box 38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30" name="Text Box 38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31" name="Text Box 38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32" name="Text Box 38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33" name="Text Box 38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34" name="Text Box 38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35" name="Text Box 38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36" name="Text Box 38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37" name="Text Box 38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38" name="Text Box 38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39" name="Text Box 38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40" name="Text Box 39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41" name="Text Box 39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42" name="Text Box 39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43" name="Text Box 39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44" name="Text Box 39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45" name="Text Box 39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46" name="Text Box 39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47" name="Text Box 39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48" name="Text Box 39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49" name="Text Box 39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50" name="Text Box 39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51" name="Text Box 39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52" name="Text Box 39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53" name="Text Box 39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54" name="Text Box 39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55" name="Text Box 39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56" name="Text Box 39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57" name="Text Box 39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58" name="Text Box 39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59" name="Text Box 39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60" name="Text Box 39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61" name="Text Box 39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62" name="Text Box 39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63" name="Text Box 39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64" name="Text Box 39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65" name="Text Box 39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66" name="Text Box 39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67" name="Text Box 39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68" name="Text Box 39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69" name="Text Box 39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70" name="Text Box 39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71" name="Text Box 39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72" name="Text Box 39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73" name="Text Box 39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74" name="Text Box 39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75" name="Text Box 39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76" name="Text Box 39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77" name="Text Box 39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78" name="Text Box 39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79" name="Text Box 39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80" name="Text Box 39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81" name="Text Box 39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82" name="Text Box 39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83" name="Text Box 39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84" name="Text Box 39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85" name="Text Box 39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86" name="Text Box 39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87" name="Text Box 39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88" name="Text Box 39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89" name="Text Box 39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90" name="Text Box 39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91" name="Text Box 39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92" name="Text Box 39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93" name="Text Box 39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94" name="Text Box 39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95" name="Text Box 39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96" name="Text Box 39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97" name="Text Box 39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98" name="Text Box 39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6999" name="Text Box 39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00" name="Text Box 39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01" name="Text Box 39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02" name="Text Box 39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03" name="Text Box 39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04" name="Text Box 39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05" name="Text Box 39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06" name="Text Box 39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07" name="Text Box 39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08" name="Text Box 39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09" name="Text Box 39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10" name="Text Box 39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11" name="Text Box 39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12" name="Text Box 39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13" name="Text Box 39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14" name="Text Box 39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15" name="Text Box 39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16" name="Text Box 39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17" name="Text Box 39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18" name="Text Box 39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19" name="Text Box 39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20" name="Text Box 39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21" name="Text Box 39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22" name="Text Box 39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23" name="Text Box 39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24" name="Text Box 39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25" name="Text Box 39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26" name="Text Box 39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27" name="Text Box 39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28" name="Text Box 39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29" name="Text Box 39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30" name="Text Box 39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31" name="Text Box 39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32" name="Text Box 39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33" name="Text Box 39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34" name="Text Box 39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35" name="Text Box 39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36" name="Text Box 39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37" name="Text Box 39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38" name="Text Box 39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39" name="Text Box 39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40" name="Text Box 40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41" name="Text Box 40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42" name="Text Box 40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43" name="Text Box 40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44" name="Text Box 40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45" name="Text Box 40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46" name="Text Box 40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47" name="Text Box 40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48" name="Text Box 40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49" name="Text Box 40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50" name="Text Box 40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51" name="Text Box 40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52" name="Text Box 40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53" name="Text Box 40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54" name="Text Box 40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55" name="Text Box 40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56" name="Text Box 40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57" name="Text Box 40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58" name="Text Box 40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59" name="Text Box 40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60" name="Text Box 40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61" name="Text Box 40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62" name="Text Box 40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63" name="Text Box 40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64" name="Text Box 40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65" name="Text Box 40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66" name="Text Box 40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67" name="Text Box 40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68" name="Text Box 40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69" name="Text Box 40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70" name="Text Box 40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71" name="Text Box 40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72" name="Text Box 40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73" name="Text Box 40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74" name="Text Box 40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75" name="Text Box 40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76" name="Text Box 40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77" name="Text Box 40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78" name="Text Box 40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79" name="Text Box 40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80" name="Text Box 40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81" name="Text Box 40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82" name="Text Box 40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83" name="Text Box 40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84" name="Text Box 40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85" name="Text Box 40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86" name="Text Box 40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87" name="Text Box 40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88" name="Text Box 40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89" name="Text Box 40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90" name="Text Box 40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91" name="Text Box 40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92" name="Text Box 40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93" name="Text Box 40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94" name="Text Box 40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95" name="Text Box 40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96" name="Text Box 40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97" name="Text Box 40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98" name="Text Box 40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099" name="Text Box 40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00" name="Text Box 40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01" name="Text Box 40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02" name="Text Box 40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03" name="Text Box 40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04" name="Text Box 40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05" name="Text Box 40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06" name="Text Box 40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07" name="Text Box 40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08" name="Text Box 40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09" name="Text Box 40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10" name="Text Box 40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11" name="Text Box 40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12" name="Text Box 40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13" name="Text Box 40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14" name="Text Box 40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15" name="Text Box 40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16" name="Text Box 40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17" name="Text Box 40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18" name="Text Box 40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19" name="Text Box 40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20" name="Text Box 40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21" name="Text Box 40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22" name="Text Box 40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23" name="Text Box 40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24" name="Text Box 40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25" name="Text Box 40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26" name="Text Box 40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27" name="Text Box 40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28" name="Text Box 40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29" name="Text Box 40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30" name="Text Box 40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31" name="Text Box 40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32" name="Text Box 40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33" name="Text Box 40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34" name="Text Box 40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35" name="Text Box 40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36" name="Text Box 40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37" name="Text Box 40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38" name="Text Box 40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39" name="Text Box 40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40" name="Text Box 41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41" name="Text Box 41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42" name="Text Box 41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43" name="Text Box 41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44" name="Text Box 41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45" name="Text Box 41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46" name="Text Box 41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47" name="Text Box 41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48" name="Text Box 41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49" name="Text Box 41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50" name="Text Box 41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51" name="Text Box 41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52" name="Text Box 41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53" name="Text Box 41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54" name="Text Box 41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55" name="Text Box 41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56" name="Text Box 41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57" name="Text Box 41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58" name="Text Box 41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59" name="Text Box 41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60" name="Text Box 41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61" name="Text Box 41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62" name="Text Box 41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63" name="Text Box 41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64" name="Text Box 41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65" name="Text Box 41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66" name="Text Box 41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67" name="Text Box 41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68" name="Text Box 41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69" name="Text Box 41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70" name="Text Box 41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71" name="Text Box 41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72" name="Text Box 41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73" name="Text Box 41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74" name="Text Box 41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75" name="Text Box 41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76" name="Text Box 41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77" name="Text Box 41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78" name="Text Box 41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79" name="Text Box 41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80" name="Text Box 41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81" name="Text Box 41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82" name="Text Box 41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83" name="Text Box 41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84" name="Text Box 41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85" name="Text Box 41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86" name="Text Box 41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87" name="Text Box 41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88" name="Text Box 41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89" name="Text Box 41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90" name="Text Box 41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91" name="Text Box 41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92" name="Text Box 41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93" name="Text Box 41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94" name="Text Box 41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95" name="Text Box 41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96" name="Text Box 41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97" name="Text Box 41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98" name="Text Box 41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199" name="Text Box 41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00" name="Text Box 41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01" name="Text Box 41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02" name="Text Box 41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03" name="Text Box 41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04" name="Text Box 41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05" name="Text Box 41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06" name="Text Box 41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07" name="Text Box 41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08" name="Text Box 41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09" name="Text Box 41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10" name="Text Box 41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11" name="Text Box 41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12" name="Text Box 41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13" name="Text Box 41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14" name="Text Box 41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15" name="Text Box 41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16" name="Text Box 41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17" name="Text Box 41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18" name="Text Box 41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19" name="Text Box 41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20" name="Text Box 41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21" name="Text Box 41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22" name="Text Box 41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23" name="Text Box 41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24" name="Text Box 41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25" name="Text Box 41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26" name="Text Box 41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27" name="Text Box 41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28" name="Text Box 41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29" name="Text Box 41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30" name="Text Box 41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31" name="Text Box 41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32" name="Text Box 41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33" name="Text Box 41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34" name="Text Box 41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35" name="Text Box 41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36" name="Text Box 41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37" name="Text Box 41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38" name="Text Box 41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39" name="Text Box 41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40" name="Text Box 42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41" name="Text Box 42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42" name="Text Box 42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43" name="Text Box 42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44" name="Text Box 42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45" name="Text Box 42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46" name="Text Box 42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47" name="Text Box 42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48" name="Text Box 42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49" name="Text Box 42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50" name="Text Box 42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51" name="Text Box 42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52" name="Text Box 42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53" name="Text Box 42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54" name="Text Box 42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55" name="Text Box 42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56" name="Text Box 42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57" name="Text Box 42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58" name="Text Box 42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59" name="Text Box 42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60" name="Text Box 42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61" name="Text Box 42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62" name="Text Box 42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63" name="Text Box 42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64" name="Text Box 42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65" name="Text Box 42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66" name="Text Box 42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67" name="Text Box 42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68" name="Text Box 42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69" name="Text Box 42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70" name="Text Box 42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71" name="Text Box 42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72" name="Text Box 42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73" name="Text Box 42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74" name="Text Box 42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75" name="Text Box 42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76" name="Text Box 42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77" name="Text Box 42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78" name="Text Box 42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79" name="Text Box 42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80" name="Text Box 42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81" name="Text Box 42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82" name="Text Box 42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83" name="Text Box 42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84" name="Text Box 42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85" name="Text Box 42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86" name="Text Box 42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87" name="Text Box 42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88" name="Text Box 42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89" name="Text Box 42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90" name="Text Box 42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91" name="Text Box 42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92" name="Text Box 42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93" name="Text Box 42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94" name="Text Box 42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95" name="Text Box 42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96" name="Text Box 42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97" name="Text Box 42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98" name="Text Box 42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299" name="Text Box 42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00" name="Text Box 42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01" name="Text Box 42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02" name="Text Box 42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03" name="Text Box 42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04" name="Text Box 42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05" name="Text Box 42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06" name="Text Box 42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07" name="Text Box 42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08" name="Text Box 42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09" name="Text Box 42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10" name="Text Box 42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11" name="Text Box 42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12" name="Text Box 42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13" name="Text Box 42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14" name="Text Box 42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15" name="Text Box 42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16" name="Text Box 42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17" name="Text Box 42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18" name="Text Box 42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19" name="Text Box 42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20" name="Text Box 42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21" name="Text Box 42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22" name="Text Box 42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23" name="Text Box 42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24" name="Text Box 42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25" name="Text Box 42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26" name="Text Box 42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27" name="Text Box 42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28" name="Text Box 42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29" name="Text Box 42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30" name="Text Box 42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31" name="Text Box 42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32" name="Text Box 42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33" name="Text Box 42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34" name="Text Box 42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35" name="Text Box 42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36" name="Text Box 42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37" name="Text Box 42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38" name="Text Box 42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39" name="Text Box 42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40" name="Text Box 43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41" name="Text Box 43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42" name="Text Box 43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43" name="Text Box 43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44" name="Text Box 43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45" name="Text Box 43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46" name="Text Box 43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47" name="Text Box 43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48" name="Text Box 43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49" name="Text Box 43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50" name="Text Box 43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51" name="Text Box 43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52" name="Text Box 43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53" name="Text Box 43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54" name="Text Box 43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55" name="Text Box 43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56" name="Text Box 43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57" name="Text Box 43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58" name="Text Box 43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59" name="Text Box 43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60" name="Text Box 43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61" name="Text Box 43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62" name="Text Box 43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63" name="Text Box 43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64" name="Text Box 43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65" name="Text Box 43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66" name="Text Box 43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67" name="Text Box 43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68" name="Text Box 43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69" name="Text Box 43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70" name="Text Box 43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71" name="Text Box 43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72" name="Text Box 43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73" name="Text Box 43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74" name="Text Box 43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75" name="Text Box 43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76" name="Text Box 43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77" name="Text Box 43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78" name="Text Box 43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79" name="Text Box 43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80" name="Text Box 43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81" name="Text Box 43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82" name="Text Box 43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83" name="Text Box 43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84" name="Text Box 43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85" name="Text Box 43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86" name="Text Box 43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87" name="Text Box 43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88" name="Text Box 43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89" name="Text Box 43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90" name="Text Box 43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91" name="Text Box 43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92" name="Text Box 43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93" name="Text Box 43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94" name="Text Box 43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95" name="Text Box 43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96" name="Text Box 43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97" name="Text Box 43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98" name="Text Box 43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399" name="Text Box 43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00" name="Text Box 43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01" name="Text Box 43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02" name="Text Box 43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03" name="Text Box 43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04" name="Text Box 43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05" name="Text Box 43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06" name="Text Box 43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07" name="Text Box 43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08" name="Text Box 43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09" name="Text Box 43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10" name="Text Box 43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11" name="Text Box 43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12" name="Text Box 43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13" name="Text Box 43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14" name="Text Box 43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15" name="Text Box 43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16" name="Text Box 43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17" name="Text Box 43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18" name="Text Box 43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19" name="Text Box 43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20" name="Text Box 43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21" name="Text Box 43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22" name="Text Box 43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23" name="Text Box 43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24" name="Text Box 43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25" name="Text Box 43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26" name="Text Box 43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27" name="Text Box 43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28" name="Text Box 43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29" name="Text Box 43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30" name="Text Box 43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31" name="Text Box 43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32" name="Text Box 43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33" name="Text Box 43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34" name="Text Box 43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35" name="Text Box 43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36" name="Text Box 43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37" name="Text Box 43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38" name="Text Box 43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39" name="Text Box 43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40" name="Text Box 44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41" name="Text Box 44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42" name="Text Box 44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43" name="Text Box 44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44" name="Text Box 44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45" name="Text Box 44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46" name="Text Box 44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47" name="Text Box 44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48" name="Text Box 44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49" name="Text Box 44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50" name="Text Box 44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51" name="Text Box 44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52" name="Text Box 44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53" name="Text Box 44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54" name="Text Box 44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55" name="Text Box 44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56" name="Text Box 44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57" name="Text Box 44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58" name="Text Box 44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59" name="Text Box 44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60" name="Text Box 44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61" name="Text Box 44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62" name="Text Box 44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63" name="Text Box 44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64" name="Text Box 44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65" name="Text Box 44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66" name="Text Box 44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67" name="Text Box 44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68" name="Text Box 44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69" name="Text Box 44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70" name="Text Box 44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71" name="Text Box 44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72" name="Text Box 44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73" name="Text Box 44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74" name="Text Box 44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75" name="Text Box 44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76" name="Text Box 44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77" name="Text Box 44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78" name="Text Box 44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79" name="Text Box 44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80" name="Text Box 44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81" name="Text Box 44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82" name="Text Box 44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83" name="Text Box 44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84" name="Text Box 44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85" name="Text Box 44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86" name="Text Box 44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87" name="Text Box 44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88" name="Text Box 44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89" name="Text Box 44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90" name="Text Box 44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91" name="Text Box 44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92" name="Text Box 44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93" name="Text Box 44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94" name="Text Box 44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95" name="Text Box 44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96" name="Text Box 44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97" name="Text Box 44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98" name="Text Box 44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499" name="Text Box 44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00" name="Text Box 44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01" name="Text Box 44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02" name="Text Box 44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03" name="Text Box 44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04" name="Text Box 44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05" name="Text Box 44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06" name="Text Box 44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07" name="Text Box 44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08" name="Text Box 44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09" name="Text Box 44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10" name="Text Box 44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11" name="Text Box 44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12" name="Text Box 44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13" name="Text Box 44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14" name="Text Box 44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15" name="Text Box 44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16" name="Text Box 44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17" name="Text Box 44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18" name="Text Box 44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19" name="Text Box 44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20" name="Text Box 44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21" name="Text Box 44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22" name="Text Box 44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23" name="Text Box 44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24" name="Text Box 44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25" name="Text Box 44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26" name="Text Box 44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27" name="Text Box 44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28" name="Text Box 44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29" name="Text Box 44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30" name="Text Box 44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31" name="Text Box 44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32" name="Text Box 44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33" name="Text Box 44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34" name="Text Box 44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35" name="Text Box 44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36" name="Text Box 44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37" name="Text Box 44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38" name="Text Box 44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39" name="Text Box 44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40" name="Text Box 45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41" name="Text Box 45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42" name="Text Box 45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43" name="Text Box 45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44" name="Text Box 45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45" name="Text Box 45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46" name="Text Box 45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47" name="Text Box 45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48" name="Text Box 45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49" name="Text Box 45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50" name="Text Box 45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51" name="Text Box 45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52" name="Text Box 45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53" name="Text Box 45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54" name="Text Box 45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55" name="Text Box 45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56" name="Text Box 45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57" name="Text Box 45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58" name="Text Box 45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59" name="Text Box 45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60" name="Text Box 45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61" name="Text Box 45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62" name="Text Box 45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63" name="Text Box 45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64" name="Text Box 45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65" name="Text Box 45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66" name="Text Box 45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67" name="Text Box 45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68" name="Text Box 45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69" name="Text Box 45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70" name="Text Box 45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71" name="Text Box 45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72" name="Text Box 45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73" name="Text Box 45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74" name="Text Box 45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75" name="Text Box 45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76" name="Text Box 45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77" name="Text Box 45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78" name="Text Box 45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79" name="Text Box 45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80" name="Text Box 45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81" name="Text Box 45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82" name="Text Box 45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83" name="Text Box 45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84" name="Text Box 45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85" name="Text Box 45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86" name="Text Box 45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87" name="Text Box 45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88" name="Text Box 45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89" name="Text Box 45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90" name="Text Box 45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91" name="Text Box 45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92" name="Text Box 45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93" name="Text Box 45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94" name="Text Box 45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95" name="Text Box 45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96" name="Text Box 45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97" name="Text Box 45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98" name="Text Box 45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599" name="Text Box 45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00" name="Text Box 45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01" name="Text Box 45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02" name="Text Box 45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03" name="Text Box 45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04" name="Text Box 45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05" name="Text Box 45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06" name="Text Box 45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07" name="Text Box 45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08" name="Text Box 45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09" name="Text Box 45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10" name="Text Box 45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11" name="Text Box 45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12" name="Text Box 45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13" name="Text Box 45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14" name="Text Box 45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15" name="Text Box 45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16" name="Text Box 45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17" name="Text Box 45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18" name="Text Box 45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19" name="Text Box 45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20" name="Text Box 45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21" name="Text Box 45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22" name="Text Box 45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23" name="Text Box 45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24" name="Text Box 45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25" name="Text Box 45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26" name="Text Box 45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27" name="Text Box 45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28" name="Text Box 45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29" name="Text Box 45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30" name="Text Box 45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31" name="Text Box 45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32" name="Text Box 45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33" name="Text Box 45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34" name="Text Box 45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35" name="Text Box 45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36" name="Text Box 45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37" name="Text Box 45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38" name="Text Box 45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39" name="Text Box 45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40" name="Text Box 46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41" name="Text Box 46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42" name="Text Box 46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43" name="Text Box 46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44" name="Text Box 46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45" name="Text Box 46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46" name="Text Box 46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47" name="Text Box 46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48" name="Text Box 46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49" name="Text Box 46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50" name="Text Box 46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51" name="Text Box 46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52" name="Text Box 46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53" name="Text Box 46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54" name="Text Box 46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55" name="Text Box 46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56" name="Text Box 46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57" name="Text Box 46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58" name="Text Box 46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59" name="Text Box 46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60" name="Text Box 46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61" name="Text Box 46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62" name="Text Box 46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63" name="Text Box 46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64" name="Text Box 46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65" name="Text Box 46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66" name="Text Box 46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67" name="Text Box 46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68" name="Text Box 46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69" name="Text Box 46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70" name="Text Box 46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71" name="Text Box 46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72" name="Text Box 46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73" name="Text Box 46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74" name="Text Box 46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75" name="Text Box 46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76" name="Text Box 46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77" name="Text Box 46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78" name="Text Box 46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79" name="Text Box 46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80" name="Text Box 46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81" name="Text Box 46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82" name="Text Box 46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83" name="Text Box 46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84" name="Text Box 46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85" name="Text Box 46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86" name="Text Box 46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87" name="Text Box 46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88" name="Text Box 46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89" name="Text Box 46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90" name="Text Box 46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91" name="Text Box 46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92" name="Text Box 46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93" name="Text Box 46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94" name="Text Box 46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95" name="Text Box 46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96" name="Text Box 46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97" name="Text Box 46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98" name="Text Box 46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699" name="Text Box 46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00" name="Text Box 46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01" name="Text Box 46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02" name="Text Box 46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03" name="Text Box 46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04" name="Text Box 46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05" name="Text Box 46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06" name="Text Box 46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07" name="Text Box 46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08" name="Text Box 46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09" name="Text Box 46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10" name="Text Box 46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11" name="Text Box 46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12" name="Text Box 46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13" name="Text Box 46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14" name="Text Box 46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15" name="Text Box 46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16" name="Text Box 46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17" name="Text Box 46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18" name="Text Box 46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19" name="Text Box 46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20" name="Text Box 46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21" name="Text Box 46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22" name="Text Box 46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23" name="Text Box 46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24" name="Text Box 46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25" name="Text Box 46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26" name="Text Box 46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27" name="Text Box 46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28" name="Text Box 46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29" name="Text Box 46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30" name="Text Box 46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31" name="Text Box 46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32" name="Text Box 46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33" name="Text Box 46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34" name="Text Box 46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35" name="Text Box 46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36" name="Text Box 46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37" name="Text Box 46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38" name="Text Box 46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39" name="Text Box 46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40" name="Text Box 47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41" name="Text Box 47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42" name="Text Box 47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43" name="Text Box 47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44" name="Text Box 47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45" name="Text Box 47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46" name="Text Box 47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47" name="Text Box 47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48" name="Text Box 47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49" name="Text Box 47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50" name="Text Box 47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51" name="Text Box 47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52" name="Text Box 47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53" name="Text Box 47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54" name="Text Box 47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55" name="Text Box 47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56" name="Text Box 47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57" name="Text Box 47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58" name="Text Box 47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59" name="Text Box 47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60" name="Text Box 47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61" name="Text Box 47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62" name="Text Box 47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63" name="Text Box 47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64" name="Text Box 47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65" name="Text Box 47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66" name="Text Box 47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67" name="Text Box 47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68" name="Text Box 47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69" name="Text Box 47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70" name="Text Box 47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71" name="Text Box 47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72" name="Text Box 47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73" name="Text Box 47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74" name="Text Box 47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75" name="Text Box 47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76" name="Text Box 47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77" name="Text Box 47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78" name="Text Box 47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79" name="Text Box 47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80" name="Text Box 47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81" name="Text Box 47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82" name="Text Box 47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83" name="Text Box 47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84" name="Text Box 47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85" name="Text Box 47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86" name="Text Box 47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87" name="Text Box 47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88" name="Text Box 47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89" name="Text Box 47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90" name="Text Box 47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91" name="Text Box 47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92" name="Text Box 47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93" name="Text Box 47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94" name="Text Box 47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95" name="Text Box 47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96" name="Text Box 47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97" name="Text Box 47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98" name="Text Box 47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799" name="Text Box 47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00" name="Text Box 47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01" name="Text Box 47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02" name="Text Box 47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03" name="Text Box 47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04" name="Text Box 47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05" name="Text Box 47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06" name="Text Box 47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07" name="Text Box 47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08" name="Text Box 47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09" name="Text Box 47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10" name="Text Box 47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11" name="Text Box 47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12" name="Text Box 47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13" name="Text Box 47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14" name="Text Box 47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15" name="Text Box 47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16" name="Text Box 47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17" name="Text Box 47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18" name="Text Box 47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19" name="Text Box 47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20" name="Text Box 47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21" name="Text Box 47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22" name="Text Box 47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23" name="Text Box 47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24" name="Text Box 47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25" name="Text Box 47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26" name="Text Box 47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27" name="Text Box 47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28" name="Text Box 47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29" name="Text Box 47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30" name="Text Box 47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31" name="Text Box 47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32" name="Text Box 47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33" name="Text Box 47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34" name="Text Box 47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35" name="Text Box 47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36" name="Text Box 47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37" name="Text Box 47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38" name="Text Box 47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39" name="Text Box 47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40" name="Text Box 48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41" name="Text Box 48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42" name="Text Box 48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43" name="Text Box 48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44" name="Text Box 48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45" name="Text Box 48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46" name="Text Box 48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47" name="Text Box 48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48" name="Text Box 48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49" name="Text Box 48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50" name="Text Box 48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51" name="Text Box 48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52" name="Text Box 48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53" name="Text Box 48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54" name="Text Box 48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55" name="Text Box 48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56" name="Text Box 48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57" name="Text Box 48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58" name="Text Box 48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59" name="Text Box 48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60" name="Text Box 48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61" name="Text Box 48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62" name="Text Box 48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63" name="Text Box 48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64" name="Text Box 48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65" name="Text Box 48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66" name="Text Box 48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67" name="Text Box 48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68" name="Text Box 48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69" name="Text Box 48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70" name="Text Box 48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71" name="Text Box 48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72" name="Text Box 48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73" name="Text Box 48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74" name="Text Box 48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75" name="Text Box 48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76" name="Text Box 48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77" name="Text Box 48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78" name="Text Box 48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79" name="Text Box 48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80" name="Text Box 48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81" name="Text Box 48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82" name="Text Box 48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83" name="Text Box 48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84" name="Text Box 48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85" name="Text Box 48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86" name="Text Box 48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87" name="Text Box 48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88" name="Text Box 48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89" name="Text Box 48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90" name="Text Box 48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91" name="Text Box 48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92" name="Text Box 48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93" name="Text Box 48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94" name="Text Box 48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95" name="Text Box 48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96" name="Text Box 48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97" name="Text Box 48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98" name="Text Box 48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899" name="Text Box 48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00" name="Text Box 48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01" name="Text Box 48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02" name="Text Box 48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03" name="Text Box 48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04" name="Text Box 48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05" name="Text Box 48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06" name="Text Box 48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07" name="Text Box 48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08" name="Text Box 48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09" name="Text Box 48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10" name="Text Box 48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11" name="Text Box 48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12" name="Text Box 48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13" name="Text Box 48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14" name="Text Box 48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15" name="Text Box 48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16" name="Text Box 48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17" name="Text Box 48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18" name="Text Box 48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19" name="Text Box 48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20" name="Text Box 48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21" name="Text Box 48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22" name="Text Box 48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23" name="Text Box 48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24" name="Text Box 48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25" name="Text Box 48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26" name="Text Box 48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27" name="Text Box 48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28" name="Text Box 48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29" name="Text Box 48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30" name="Text Box 48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31" name="Text Box 48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32" name="Text Box 48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33" name="Text Box 48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34" name="Text Box 48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35" name="Text Box 48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36" name="Text Box 48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37" name="Text Box 48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38" name="Text Box 48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39" name="Text Box 48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40" name="Text Box 49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41" name="Text Box 49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42" name="Text Box 49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43" name="Text Box 49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44" name="Text Box 49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45" name="Text Box 49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46" name="Text Box 49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47" name="Text Box 49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48" name="Text Box 49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49" name="Text Box 49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50" name="Text Box 49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51" name="Text Box 49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52" name="Text Box 49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53" name="Text Box 49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54" name="Text Box 49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55" name="Text Box 49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56" name="Text Box 49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57" name="Text Box 49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58" name="Text Box 49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59" name="Text Box 49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60" name="Text Box 49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61" name="Text Box 49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62" name="Text Box 49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63" name="Text Box 49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64" name="Text Box 49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65" name="Text Box 49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66" name="Text Box 49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67" name="Text Box 49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68" name="Text Box 49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69" name="Text Box 49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70" name="Text Box 49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71" name="Text Box 49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72" name="Text Box 49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73" name="Text Box 49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74" name="Text Box 49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75" name="Text Box 49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76" name="Text Box 49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77" name="Text Box 49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78" name="Text Box 49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79" name="Text Box 49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80" name="Text Box 49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81" name="Text Box 49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82" name="Text Box 49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83" name="Text Box 49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84" name="Text Box 49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85" name="Text Box 49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86" name="Text Box 49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87" name="Text Box 49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88" name="Text Box 49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89" name="Text Box 49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90" name="Text Box 49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91" name="Text Box 49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92" name="Text Box 49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93" name="Text Box 49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94" name="Text Box 49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95" name="Text Box 49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96" name="Text Box 49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97" name="Text Box 49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98" name="Text Box 49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7999" name="Text Box 49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00" name="Text Box 49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01" name="Text Box 49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02" name="Text Box 49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03" name="Text Box 49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04" name="Text Box 49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05" name="Text Box 49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06" name="Text Box 49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07" name="Text Box 49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08" name="Text Box 49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09" name="Text Box 49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10" name="Text Box 49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11" name="Text Box 49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12" name="Text Box 49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13" name="Text Box 49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14" name="Text Box 49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15" name="Text Box 49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16" name="Text Box 49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17" name="Text Box 49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18" name="Text Box 49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19" name="Text Box 49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20" name="Text Box 49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21" name="Text Box 49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22" name="Text Box 49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23" name="Text Box 49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24" name="Text Box 49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25" name="Text Box 49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26" name="Text Box 49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27" name="Text Box 49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28" name="Text Box 49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29" name="Text Box 49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30" name="Text Box 49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31" name="Text Box 49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32" name="Text Box 49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33" name="Text Box 49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34" name="Text Box 49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35" name="Text Box 49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36" name="Text Box 49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37" name="Text Box 49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38" name="Text Box 49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39" name="Text Box 49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40" name="Text Box 50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41" name="Text Box 50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42" name="Text Box 50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43" name="Text Box 50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44" name="Text Box 50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45" name="Text Box 50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46" name="Text Box 50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47" name="Text Box 50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48" name="Text Box 50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49" name="Text Box 50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50" name="Text Box 50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51" name="Text Box 50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52" name="Text Box 50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53" name="Text Box 50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54" name="Text Box 50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55" name="Text Box 50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56" name="Text Box 50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57" name="Text Box 50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58" name="Text Box 50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59" name="Text Box 50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60" name="Text Box 50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61" name="Text Box 50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62" name="Text Box 50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63" name="Text Box 50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64" name="Text Box 50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65" name="Text Box 50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66" name="Text Box 50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67" name="Text Box 50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68" name="Text Box 50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69" name="Text Box 50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70" name="Text Box 50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71" name="Text Box 50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72" name="Text Box 50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73" name="Text Box 50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74" name="Text Box 50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75" name="Text Box 50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76" name="Text Box 50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77" name="Text Box 50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78" name="Text Box 50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79" name="Text Box 50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80" name="Text Box 50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81" name="Text Box 50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82" name="Text Box 50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83" name="Text Box 50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84" name="Text Box 50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85" name="Text Box 50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86" name="Text Box 50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87" name="Text Box 50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88" name="Text Box 50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89" name="Text Box 50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90" name="Text Box 50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91" name="Text Box 50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92" name="Text Box 50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93" name="Text Box 50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94" name="Text Box 50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95" name="Text Box 50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96" name="Text Box 50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97" name="Text Box 50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98" name="Text Box 50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099" name="Text Box 50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00" name="Text Box 50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01" name="Text Box 50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02" name="Text Box 50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03" name="Text Box 50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04" name="Text Box 50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05" name="Text Box 50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06" name="Text Box 50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07" name="Text Box 50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08" name="Text Box 50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09" name="Text Box 50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10" name="Text Box 50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11" name="Text Box 50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12" name="Text Box 50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13" name="Text Box 50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14" name="Text Box 50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15" name="Text Box 50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16" name="Text Box 50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17" name="Text Box 50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18" name="Text Box 50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19" name="Text Box 50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20" name="Text Box 50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21" name="Text Box 50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22" name="Text Box 50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23" name="Text Box 50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24" name="Text Box 50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25" name="Text Box 50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26" name="Text Box 50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27" name="Text Box 50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28" name="Text Box 50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29" name="Text Box 50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30" name="Text Box 50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31" name="Text Box 50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32" name="Text Box 50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33" name="Text Box 50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34" name="Text Box 50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35" name="Text Box 50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36" name="Text Box 50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37" name="Text Box 50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38" name="Text Box 50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39" name="Text Box 50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40" name="Text Box 51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41" name="Text Box 51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42" name="Text Box 51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43" name="Text Box 51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44" name="Text Box 51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45" name="Text Box 51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46" name="Text Box 51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47" name="Text Box 51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48" name="Text Box 51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49" name="Text Box 51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50" name="Text Box 51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51" name="Text Box 51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52" name="Text Box 51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53" name="Text Box 51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54" name="Text Box 51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55" name="Text Box 51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56" name="Text Box 51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57" name="Text Box 51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58" name="Text Box 51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59" name="Text Box 51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60" name="Text Box 51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61" name="Text Box 51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62" name="Text Box 51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63" name="Text Box 51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64" name="Text Box 51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65" name="Text Box 51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66" name="Text Box 51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67" name="Text Box 51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68" name="Text Box 51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69" name="Text Box 51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70" name="Text Box 51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71" name="Text Box 51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72" name="Text Box 51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73" name="Text Box 51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74" name="Text Box 51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75" name="Text Box 51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76" name="Text Box 51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77" name="Text Box 51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78" name="Text Box 51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79" name="Text Box 51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80" name="Text Box 51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81" name="Text Box 51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82" name="Text Box 51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83" name="Text Box 51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84" name="Text Box 51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85" name="Text Box 51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86" name="Text Box 51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87" name="Text Box 51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88" name="Text Box 51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89" name="Text Box 51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90" name="Text Box 51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91" name="Text Box 51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92" name="Text Box 51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93" name="Text Box 51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94" name="Text Box 51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95" name="Text Box 51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96" name="Text Box 51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97" name="Text Box 51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98" name="Text Box 51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199" name="Text Box 51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00" name="Text Box 51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01" name="Text Box 51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02" name="Text Box 51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03" name="Text Box 51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04" name="Text Box 51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05" name="Text Box 51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06" name="Text Box 51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07" name="Text Box 51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08" name="Text Box 51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09" name="Text Box 51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10" name="Text Box 51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11" name="Text Box 51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12" name="Text Box 51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13" name="Text Box 51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14" name="Text Box 51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15" name="Text Box 51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16" name="Text Box 51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17" name="Text Box 51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18" name="Text Box 51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19" name="Text Box 51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20" name="Text Box 51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21" name="Text Box 51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22" name="Text Box 51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23" name="Text Box 51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24" name="Text Box 51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25" name="Text Box 51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26" name="Text Box 51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27" name="Text Box 51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28" name="Text Box 51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29" name="Text Box 51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30" name="Text Box 51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31" name="Text Box 51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32" name="Text Box 51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33" name="Text Box 51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34" name="Text Box 51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35" name="Text Box 51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36" name="Text Box 51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37" name="Text Box 51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38" name="Text Box 51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39" name="Text Box 51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40" name="Text Box 52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41" name="Text Box 52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42" name="Text Box 52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43" name="Text Box 52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44" name="Text Box 52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45" name="Text Box 52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46" name="Text Box 52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47" name="Text Box 52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48" name="Text Box 52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49" name="Text Box 52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50" name="Text Box 52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51" name="Text Box 52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52" name="Text Box 52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53" name="Text Box 52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54" name="Text Box 52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55" name="Text Box 52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56" name="Text Box 52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57" name="Text Box 52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58" name="Text Box 52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59" name="Text Box 52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60" name="Text Box 52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61" name="Text Box 52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62" name="Text Box 52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63" name="Text Box 52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64" name="Text Box 52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65" name="Text Box 52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66" name="Text Box 52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67" name="Text Box 52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68" name="Text Box 52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69" name="Text Box 52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70" name="Text Box 52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71" name="Text Box 52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72" name="Text Box 52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73" name="Text Box 52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74" name="Text Box 52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75" name="Text Box 52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76" name="Text Box 52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77" name="Text Box 52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78" name="Text Box 52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79" name="Text Box 52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80" name="Text Box 52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81" name="Text Box 52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82" name="Text Box 52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83" name="Text Box 52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84" name="Text Box 52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85" name="Text Box 52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86" name="Text Box 52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87" name="Text Box 52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88" name="Text Box 52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89" name="Text Box 52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90" name="Text Box 52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91" name="Text Box 52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92" name="Text Box 52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93" name="Text Box 52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94" name="Text Box 52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95" name="Text Box 52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96" name="Text Box 52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97" name="Text Box 52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98" name="Text Box 52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299" name="Text Box 52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00" name="Text Box 52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01" name="Text Box 52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02" name="Text Box 52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03" name="Text Box 52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04" name="Text Box 52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05" name="Text Box 52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06" name="Text Box 52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07" name="Text Box 52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08" name="Text Box 52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09" name="Text Box 52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10" name="Text Box 52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11" name="Text Box 52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12" name="Text Box 52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13" name="Text Box 52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14" name="Text Box 52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15" name="Text Box 52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16" name="Text Box 52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17" name="Text Box 52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18" name="Text Box 52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19" name="Text Box 52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20" name="Text Box 52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21" name="Text Box 52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22" name="Text Box 52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23" name="Text Box 52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24" name="Text Box 52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25" name="Text Box 52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26" name="Text Box 52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27" name="Text Box 52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28" name="Text Box 52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29" name="Text Box 52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30" name="Text Box 52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31" name="Text Box 52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32" name="Text Box 52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33" name="Text Box 52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34" name="Text Box 52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35" name="Text Box 52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36" name="Text Box 52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37" name="Text Box 52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38" name="Text Box 52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39" name="Text Box 52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40" name="Text Box 53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41" name="Text Box 53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42" name="Text Box 53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43" name="Text Box 53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44" name="Text Box 53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45" name="Text Box 53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46" name="Text Box 53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47" name="Text Box 53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48" name="Text Box 530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49" name="Text Box 530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50" name="Text Box 531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51" name="Text Box 531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52" name="Text Box 531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53" name="Text Box 531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54" name="Text Box 531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55" name="Text Box 531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56" name="Text Box 531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57" name="Text Box 531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58" name="Text Box 531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59" name="Text Box 531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60" name="Text Box 532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61" name="Text Box 532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62" name="Text Box 532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63" name="Text Box 532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64" name="Text Box 532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65" name="Text Box 532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66" name="Text Box 532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67" name="Text Box 532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68" name="Text Box 532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69" name="Text Box 532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70" name="Text Box 533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71" name="Text Box 533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72" name="Text Box 533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73" name="Text Box 533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74" name="Text Box 533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75" name="Text Box 533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76" name="Text Box 533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77" name="Text Box 533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78" name="Text Box 533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79" name="Text Box 533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80" name="Text Box 534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81" name="Text Box 534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82" name="Text Box 534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83" name="Text Box 534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84" name="Text Box 534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85" name="Text Box 534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86" name="Text Box 534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87" name="Text Box 534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88" name="Text Box 534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89" name="Text Box 534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90" name="Text Box 535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91" name="Text Box 535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92" name="Text Box 535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93" name="Text Box 535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94" name="Text Box 535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95" name="Text Box 535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96" name="Text Box 535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97" name="Text Box 535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98" name="Text Box 535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399" name="Text Box 535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00" name="Text Box 536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01" name="Text Box 536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02" name="Text Box 536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03" name="Text Box 536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04" name="Text Box 536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05" name="Text Box 536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06" name="Text Box 536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07" name="Text Box 536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08" name="Text Box 536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09" name="Text Box 536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10" name="Text Box 537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11" name="Text Box 537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12" name="Text Box 537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13" name="Text Box 537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14" name="Text Box 537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15" name="Text Box 537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16" name="Text Box 537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17" name="Text Box 537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18" name="Text Box 537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19" name="Text Box 537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20" name="Text Box 538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21" name="Text Box 538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22" name="Text Box 538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23" name="Text Box 538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24" name="Text Box 538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25" name="Text Box 538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26" name="Text Box 538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27" name="Text Box 538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28" name="Text Box 538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29" name="Text Box 538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30" name="Text Box 539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31" name="Text Box 539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32" name="Text Box 539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33" name="Text Box 539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34" name="Text Box 539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35" name="Text Box 539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36" name="Text Box 539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37" name="Text Box 539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38" name="Text Box 5398"/>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39" name="Text Box 5399"/>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40" name="Text Box 5400"/>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41" name="Text Box 5401"/>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42" name="Text Box 5402"/>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43" name="Text Box 5403"/>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44" name="Text Box 5404"/>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45" name="Text Box 5405"/>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46" name="Text Box 5406"/>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697</xdr:row>
      <xdr:rowOff>0</xdr:rowOff>
    </xdr:from>
    <xdr:ext cx="85725" cy="205409"/>
    <xdr:sp macro="" textlink="">
      <xdr:nvSpPr>
        <xdr:cNvPr id="8447" name="Text Box 5407"/>
        <xdr:cNvSpPr txBox="1">
          <a:spLocks noChangeArrowheads="1"/>
        </xdr:cNvSpPr>
      </xdr:nvSpPr>
      <xdr:spPr bwMode="auto">
        <a:xfrm>
          <a:off x="4686300" y="132778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48" name="Text Box 5427"/>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49" name="Text Box 5428"/>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50" name="Text Box 5429"/>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51" name="Text Box 5430"/>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52" name="Text Box 5431"/>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53" name="Text Box 5432"/>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54" name="Text Box 5433"/>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55" name="Text Box 5434"/>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56" name="Text Box 5435"/>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57" name="Text Box 5436"/>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58" name="Text Box 5437"/>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59" name="Text Box 5438"/>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60" name="Text Box 5439"/>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61" name="Text Box 5440"/>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62" name="Text Box 5441"/>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63" name="Text Box 5442"/>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64" name="Text Box 5443"/>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65" name="Text Box 5444"/>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66" name="Text Box 5445"/>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67" name="Text Box 5446"/>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68" name="Text Box 5447"/>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69" name="Text Box 5448"/>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70" name="Text Box 5449"/>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71" name="Text Box 5450"/>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72" name="Text Box 5451"/>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73" name="Text Box 5452"/>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74" name="Text Box 5453"/>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75" name="Text Box 5454"/>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76" name="Text Box 5455"/>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77" name="Text Box 5456"/>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78" name="Text Box 5457"/>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79" name="Text Box 5458"/>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80" name="Text Box 5459"/>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81" name="Text Box 5460"/>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82" name="Text Box 5461"/>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83" name="Text Box 5462"/>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84" name="Text Box 5463"/>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85" name="Text Box 5464"/>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86" name="Text Box 5465"/>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87" name="Text Box 5466"/>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88" name="Text Box 5467"/>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696</xdr:row>
      <xdr:rowOff>0</xdr:rowOff>
    </xdr:from>
    <xdr:ext cx="85725" cy="205408"/>
    <xdr:sp macro="" textlink="">
      <xdr:nvSpPr>
        <xdr:cNvPr id="8489" name="Text Box 5468"/>
        <xdr:cNvSpPr txBox="1">
          <a:spLocks noChangeArrowheads="1"/>
        </xdr:cNvSpPr>
      </xdr:nvSpPr>
      <xdr:spPr bwMode="auto">
        <a:xfrm>
          <a:off x="4686300" y="132588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490" name="Text Box 25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491" name="Text Box 25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492" name="Text Box 25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493" name="Text Box 25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494" name="Text Box 25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495" name="Text Box 25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496" name="Text Box 25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497" name="Text Box 25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498" name="Text Box 25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499" name="Text Box 25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00" name="Text Box 25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01" name="Text Box 25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02" name="Text Box 25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03" name="Text Box 25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04" name="Text Box 26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05" name="Text Box 26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06" name="Text Box 26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07" name="Text Box 26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08" name="Text Box 26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09" name="Text Box 26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10" name="Text Box 26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11" name="Text Box 26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12" name="Text Box 26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13" name="Text Box 26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14" name="Text Box 26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15" name="Text Box 26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16" name="Text Box 26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17" name="Text Box 26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18" name="Text Box 26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19" name="Text Box 26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20" name="Text Box 26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21" name="Text Box 26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22" name="Text Box 26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23" name="Text Box 26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24" name="Text Box 26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25" name="Text Box 26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26" name="Text Box 26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27" name="Text Box 26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28" name="Text Box 26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29" name="Text Box 26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30" name="Text Box 26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31" name="Text Box 26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32" name="Text Box 26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33" name="Text Box 26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34" name="Text Box 26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35" name="Text Box 26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36" name="Text Box 26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37" name="Text Box 26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38" name="Text Box 26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39" name="Text Box 26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40" name="Text Box 26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41" name="Text Box 26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42" name="Text Box 26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43" name="Text Box 26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44" name="Text Box 26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45" name="Text Box 26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46" name="Text Box 26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47" name="Text Box 26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48" name="Text Box 26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49" name="Text Box 26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50" name="Text Box 26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51" name="Text Box 26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52" name="Text Box 26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53" name="Text Box 26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54" name="Text Box 26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55" name="Text Box 26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56" name="Text Box 26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57" name="Text Box 26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58" name="Text Box 26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59" name="Text Box 26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60" name="Text Box 26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61" name="Text Box 26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62" name="Text Box 27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63" name="Text Box 27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64" name="Text Box 27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65" name="Text Box 27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66" name="Text Box 27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67" name="Text Box 27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68" name="Text Box 27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69" name="Text Box 27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70" name="Text Box 27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71" name="Text Box 27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72" name="Text Box 27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73" name="Text Box 27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74" name="Text Box 27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75" name="Text Box 27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76" name="Text Box 27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77" name="Text Box 27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78" name="Text Box 27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79" name="Text Box 27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80" name="Text Box 27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81" name="Text Box 27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82" name="Text Box 27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83" name="Text Box 27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84" name="Text Box 27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85" name="Text Box 27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86" name="Text Box 27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87" name="Text Box 27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88" name="Text Box 27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89" name="Text Box 27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90" name="Text Box 27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91" name="Text Box 27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92" name="Text Box 27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93" name="Text Box 27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94" name="Text Box 27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95" name="Text Box 27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96" name="Text Box 27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97" name="Text Box 27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98" name="Text Box 27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599" name="Text Box 27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00" name="Text Box 27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01" name="Text Box 27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02" name="Text Box 27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03" name="Text Box 27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04" name="Text Box 27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05" name="Text Box 27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06" name="Text Box 27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07" name="Text Box 27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08" name="Text Box 27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09" name="Text Box 27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10" name="Text Box 27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11" name="Text Box 27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12" name="Text Box 27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13" name="Text Box 27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14" name="Text Box 27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15" name="Text Box 27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16" name="Text Box 27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17" name="Text Box 27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18" name="Text Box 27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19" name="Text Box 27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20" name="Text Box 27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21" name="Text Box 27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22" name="Text Box 27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23" name="Text Box 27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24" name="Text Box 27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25" name="Text Box 27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26" name="Text Box 27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27" name="Text Box 27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28" name="Text Box 27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29" name="Text Box 27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30" name="Text Box 27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31" name="Text Box 27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32" name="Text Box 27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33" name="Text Box 27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34" name="Text Box 27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35" name="Text Box 27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36" name="Text Box 27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37" name="Text Box 27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38" name="Text Box 27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39" name="Text Box 27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40" name="Text Box 27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41" name="Text Box 27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42" name="Text Box 27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43" name="Text Box 27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44" name="Text Box 27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45" name="Text Box 27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46" name="Text Box 27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47" name="Text Box 27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48" name="Text Box 27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49" name="Text Box 27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50" name="Text Box 27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51" name="Text Box 27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52" name="Text Box 27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53" name="Text Box 27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54" name="Text Box 27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55" name="Text Box 27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56" name="Text Box 27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57" name="Text Box 27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58" name="Text Box 27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59" name="Text Box 27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60" name="Text Box 27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61" name="Text Box 27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62" name="Text Box 28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63" name="Text Box 28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64" name="Text Box 28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65" name="Text Box 28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66" name="Text Box 28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67" name="Text Box 28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68" name="Text Box 28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69" name="Text Box 28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70" name="Text Box 28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71" name="Text Box 28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72" name="Text Box 28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73" name="Text Box 28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74" name="Text Box 28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75" name="Text Box 28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76" name="Text Box 28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77" name="Text Box 28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78" name="Text Box 28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79" name="Text Box 28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80" name="Text Box 28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81" name="Text Box 28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82" name="Text Box 28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83" name="Text Box 28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84" name="Text Box 28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85" name="Text Box 28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86" name="Text Box 28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87" name="Text Box 28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88" name="Text Box 28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89" name="Text Box 28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90" name="Text Box 28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91" name="Text Box 28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92" name="Text Box 28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93" name="Text Box 28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94" name="Text Box 28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95" name="Text Box 28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96" name="Text Box 28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97" name="Text Box 28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98" name="Text Box 28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699" name="Text Box 28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00" name="Text Box 28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01" name="Text Box 28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02" name="Text Box 28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03" name="Text Box 28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04" name="Text Box 28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05" name="Text Box 28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06" name="Text Box 28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07" name="Text Box 28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08" name="Text Box 28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09" name="Text Box 28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10" name="Text Box 28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11" name="Text Box 28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12" name="Text Box 28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13" name="Text Box 28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14" name="Text Box 28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15" name="Text Box 28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16" name="Text Box 28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17" name="Text Box 28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18" name="Text Box 28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19" name="Text Box 28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20" name="Text Box 28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21" name="Text Box 28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22" name="Text Box 28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23" name="Text Box 28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24" name="Text Box 28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25" name="Text Box 28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26" name="Text Box 28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27" name="Text Box 28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28" name="Text Box 28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29" name="Text Box 28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30" name="Text Box 28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31" name="Text Box 28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32" name="Text Box 28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33" name="Text Box 28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34" name="Text Box 28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35" name="Text Box 28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36" name="Text Box 28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37" name="Text Box 28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38" name="Text Box 28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39" name="Text Box 28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40" name="Text Box 28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41" name="Text Box 28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42" name="Text Box 28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43" name="Text Box 28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44" name="Text Box 28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45" name="Text Box 28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46" name="Text Box 28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47" name="Text Box 28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48" name="Text Box 28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49" name="Text Box 28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50" name="Text Box 28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51" name="Text Box 28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52" name="Text Box 28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53" name="Text Box 28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54" name="Text Box 28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55" name="Text Box 28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56" name="Text Box 28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57" name="Text Box 28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58" name="Text Box 28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59" name="Text Box 28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60" name="Text Box 28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61" name="Text Box 28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62" name="Text Box 29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63" name="Text Box 29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64" name="Text Box 29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65" name="Text Box 29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66" name="Text Box 29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67" name="Text Box 29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68" name="Text Box 29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69" name="Text Box 29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70" name="Text Box 29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71" name="Text Box 29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72" name="Text Box 29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73" name="Text Box 29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74" name="Text Box 29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75" name="Text Box 29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76" name="Text Box 29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77" name="Text Box 29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78" name="Text Box 29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79" name="Text Box 29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80" name="Text Box 29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81" name="Text Box 29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82" name="Text Box 29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83" name="Text Box 29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84" name="Text Box 29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85" name="Text Box 29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86" name="Text Box 29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87" name="Text Box 29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88" name="Text Box 29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89" name="Text Box 29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90" name="Text Box 29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91" name="Text Box 29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92" name="Text Box 29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93" name="Text Box 29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94" name="Text Box 29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95" name="Text Box 29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96" name="Text Box 29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97" name="Text Box 29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98" name="Text Box 29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799" name="Text Box 29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00" name="Text Box 29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01" name="Text Box 29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02" name="Text Box 29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03" name="Text Box 29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04" name="Text Box 29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05" name="Text Box 29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06" name="Text Box 29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07" name="Text Box 29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08" name="Text Box 29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09" name="Text Box 29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10" name="Text Box 29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11" name="Text Box 29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12" name="Text Box 29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13" name="Text Box 29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14" name="Text Box 29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15" name="Text Box 29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16" name="Text Box 29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17" name="Text Box 29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18" name="Text Box 29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19" name="Text Box 29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20" name="Text Box 29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21" name="Text Box 29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22" name="Text Box 29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23" name="Text Box 29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24" name="Text Box 29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25" name="Text Box 29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26" name="Text Box 29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27" name="Text Box 29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28" name="Text Box 29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29" name="Text Box 29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30" name="Text Box 29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31" name="Text Box 29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32" name="Text Box 29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33" name="Text Box 29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34" name="Text Box 29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35" name="Text Box 29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36" name="Text Box 29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37" name="Text Box 29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38" name="Text Box 29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39" name="Text Box 29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40" name="Text Box 29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41" name="Text Box 29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42" name="Text Box 29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43" name="Text Box 29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44" name="Text Box 29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45" name="Text Box 29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46" name="Text Box 29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47" name="Text Box 29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48" name="Text Box 29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49" name="Text Box 29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50" name="Text Box 29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51" name="Text Box 29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52" name="Text Box 29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53" name="Text Box 29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54" name="Text Box 29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55" name="Text Box 29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56" name="Text Box 29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57" name="Text Box 29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58" name="Text Box 29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59" name="Text Box 29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60" name="Text Box 29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61" name="Text Box 29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62" name="Text Box 30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63" name="Text Box 30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64" name="Text Box 30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65" name="Text Box 30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66" name="Text Box 30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67" name="Text Box 30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68" name="Text Box 30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69" name="Text Box 30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70" name="Text Box 30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71" name="Text Box 30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72" name="Text Box 30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73" name="Text Box 30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74" name="Text Box 30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75" name="Text Box 30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76" name="Text Box 30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77" name="Text Box 30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78" name="Text Box 30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79" name="Text Box 30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80" name="Text Box 30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81" name="Text Box 30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82" name="Text Box 30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83" name="Text Box 30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84" name="Text Box 30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85" name="Text Box 30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86" name="Text Box 30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87" name="Text Box 30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88" name="Text Box 30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89" name="Text Box 30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90" name="Text Box 30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91" name="Text Box 30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92" name="Text Box 30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93" name="Text Box 30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94" name="Text Box 30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95" name="Text Box 30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96" name="Text Box 30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97" name="Text Box 30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98" name="Text Box 30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899" name="Text Box 30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00" name="Text Box 30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01" name="Text Box 30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02" name="Text Box 30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03" name="Text Box 30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04" name="Text Box 30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05" name="Text Box 30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06" name="Text Box 30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07" name="Text Box 30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08" name="Text Box 30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09" name="Text Box 30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10" name="Text Box 30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11" name="Text Box 30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12" name="Text Box 30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13" name="Text Box 30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14" name="Text Box 30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15" name="Text Box 30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16" name="Text Box 30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17" name="Text Box 30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18" name="Text Box 30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19" name="Text Box 30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20" name="Text Box 30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21" name="Text Box 30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22" name="Text Box 30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23" name="Text Box 30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24" name="Text Box 30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25" name="Text Box 30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26" name="Text Box 30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27" name="Text Box 30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28" name="Text Box 30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29" name="Text Box 30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30" name="Text Box 30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31" name="Text Box 30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32" name="Text Box 30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33" name="Text Box 30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34" name="Text Box 30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35" name="Text Box 30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36" name="Text Box 30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37" name="Text Box 30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38" name="Text Box 30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39" name="Text Box 30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40" name="Text Box 30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41" name="Text Box 30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42" name="Text Box 30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43" name="Text Box 30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44" name="Text Box 30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45" name="Text Box 30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46" name="Text Box 30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47" name="Text Box 30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48" name="Text Box 30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49" name="Text Box 30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50" name="Text Box 30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51" name="Text Box 30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52" name="Text Box 30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53" name="Text Box 30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54" name="Text Box 30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55" name="Text Box 30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56" name="Text Box 30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57" name="Text Box 30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58" name="Text Box 30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59" name="Text Box 30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60" name="Text Box 30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61" name="Text Box 30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62" name="Text Box 31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63" name="Text Box 31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64" name="Text Box 31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65" name="Text Box 31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66" name="Text Box 31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67" name="Text Box 31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68" name="Text Box 31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69" name="Text Box 31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70" name="Text Box 31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71" name="Text Box 31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72" name="Text Box 31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73" name="Text Box 31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74" name="Text Box 31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75" name="Text Box 31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76" name="Text Box 31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77" name="Text Box 31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78" name="Text Box 31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79" name="Text Box 31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80" name="Text Box 31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81" name="Text Box 31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82" name="Text Box 31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83" name="Text Box 31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84" name="Text Box 31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85" name="Text Box 31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86" name="Text Box 31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87" name="Text Box 31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88" name="Text Box 31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89" name="Text Box 31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90" name="Text Box 31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91" name="Text Box 31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92" name="Text Box 31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93" name="Text Box 31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94" name="Text Box 31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95" name="Text Box 31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96" name="Text Box 31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97" name="Text Box 31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98" name="Text Box 31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8999" name="Text Box 31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00" name="Text Box 31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01" name="Text Box 31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02" name="Text Box 31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03" name="Text Box 31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04" name="Text Box 31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05" name="Text Box 31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06" name="Text Box 31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07" name="Text Box 31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08" name="Text Box 31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09" name="Text Box 31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10" name="Text Box 31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11" name="Text Box 31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12" name="Text Box 31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13" name="Text Box 31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14" name="Text Box 31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15" name="Text Box 31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16" name="Text Box 31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17" name="Text Box 31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18" name="Text Box 31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19" name="Text Box 31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20" name="Text Box 31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21" name="Text Box 31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22" name="Text Box 31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23" name="Text Box 31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24" name="Text Box 31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25" name="Text Box 31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26" name="Text Box 31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27" name="Text Box 31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28" name="Text Box 31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29" name="Text Box 31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30" name="Text Box 31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31" name="Text Box 31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32" name="Text Box 31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33" name="Text Box 31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34" name="Text Box 31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35" name="Text Box 31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36" name="Text Box 31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37" name="Text Box 31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38" name="Text Box 31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39" name="Text Box 31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40" name="Text Box 31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41" name="Text Box 31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42" name="Text Box 31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43" name="Text Box 31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44" name="Text Box 31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45" name="Text Box 31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46" name="Text Box 31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47" name="Text Box 31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48" name="Text Box 31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49" name="Text Box 31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50" name="Text Box 31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51" name="Text Box 31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52" name="Text Box 31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53" name="Text Box 31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54" name="Text Box 31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55" name="Text Box 31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56" name="Text Box 31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57" name="Text Box 31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58" name="Text Box 31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59" name="Text Box 31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60" name="Text Box 31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61" name="Text Box 31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62" name="Text Box 32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63" name="Text Box 32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64" name="Text Box 32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65" name="Text Box 32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66" name="Text Box 32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67" name="Text Box 32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68" name="Text Box 32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69" name="Text Box 32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70" name="Text Box 32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71" name="Text Box 32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72" name="Text Box 32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73" name="Text Box 32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74" name="Text Box 32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75" name="Text Box 32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76" name="Text Box 32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77" name="Text Box 32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78" name="Text Box 32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79" name="Text Box 32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80" name="Text Box 32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81" name="Text Box 32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82" name="Text Box 32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83" name="Text Box 32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84" name="Text Box 32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85" name="Text Box 32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86" name="Text Box 32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87" name="Text Box 32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88" name="Text Box 32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89" name="Text Box 32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90" name="Text Box 32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91" name="Text Box 32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92" name="Text Box 32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93" name="Text Box 32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94" name="Text Box 32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95" name="Text Box 32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96" name="Text Box 32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97" name="Text Box 32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98" name="Text Box 32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099" name="Text Box 32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00" name="Text Box 32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01" name="Text Box 32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02" name="Text Box 32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03" name="Text Box 32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04" name="Text Box 32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05" name="Text Box 32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06" name="Text Box 32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07" name="Text Box 32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08" name="Text Box 32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09" name="Text Box 32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10" name="Text Box 32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11" name="Text Box 32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12" name="Text Box 32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13" name="Text Box 32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14" name="Text Box 32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15" name="Text Box 32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16" name="Text Box 32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17" name="Text Box 32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18" name="Text Box 32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19" name="Text Box 32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20" name="Text Box 32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21" name="Text Box 32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22" name="Text Box 32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23" name="Text Box 32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24" name="Text Box 32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25" name="Text Box 32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26" name="Text Box 32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27" name="Text Box 32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28" name="Text Box 32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29" name="Text Box 32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30" name="Text Box 32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31" name="Text Box 32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32" name="Text Box 32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33" name="Text Box 32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34" name="Text Box 32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35" name="Text Box 32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36" name="Text Box 32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37" name="Text Box 32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38" name="Text Box 32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39" name="Text Box 32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40" name="Text Box 32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41" name="Text Box 32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42" name="Text Box 32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43" name="Text Box 32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44" name="Text Box 32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45" name="Text Box 32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46" name="Text Box 32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47" name="Text Box 32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48" name="Text Box 32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49" name="Text Box 32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50" name="Text Box 32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51" name="Text Box 32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52" name="Text Box 32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53" name="Text Box 32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54" name="Text Box 32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55" name="Text Box 32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56" name="Text Box 32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57" name="Text Box 32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58" name="Text Box 32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59" name="Text Box 32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60" name="Text Box 32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61" name="Text Box 32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62" name="Text Box 33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63" name="Text Box 33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64" name="Text Box 33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65" name="Text Box 33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66" name="Text Box 33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67" name="Text Box 33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68" name="Text Box 33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69" name="Text Box 33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70" name="Text Box 33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71" name="Text Box 33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72" name="Text Box 33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73" name="Text Box 33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74" name="Text Box 33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75" name="Text Box 33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76" name="Text Box 33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77" name="Text Box 33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78" name="Text Box 33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79" name="Text Box 33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80" name="Text Box 33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81" name="Text Box 33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82" name="Text Box 33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83" name="Text Box 33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84" name="Text Box 33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85" name="Text Box 33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86" name="Text Box 33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87" name="Text Box 33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88" name="Text Box 33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89" name="Text Box 33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90" name="Text Box 33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91" name="Text Box 33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92" name="Text Box 33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93" name="Text Box 33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94" name="Text Box 33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95" name="Text Box 33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96" name="Text Box 33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97" name="Text Box 33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98" name="Text Box 33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199" name="Text Box 33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00" name="Text Box 33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01" name="Text Box 33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02" name="Text Box 33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03" name="Text Box 33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04" name="Text Box 33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05" name="Text Box 33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06" name="Text Box 33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07" name="Text Box 33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08" name="Text Box 33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09" name="Text Box 33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10" name="Text Box 33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11" name="Text Box 33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12" name="Text Box 33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13" name="Text Box 33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14" name="Text Box 33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15" name="Text Box 33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16" name="Text Box 33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17" name="Text Box 33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18" name="Text Box 33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19" name="Text Box 33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20" name="Text Box 33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21" name="Text Box 33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22" name="Text Box 33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23" name="Text Box 33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24" name="Text Box 33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25" name="Text Box 33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26" name="Text Box 33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27" name="Text Box 33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28" name="Text Box 33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29" name="Text Box 33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30" name="Text Box 33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31" name="Text Box 33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32" name="Text Box 33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33" name="Text Box 33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34" name="Text Box 33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35" name="Text Box 33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36" name="Text Box 33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37" name="Text Box 33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38" name="Text Box 33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39" name="Text Box 33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40" name="Text Box 33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41" name="Text Box 33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42" name="Text Box 33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43" name="Text Box 33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44" name="Text Box 33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45" name="Text Box 33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46" name="Text Box 33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47" name="Text Box 33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48" name="Text Box 33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49" name="Text Box 33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50" name="Text Box 33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51" name="Text Box 33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52" name="Text Box 33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53" name="Text Box 33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54" name="Text Box 33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55" name="Text Box 33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56" name="Text Box 33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57" name="Text Box 33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58" name="Text Box 33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59" name="Text Box 33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60" name="Text Box 33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61" name="Text Box 33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62" name="Text Box 34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63" name="Text Box 34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64" name="Text Box 34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65" name="Text Box 34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66" name="Text Box 34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67" name="Text Box 34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68" name="Text Box 34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69" name="Text Box 34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70" name="Text Box 34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71" name="Text Box 34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72" name="Text Box 34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73" name="Text Box 34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74" name="Text Box 34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75" name="Text Box 34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76" name="Text Box 34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77" name="Text Box 34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78" name="Text Box 34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79" name="Text Box 34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80" name="Text Box 34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81" name="Text Box 34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82" name="Text Box 34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83" name="Text Box 34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84" name="Text Box 34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85" name="Text Box 34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86" name="Text Box 34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87" name="Text Box 34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88" name="Text Box 34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89" name="Text Box 34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90" name="Text Box 34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91" name="Text Box 34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92" name="Text Box 34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93" name="Text Box 34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94" name="Text Box 34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95" name="Text Box 34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96" name="Text Box 34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97" name="Text Box 34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98" name="Text Box 34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299" name="Text Box 34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00" name="Text Box 34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01" name="Text Box 34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02" name="Text Box 34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03" name="Text Box 34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04" name="Text Box 34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05" name="Text Box 34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06" name="Text Box 34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07" name="Text Box 34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08" name="Text Box 34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09" name="Text Box 34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10" name="Text Box 34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11" name="Text Box 34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12" name="Text Box 34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13" name="Text Box 34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14" name="Text Box 34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15" name="Text Box 34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16" name="Text Box 34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17" name="Text Box 34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18" name="Text Box 34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19" name="Text Box 34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20" name="Text Box 34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21" name="Text Box 34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22" name="Text Box 34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23" name="Text Box 34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24" name="Text Box 34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25" name="Text Box 34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26" name="Text Box 34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27" name="Text Box 34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28" name="Text Box 34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29" name="Text Box 34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30" name="Text Box 34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31" name="Text Box 34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32" name="Text Box 34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33" name="Text Box 34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34" name="Text Box 34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35" name="Text Box 34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36" name="Text Box 34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37" name="Text Box 34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38" name="Text Box 34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39" name="Text Box 34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40" name="Text Box 34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41" name="Text Box 34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42" name="Text Box 34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43" name="Text Box 34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44" name="Text Box 34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45" name="Text Box 34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46" name="Text Box 34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47" name="Text Box 34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48" name="Text Box 34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49" name="Text Box 34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50" name="Text Box 34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51" name="Text Box 34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52" name="Text Box 34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53" name="Text Box 34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54" name="Text Box 34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55" name="Text Box 34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56" name="Text Box 34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57" name="Text Box 34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58" name="Text Box 34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59" name="Text Box 34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60" name="Text Box 34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61" name="Text Box 34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62" name="Text Box 35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63" name="Text Box 35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64" name="Text Box 35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65" name="Text Box 35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66" name="Text Box 35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67" name="Text Box 35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68" name="Text Box 35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69" name="Text Box 35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70" name="Text Box 35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71" name="Text Box 35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72" name="Text Box 35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73" name="Text Box 35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74" name="Text Box 35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75" name="Text Box 35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76" name="Text Box 35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77" name="Text Box 35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78" name="Text Box 35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79" name="Text Box 35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80" name="Text Box 35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81" name="Text Box 35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82" name="Text Box 35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83" name="Text Box 35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84" name="Text Box 35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85" name="Text Box 35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86" name="Text Box 35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87" name="Text Box 35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88" name="Text Box 35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89" name="Text Box 35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90" name="Text Box 35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91" name="Text Box 35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92" name="Text Box 35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93" name="Text Box 35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94" name="Text Box 35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95" name="Text Box 35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96" name="Text Box 35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97" name="Text Box 35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98" name="Text Box 35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399" name="Text Box 35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00" name="Text Box 35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01" name="Text Box 35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02" name="Text Box 35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03" name="Text Box 35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04" name="Text Box 35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05" name="Text Box 35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06" name="Text Box 35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07" name="Text Box 35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08" name="Text Box 35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09" name="Text Box 35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10" name="Text Box 35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11" name="Text Box 35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12" name="Text Box 35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13" name="Text Box 35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14" name="Text Box 35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15" name="Text Box 35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16" name="Text Box 35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17" name="Text Box 35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18" name="Text Box 35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19" name="Text Box 35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20" name="Text Box 35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21" name="Text Box 35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22" name="Text Box 35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23" name="Text Box 35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24" name="Text Box 35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25" name="Text Box 35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26" name="Text Box 35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27" name="Text Box 35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28" name="Text Box 35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29" name="Text Box 35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30" name="Text Box 35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31" name="Text Box 35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32" name="Text Box 35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33" name="Text Box 35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34" name="Text Box 35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35" name="Text Box 35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36" name="Text Box 35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37" name="Text Box 35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38" name="Text Box 35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39" name="Text Box 35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40" name="Text Box 35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41" name="Text Box 35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42" name="Text Box 35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43" name="Text Box 35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44" name="Text Box 35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45" name="Text Box 35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46" name="Text Box 35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47" name="Text Box 35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48" name="Text Box 35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49" name="Text Box 35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50" name="Text Box 35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51" name="Text Box 35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52" name="Text Box 35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53" name="Text Box 35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54" name="Text Box 35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55" name="Text Box 35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56" name="Text Box 35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57" name="Text Box 35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58" name="Text Box 35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59" name="Text Box 35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60" name="Text Box 35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61" name="Text Box 35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62" name="Text Box 36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63" name="Text Box 36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64" name="Text Box 36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65" name="Text Box 36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66" name="Text Box 36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67" name="Text Box 36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68" name="Text Box 36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69" name="Text Box 36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70" name="Text Box 36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71" name="Text Box 36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72" name="Text Box 36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73" name="Text Box 36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74" name="Text Box 36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75" name="Text Box 36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76" name="Text Box 36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77" name="Text Box 36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78" name="Text Box 36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79" name="Text Box 36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80" name="Text Box 36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81" name="Text Box 36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82" name="Text Box 36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83" name="Text Box 36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84" name="Text Box 36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85" name="Text Box 36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86" name="Text Box 36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87" name="Text Box 36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88" name="Text Box 36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89" name="Text Box 36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90" name="Text Box 36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91" name="Text Box 36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92" name="Text Box 36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93" name="Text Box 36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94" name="Text Box 36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95" name="Text Box 36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96" name="Text Box 36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97" name="Text Box 36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98" name="Text Box 36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499" name="Text Box 36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00" name="Text Box 36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01" name="Text Box 36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02" name="Text Box 36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03" name="Text Box 36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04" name="Text Box 36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05" name="Text Box 36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06" name="Text Box 36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07" name="Text Box 36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08" name="Text Box 36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09" name="Text Box 36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10" name="Text Box 36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11" name="Text Box 36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12" name="Text Box 36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13" name="Text Box 36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14" name="Text Box 36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15" name="Text Box 36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16" name="Text Box 36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17" name="Text Box 36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18" name="Text Box 36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19" name="Text Box 36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20" name="Text Box 36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21" name="Text Box 36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22" name="Text Box 36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23" name="Text Box 36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24" name="Text Box 36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25" name="Text Box 36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26" name="Text Box 36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27" name="Text Box 36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28" name="Text Box 36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29" name="Text Box 36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30" name="Text Box 36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31" name="Text Box 36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32" name="Text Box 36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33" name="Text Box 36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34" name="Text Box 36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35" name="Text Box 36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36" name="Text Box 36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37" name="Text Box 36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38" name="Text Box 36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39" name="Text Box 36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40" name="Text Box 36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41" name="Text Box 36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42" name="Text Box 36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43" name="Text Box 36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44" name="Text Box 36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45" name="Text Box 36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46" name="Text Box 36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47" name="Text Box 36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48" name="Text Box 36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49" name="Text Box 36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50" name="Text Box 36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51" name="Text Box 36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52" name="Text Box 36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53" name="Text Box 36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54" name="Text Box 36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55" name="Text Box 36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56" name="Text Box 36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57" name="Text Box 36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58" name="Text Box 36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59" name="Text Box 36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60" name="Text Box 36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61" name="Text Box 36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62" name="Text Box 37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63" name="Text Box 37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64" name="Text Box 37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65" name="Text Box 37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66" name="Text Box 37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67" name="Text Box 37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68" name="Text Box 37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69" name="Text Box 37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70" name="Text Box 37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71" name="Text Box 37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72" name="Text Box 37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73" name="Text Box 37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74" name="Text Box 37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75" name="Text Box 37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76" name="Text Box 37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77" name="Text Box 37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78" name="Text Box 37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79" name="Text Box 37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80" name="Text Box 37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81" name="Text Box 37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82" name="Text Box 37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83" name="Text Box 37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84" name="Text Box 37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85" name="Text Box 37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86" name="Text Box 37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87" name="Text Box 37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88" name="Text Box 37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89" name="Text Box 37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90" name="Text Box 37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91" name="Text Box 37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92" name="Text Box 37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93" name="Text Box 37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94" name="Text Box 37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95" name="Text Box 37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96" name="Text Box 37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97" name="Text Box 37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98" name="Text Box 37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599" name="Text Box 37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00" name="Text Box 37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01" name="Text Box 37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02" name="Text Box 37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03" name="Text Box 37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04" name="Text Box 37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05" name="Text Box 37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06" name="Text Box 37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07" name="Text Box 37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08" name="Text Box 37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09" name="Text Box 37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10" name="Text Box 37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11" name="Text Box 37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12" name="Text Box 37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13" name="Text Box 37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14" name="Text Box 37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15" name="Text Box 37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16" name="Text Box 37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17" name="Text Box 37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18" name="Text Box 37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19" name="Text Box 37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20" name="Text Box 37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21" name="Text Box 37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22" name="Text Box 37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23" name="Text Box 37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24" name="Text Box 37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25" name="Text Box 37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26" name="Text Box 37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27" name="Text Box 37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28" name="Text Box 37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29" name="Text Box 37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30" name="Text Box 37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31" name="Text Box 37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32" name="Text Box 37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33" name="Text Box 37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34" name="Text Box 37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35" name="Text Box 37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36" name="Text Box 37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37" name="Text Box 37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38" name="Text Box 37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39" name="Text Box 37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40" name="Text Box 37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41" name="Text Box 37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42" name="Text Box 37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43" name="Text Box 37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44" name="Text Box 37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45" name="Text Box 37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46" name="Text Box 37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47" name="Text Box 37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48" name="Text Box 37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49" name="Text Box 37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50" name="Text Box 37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51" name="Text Box 37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52" name="Text Box 37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53" name="Text Box 37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54" name="Text Box 37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55" name="Text Box 37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56" name="Text Box 37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57" name="Text Box 37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58" name="Text Box 37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59" name="Text Box 37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60" name="Text Box 37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61" name="Text Box 37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62" name="Text Box 38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63" name="Text Box 38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64" name="Text Box 38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65" name="Text Box 38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66" name="Text Box 38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67" name="Text Box 38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68" name="Text Box 38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69" name="Text Box 38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70" name="Text Box 38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71" name="Text Box 38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72" name="Text Box 38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73" name="Text Box 38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74" name="Text Box 38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75" name="Text Box 38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76" name="Text Box 38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77" name="Text Box 38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78" name="Text Box 38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79" name="Text Box 38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80" name="Text Box 38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81" name="Text Box 38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82" name="Text Box 38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83" name="Text Box 38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84" name="Text Box 38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85" name="Text Box 38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86" name="Text Box 38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87" name="Text Box 38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88" name="Text Box 38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89" name="Text Box 38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90" name="Text Box 38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91" name="Text Box 38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92" name="Text Box 38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93" name="Text Box 38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94" name="Text Box 38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95" name="Text Box 38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96" name="Text Box 38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97" name="Text Box 38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98" name="Text Box 38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699" name="Text Box 38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00" name="Text Box 38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01" name="Text Box 38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02" name="Text Box 38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03" name="Text Box 38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04" name="Text Box 38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05" name="Text Box 38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06" name="Text Box 38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07" name="Text Box 38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08" name="Text Box 38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09" name="Text Box 38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10" name="Text Box 38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11" name="Text Box 38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12" name="Text Box 38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13" name="Text Box 38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14" name="Text Box 38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15" name="Text Box 38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16" name="Text Box 38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17" name="Text Box 38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18" name="Text Box 38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19" name="Text Box 38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20" name="Text Box 38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21" name="Text Box 38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22" name="Text Box 38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23" name="Text Box 38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24" name="Text Box 38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25" name="Text Box 38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26" name="Text Box 38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27" name="Text Box 38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28" name="Text Box 38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29" name="Text Box 38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30" name="Text Box 38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31" name="Text Box 38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32" name="Text Box 38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33" name="Text Box 38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34" name="Text Box 38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35" name="Text Box 38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36" name="Text Box 38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37" name="Text Box 38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38" name="Text Box 38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39" name="Text Box 38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40" name="Text Box 38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41" name="Text Box 38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42" name="Text Box 38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43" name="Text Box 38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44" name="Text Box 38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45" name="Text Box 38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46" name="Text Box 38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47" name="Text Box 38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48" name="Text Box 38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49" name="Text Box 38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50" name="Text Box 38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51" name="Text Box 38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52" name="Text Box 38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53" name="Text Box 38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54" name="Text Box 38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55" name="Text Box 38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56" name="Text Box 38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57" name="Text Box 38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58" name="Text Box 38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59" name="Text Box 38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60" name="Text Box 38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61" name="Text Box 38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62" name="Text Box 39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63" name="Text Box 39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64" name="Text Box 39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65" name="Text Box 39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66" name="Text Box 39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67" name="Text Box 39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68" name="Text Box 39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69" name="Text Box 39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70" name="Text Box 39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71" name="Text Box 39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72" name="Text Box 39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73" name="Text Box 39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74" name="Text Box 39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75" name="Text Box 39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76" name="Text Box 39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77" name="Text Box 39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78" name="Text Box 39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79" name="Text Box 39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80" name="Text Box 39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81" name="Text Box 39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82" name="Text Box 39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83" name="Text Box 39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84" name="Text Box 39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85" name="Text Box 39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86" name="Text Box 39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87" name="Text Box 39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88" name="Text Box 39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89" name="Text Box 39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90" name="Text Box 39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91" name="Text Box 39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92" name="Text Box 39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93" name="Text Box 39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94" name="Text Box 39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95" name="Text Box 39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96" name="Text Box 39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97" name="Text Box 39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98" name="Text Box 39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799" name="Text Box 39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00" name="Text Box 39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01" name="Text Box 39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02" name="Text Box 39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03" name="Text Box 39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04" name="Text Box 39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05" name="Text Box 39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06" name="Text Box 39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07" name="Text Box 39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08" name="Text Box 39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09" name="Text Box 39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10" name="Text Box 39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11" name="Text Box 39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12" name="Text Box 39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13" name="Text Box 39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14" name="Text Box 39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15" name="Text Box 39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16" name="Text Box 39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17" name="Text Box 39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18" name="Text Box 39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19" name="Text Box 39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20" name="Text Box 39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21" name="Text Box 39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22" name="Text Box 39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23" name="Text Box 39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24" name="Text Box 39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25" name="Text Box 39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26" name="Text Box 39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27" name="Text Box 39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28" name="Text Box 39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29" name="Text Box 39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30" name="Text Box 39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31" name="Text Box 39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32" name="Text Box 39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33" name="Text Box 39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34" name="Text Box 39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35" name="Text Box 39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36" name="Text Box 39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37" name="Text Box 39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38" name="Text Box 39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39" name="Text Box 39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40" name="Text Box 39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41" name="Text Box 39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42" name="Text Box 39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43" name="Text Box 39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44" name="Text Box 39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45" name="Text Box 39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46" name="Text Box 39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47" name="Text Box 39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48" name="Text Box 39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49" name="Text Box 39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50" name="Text Box 39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51" name="Text Box 39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52" name="Text Box 39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53" name="Text Box 39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54" name="Text Box 39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55" name="Text Box 39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56" name="Text Box 39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57" name="Text Box 39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58" name="Text Box 39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59" name="Text Box 39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60" name="Text Box 39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61" name="Text Box 39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62" name="Text Box 40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63" name="Text Box 40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64" name="Text Box 40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65" name="Text Box 40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66" name="Text Box 40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67" name="Text Box 40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68" name="Text Box 40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69" name="Text Box 40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70" name="Text Box 40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71" name="Text Box 40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72" name="Text Box 40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73" name="Text Box 40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74" name="Text Box 40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75" name="Text Box 40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76" name="Text Box 40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77" name="Text Box 40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78" name="Text Box 40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79" name="Text Box 40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80" name="Text Box 40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81" name="Text Box 40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82" name="Text Box 40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83" name="Text Box 40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84" name="Text Box 40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85" name="Text Box 40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86" name="Text Box 40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87" name="Text Box 40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88" name="Text Box 40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89" name="Text Box 40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90" name="Text Box 40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91" name="Text Box 40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92" name="Text Box 40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93" name="Text Box 40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94" name="Text Box 40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95" name="Text Box 40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96" name="Text Box 40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97" name="Text Box 40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98" name="Text Box 40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899" name="Text Box 40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00" name="Text Box 40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01" name="Text Box 40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02" name="Text Box 40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03" name="Text Box 40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04" name="Text Box 40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05" name="Text Box 40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06" name="Text Box 40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07" name="Text Box 40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08" name="Text Box 40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09" name="Text Box 40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10" name="Text Box 40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11" name="Text Box 40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12" name="Text Box 40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13" name="Text Box 40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14" name="Text Box 40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15" name="Text Box 40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16" name="Text Box 40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17" name="Text Box 40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18" name="Text Box 40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19" name="Text Box 40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20" name="Text Box 40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21" name="Text Box 40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22" name="Text Box 40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23" name="Text Box 40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24" name="Text Box 40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25" name="Text Box 40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26" name="Text Box 40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27" name="Text Box 40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28" name="Text Box 40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29" name="Text Box 40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30" name="Text Box 40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31" name="Text Box 40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32" name="Text Box 40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33" name="Text Box 40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34" name="Text Box 40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35" name="Text Box 40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36" name="Text Box 40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37" name="Text Box 40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38" name="Text Box 40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39" name="Text Box 40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40" name="Text Box 40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41" name="Text Box 40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42" name="Text Box 40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43" name="Text Box 40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44" name="Text Box 40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45" name="Text Box 40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46" name="Text Box 40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47" name="Text Box 40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48" name="Text Box 40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49" name="Text Box 40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50" name="Text Box 40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51" name="Text Box 40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52" name="Text Box 40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53" name="Text Box 40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54" name="Text Box 40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55" name="Text Box 40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56" name="Text Box 40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57" name="Text Box 40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58" name="Text Box 40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59" name="Text Box 40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60" name="Text Box 40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61" name="Text Box 40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62" name="Text Box 41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63" name="Text Box 41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64" name="Text Box 41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65" name="Text Box 41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66" name="Text Box 41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67" name="Text Box 41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68" name="Text Box 41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69" name="Text Box 41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70" name="Text Box 41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71" name="Text Box 41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72" name="Text Box 41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73" name="Text Box 41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74" name="Text Box 41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75" name="Text Box 41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76" name="Text Box 41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77" name="Text Box 41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78" name="Text Box 41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79" name="Text Box 41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80" name="Text Box 41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81" name="Text Box 41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82" name="Text Box 41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83" name="Text Box 41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84" name="Text Box 41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85" name="Text Box 41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86" name="Text Box 41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87" name="Text Box 41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88" name="Text Box 41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89" name="Text Box 41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90" name="Text Box 41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91" name="Text Box 41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92" name="Text Box 41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93" name="Text Box 41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94" name="Text Box 41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95" name="Text Box 41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96" name="Text Box 41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97" name="Text Box 41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98" name="Text Box 41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9999" name="Text Box 41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00" name="Text Box 41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01" name="Text Box 41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02" name="Text Box 41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03" name="Text Box 41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04" name="Text Box 41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05" name="Text Box 41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06" name="Text Box 41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07" name="Text Box 41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08" name="Text Box 41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09" name="Text Box 41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10" name="Text Box 41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11" name="Text Box 41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12" name="Text Box 41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13" name="Text Box 41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14" name="Text Box 41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15" name="Text Box 41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16" name="Text Box 41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17" name="Text Box 41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18" name="Text Box 41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19" name="Text Box 41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20" name="Text Box 41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21" name="Text Box 41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22" name="Text Box 41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23" name="Text Box 41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24" name="Text Box 41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25" name="Text Box 41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26" name="Text Box 41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27" name="Text Box 41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28" name="Text Box 41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29" name="Text Box 41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30" name="Text Box 41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31" name="Text Box 41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32" name="Text Box 41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33" name="Text Box 41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34" name="Text Box 41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35" name="Text Box 41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36" name="Text Box 41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37" name="Text Box 41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38" name="Text Box 41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39" name="Text Box 41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40" name="Text Box 41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41" name="Text Box 41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42" name="Text Box 41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43" name="Text Box 41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44" name="Text Box 41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45" name="Text Box 41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46" name="Text Box 41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47" name="Text Box 41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48" name="Text Box 41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49" name="Text Box 41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50" name="Text Box 41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51" name="Text Box 41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52" name="Text Box 41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53" name="Text Box 41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54" name="Text Box 41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55" name="Text Box 41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56" name="Text Box 41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57" name="Text Box 41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58" name="Text Box 41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59" name="Text Box 41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60" name="Text Box 41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61" name="Text Box 41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62" name="Text Box 42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63" name="Text Box 42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64" name="Text Box 42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65" name="Text Box 42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66" name="Text Box 42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67" name="Text Box 42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68" name="Text Box 42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69" name="Text Box 42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70" name="Text Box 42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71" name="Text Box 42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72" name="Text Box 42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73" name="Text Box 42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74" name="Text Box 42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75" name="Text Box 42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76" name="Text Box 42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77" name="Text Box 42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78" name="Text Box 42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79" name="Text Box 42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80" name="Text Box 42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81" name="Text Box 42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82" name="Text Box 42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83" name="Text Box 42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84" name="Text Box 42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85" name="Text Box 42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86" name="Text Box 42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87" name="Text Box 42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88" name="Text Box 42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89" name="Text Box 42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90" name="Text Box 42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91" name="Text Box 42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92" name="Text Box 42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93" name="Text Box 42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94" name="Text Box 42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95" name="Text Box 42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96" name="Text Box 42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97" name="Text Box 42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98" name="Text Box 42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099" name="Text Box 42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00" name="Text Box 42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01" name="Text Box 42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02" name="Text Box 42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03" name="Text Box 42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04" name="Text Box 42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05" name="Text Box 42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06" name="Text Box 42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07" name="Text Box 42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08" name="Text Box 42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09" name="Text Box 42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10" name="Text Box 42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11" name="Text Box 42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12" name="Text Box 42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13" name="Text Box 42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14" name="Text Box 42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15" name="Text Box 42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16" name="Text Box 42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17" name="Text Box 42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18" name="Text Box 42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19" name="Text Box 42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20" name="Text Box 42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21" name="Text Box 42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22" name="Text Box 42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23" name="Text Box 42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24" name="Text Box 42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25" name="Text Box 42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26" name="Text Box 42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27" name="Text Box 42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28" name="Text Box 42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29" name="Text Box 42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30" name="Text Box 42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31" name="Text Box 42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32" name="Text Box 42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33" name="Text Box 42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34" name="Text Box 42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35" name="Text Box 42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36" name="Text Box 42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37" name="Text Box 42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38" name="Text Box 42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39" name="Text Box 42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40" name="Text Box 42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41" name="Text Box 42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42" name="Text Box 42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43" name="Text Box 42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44" name="Text Box 42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45" name="Text Box 42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46" name="Text Box 42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47" name="Text Box 42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48" name="Text Box 42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49" name="Text Box 42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50" name="Text Box 42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51" name="Text Box 42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52" name="Text Box 42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53" name="Text Box 42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54" name="Text Box 42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55" name="Text Box 42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56" name="Text Box 42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57" name="Text Box 42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58" name="Text Box 42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59" name="Text Box 42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60" name="Text Box 42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61" name="Text Box 42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62" name="Text Box 43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63" name="Text Box 43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64" name="Text Box 43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65" name="Text Box 43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66" name="Text Box 43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67" name="Text Box 43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68" name="Text Box 43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69" name="Text Box 43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70" name="Text Box 43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71" name="Text Box 43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72" name="Text Box 43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73" name="Text Box 43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74" name="Text Box 43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75" name="Text Box 43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76" name="Text Box 43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77" name="Text Box 43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78" name="Text Box 43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79" name="Text Box 43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80" name="Text Box 43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81" name="Text Box 43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82" name="Text Box 43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83" name="Text Box 43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84" name="Text Box 43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85" name="Text Box 43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86" name="Text Box 43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87" name="Text Box 43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88" name="Text Box 43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89" name="Text Box 43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90" name="Text Box 43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91" name="Text Box 43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92" name="Text Box 43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93" name="Text Box 43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94" name="Text Box 43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95" name="Text Box 43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96" name="Text Box 43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97" name="Text Box 43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98" name="Text Box 43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199" name="Text Box 43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00" name="Text Box 43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01" name="Text Box 43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02" name="Text Box 43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03" name="Text Box 43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04" name="Text Box 43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05" name="Text Box 43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06" name="Text Box 43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07" name="Text Box 43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08" name="Text Box 43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09" name="Text Box 43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10" name="Text Box 43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11" name="Text Box 43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12" name="Text Box 43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13" name="Text Box 43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14" name="Text Box 43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15" name="Text Box 43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16" name="Text Box 43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17" name="Text Box 43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18" name="Text Box 43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19" name="Text Box 43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20" name="Text Box 43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21" name="Text Box 43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22" name="Text Box 43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23" name="Text Box 43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24" name="Text Box 43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25" name="Text Box 43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26" name="Text Box 43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27" name="Text Box 43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28" name="Text Box 43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29" name="Text Box 43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30" name="Text Box 43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31" name="Text Box 43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32" name="Text Box 43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33" name="Text Box 43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34" name="Text Box 43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35" name="Text Box 43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36" name="Text Box 43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37" name="Text Box 43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38" name="Text Box 43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39" name="Text Box 43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40" name="Text Box 43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41" name="Text Box 43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42" name="Text Box 43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43" name="Text Box 43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44" name="Text Box 43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45" name="Text Box 43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46" name="Text Box 43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47" name="Text Box 43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48" name="Text Box 43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49" name="Text Box 43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50" name="Text Box 43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51" name="Text Box 43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52" name="Text Box 43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53" name="Text Box 43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54" name="Text Box 43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55" name="Text Box 43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56" name="Text Box 43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57" name="Text Box 43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58" name="Text Box 43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59" name="Text Box 43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60" name="Text Box 43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61" name="Text Box 43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62" name="Text Box 44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63" name="Text Box 44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64" name="Text Box 44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65" name="Text Box 44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66" name="Text Box 44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67" name="Text Box 44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68" name="Text Box 44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69" name="Text Box 44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70" name="Text Box 44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71" name="Text Box 44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72" name="Text Box 44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73" name="Text Box 44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74" name="Text Box 44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75" name="Text Box 44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76" name="Text Box 44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77" name="Text Box 44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78" name="Text Box 44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79" name="Text Box 44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80" name="Text Box 44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81" name="Text Box 44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82" name="Text Box 44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83" name="Text Box 44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84" name="Text Box 44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85" name="Text Box 44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86" name="Text Box 44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87" name="Text Box 44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88" name="Text Box 44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89" name="Text Box 44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90" name="Text Box 44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91" name="Text Box 44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92" name="Text Box 44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93" name="Text Box 44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94" name="Text Box 44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95" name="Text Box 44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96" name="Text Box 44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97" name="Text Box 44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98" name="Text Box 44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299" name="Text Box 44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00" name="Text Box 44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01" name="Text Box 44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02" name="Text Box 44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03" name="Text Box 44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04" name="Text Box 44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05" name="Text Box 44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06" name="Text Box 44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07" name="Text Box 44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08" name="Text Box 44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09" name="Text Box 44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10" name="Text Box 44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11" name="Text Box 44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12" name="Text Box 44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13" name="Text Box 44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14" name="Text Box 44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15" name="Text Box 44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16" name="Text Box 44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17" name="Text Box 44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18" name="Text Box 44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19" name="Text Box 44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20" name="Text Box 44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21" name="Text Box 44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22" name="Text Box 44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23" name="Text Box 44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24" name="Text Box 44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25" name="Text Box 44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26" name="Text Box 44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27" name="Text Box 44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28" name="Text Box 44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29" name="Text Box 44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30" name="Text Box 44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31" name="Text Box 44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32" name="Text Box 44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33" name="Text Box 44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34" name="Text Box 44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35" name="Text Box 44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36" name="Text Box 44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37" name="Text Box 44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38" name="Text Box 44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39" name="Text Box 44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40" name="Text Box 44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41" name="Text Box 44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42" name="Text Box 44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43" name="Text Box 44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44" name="Text Box 44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45" name="Text Box 44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46" name="Text Box 44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47" name="Text Box 44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48" name="Text Box 44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49" name="Text Box 44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50" name="Text Box 44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51" name="Text Box 44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52" name="Text Box 44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53" name="Text Box 44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54" name="Text Box 44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55" name="Text Box 44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56" name="Text Box 44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57" name="Text Box 44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58" name="Text Box 44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59" name="Text Box 44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60" name="Text Box 44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61" name="Text Box 44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62" name="Text Box 45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63" name="Text Box 45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64" name="Text Box 45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65" name="Text Box 45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66" name="Text Box 45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67" name="Text Box 45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68" name="Text Box 45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69" name="Text Box 45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70" name="Text Box 45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71" name="Text Box 45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72" name="Text Box 45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73" name="Text Box 45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74" name="Text Box 45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75" name="Text Box 45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76" name="Text Box 45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77" name="Text Box 45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78" name="Text Box 45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79" name="Text Box 45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80" name="Text Box 45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81" name="Text Box 45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82" name="Text Box 45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83" name="Text Box 45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84" name="Text Box 45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85" name="Text Box 45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86" name="Text Box 45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87" name="Text Box 45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88" name="Text Box 45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89" name="Text Box 45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90" name="Text Box 45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91" name="Text Box 45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92" name="Text Box 45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93" name="Text Box 45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94" name="Text Box 45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95" name="Text Box 45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96" name="Text Box 45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97" name="Text Box 45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98" name="Text Box 45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399" name="Text Box 45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00" name="Text Box 45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01" name="Text Box 45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02" name="Text Box 45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03" name="Text Box 45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04" name="Text Box 45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05" name="Text Box 45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06" name="Text Box 45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07" name="Text Box 45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08" name="Text Box 45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09" name="Text Box 45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10" name="Text Box 45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11" name="Text Box 45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12" name="Text Box 45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13" name="Text Box 45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14" name="Text Box 45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15" name="Text Box 45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16" name="Text Box 45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17" name="Text Box 45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18" name="Text Box 45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19" name="Text Box 45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20" name="Text Box 45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21" name="Text Box 45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22" name="Text Box 45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23" name="Text Box 45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24" name="Text Box 45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25" name="Text Box 45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26" name="Text Box 45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27" name="Text Box 45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28" name="Text Box 45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29" name="Text Box 45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30" name="Text Box 45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31" name="Text Box 45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32" name="Text Box 45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33" name="Text Box 45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34" name="Text Box 45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35" name="Text Box 45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36" name="Text Box 45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37" name="Text Box 45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38" name="Text Box 45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39" name="Text Box 45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40" name="Text Box 45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41" name="Text Box 45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42" name="Text Box 45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43" name="Text Box 45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44" name="Text Box 45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45" name="Text Box 45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46" name="Text Box 45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47" name="Text Box 45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48" name="Text Box 45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49" name="Text Box 45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50" name="Text Box 45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51" name="Text Box 45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52" name="Text Box 45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53" name="Text Box 45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54" name="Text Box 45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55" name="Text Box 45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56" name="Text Box 45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57" name="Text Box 45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58" name="Text Box 45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59" name="Text Box 45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60" name="Text Box 45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61" name="Text Box 45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62" name="Text Box 46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63" name="Text Box 46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64" name="Text Box 46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65" name="Text Box 46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66" name="Text Box 46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67" name="Text Box 46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68" name="Text Box 46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69" name="Text Box 46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70" name="Text Box 46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71" name="Text Box 46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72" name="Text Box 46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73" name="Text Box 46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74" name="Text Box 46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75" name="Text Box 46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76" name="Text Box 46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77" name="Text Box 46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78" name="Text Box 46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79" name="Text Box 46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80" name="Text Box 46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81" name="Text Box 46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82" name="Text Box 46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83" name="Text Box 46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84" name="Text Box 46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85" name="Text Box 46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86" name="Text Box 46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87" name="Text Box 46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88" name="Text Box 46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89" name="Text Box 46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90" name="Text Box 46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91" name="Text Box 46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92" name="Text Box 46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93" name="Text Box 46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94" name="Text Box 46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95" name="Text Box 46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96" name="Text Box 46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97" name="Text Box 46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98" name="Text Box 46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499" name="Text Box 46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00" name="Text Box 46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01" name="Text Box 46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02" name="Text Box 46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03" name="Text Box 46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04" name="Text Box 46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05" name="Text Box 46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06" name="Text Box 46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07" name="Text Box 46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08" name="Text Box 46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09" name="Text Box 46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10" name="Text Box 46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11" name="Text Box 46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12" name="Text Box 46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13" name="Text Box 46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14" name="Text Box 46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15" name="Text Box 46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16" name="Text Box 46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17" name="Text Box 46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18" name="Text Box 46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19" name="Text Box 46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20" name="Text Box 46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21" name="Text Box 46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22" name="Text Box 46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23" name="Text Box 46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24" name="Text Box 46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25" name="Text Box 46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26" name="Text Box 46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27" name="Text Box 46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28" name="Text Box 46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29" name="Text Box 46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30" name="Text Box 46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31" name="Text Box 46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32" name="Text Box 46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33" name="Text Box 46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34" name="Text Box 46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35" name="Text Box 46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36" name="Text Box 46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37" name="Text Box 46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38" name="Text Box 46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39" name="Text Box 46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40" name="Text Box 46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41" name="Text Box 46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42" name="Text Box 46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43" name="Text Box 46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44" name="Text Box 46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45" name="Text Box 46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46" name="Text Box 46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47" name="Text Box 46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48" name="Text Box 46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49" name="Text Box 46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50" name="Text Box 46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51" name="Text Box 46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52" name="Text Box 46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53" name="Text Box 46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54" name="Text Box 46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55" name="Text Box 46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56" name="Text Box 46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57" name="Text Box 46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58" name="Text Box 46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59" name="Text Box 46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60" name="Text Box 46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61" name="Text Box 46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62" name="Text Box 47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63" name="Text Box 47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64" name="Text Box 47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65" name="Text Box 47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66" name="Text Box 47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67" name="Text Box 47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68" name="Text Box 47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69" name="Text Box 47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70" name="Text Box 47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71" name="Text Box 47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72" name="Text Box 47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73" name="Text Box 47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74" name="Text Box 47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75" name="Text Box 47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76" name="Text Box 47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77" name="Text Box 47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78" name="Text Box 47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79" name="Text Box 47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80" name="Text Box 47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81" name="Text Box 47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82" name="Text Box 47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83" name="Text Box 47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84" name="Text Box 47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85" name="Text Box 47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86" name="Text Box 47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87" name="Text Box 47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88" name="Text Box 47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89" name="Text Box 47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90" name="Text Box 47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91" name="Text Box 47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92" name="Text Box 47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93" name="Text Box 47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94" name="Text Box 47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95" name="Text Box 47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96" name="Text Box 47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97" name="Text Box 47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98" name="Text Box 47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599" name="Text Box 47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00" name="Text Box 47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01" name="Text Box 47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02" name="Text Box 47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03" name="Text Box 47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04" name="Text Box 47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05" name="Text Box 47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06" name="Text Box 47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07" name="Text Box 47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08" name="Text Box 47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09" name="Text Box 47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10" name="Text Box 47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11" name="Text Box 47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12" name="Text Box 47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13" name="Text Box 47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14" name="Text Box 47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15" name="Text Box 47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16" name="Text Box 47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17" name="Text Box 47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18" name="Text Box 47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19" name="Text Box 47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20" name="Text Box 47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21" name="Text Box 47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22" name="Text Box 47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23" name="Text Box 47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24" name="Text Box 47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25" name="Text Box 47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26" name="Text Box 47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27" name="Text Box 47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28" name="Text Box 47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29" name="Text Box 47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30" name="Text Box 47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31" name="Text Box 47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32" name="Text Box 47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33" name="Text Box 47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34" name="Text Box 47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35" name="Text Box 47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36" name="Text Box 47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37" name="Text Box 47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38" name="Text Box 47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39" name="Text Box 47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40" name="Text Box 47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41" name="Text Box 47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42" name="Text Box 47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43" name="Text Box 47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44" name="Text Box 47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45" name="Text Box 47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46" name="Text Box 47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47" name="Text Box 47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48" name="Text Box 47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49" name="Text Box 47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50" name="Text Box 47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51" name="Text Box 47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52" name="Text Box 47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53" name="Text Box 47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54" name="Text Box 47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55" name="Text Box 47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56" name="Text Box 47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57" name="Text Box 47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58" name="Text Box 47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59" name="Text Box 47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60" name="Text Box 47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61" name="Text Box 47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62" name="Text Box 48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63" name="Text Box 48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64" name="Text Box 48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65" name="Text Box 48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66" name="Text Box 48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67" name="Text Box 48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68" name="Text Box 48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69" name="Text Box 48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70" name="Text Box 48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71" name="Text Box 48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72" name="Text Box 48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73" name="Text Box 48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74" name="Text Box 48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75" name="Text Box 48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76" name="Text Box 48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77" name="Text Box 48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78" name="Text Box 48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79" name="Text Box 48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80" name="Text Box 48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81" name="Text Box 48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82" name="Text Box 48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83" name="Text Box 48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84" name="Text Box 48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85" name="Text Box 48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86" name="Text Box 48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87" name="Text Box 48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88" name="Text Box 48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89" name="Text Box 48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90" name="Text Box 48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91" name="Text Box 48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92" name="Text Box 48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93" name="Text Box 48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94" name="Text Box 48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95" name="Text Box 48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96" name="Text Box 48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97" name="Text Box 48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98" name="Text Box 48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699" name="Text Box 48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00" name="Text Box 48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01" name="Text Box 48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02" name="Text Box 48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03" name="Text Box 48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04" name="Text Box 48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05" name="Text Box 48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06" name="Text Box 48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07" name="Text Box 48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08" name="Text Box 48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09" name="Text Box 48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10" name="Text Box 48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11" name="Text Box 48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12" name="Text Box 48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13" name="Text Box 48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14" name="Text Box 48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15" name="Text Box 48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16" name="Text Box 48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17" name="Text Box 48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18" name="Text Box 48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19" name="Text Box 48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20" name="Text Box 48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21" name="Text Box 48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22" name="Text Box 48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23" name="Text Box 48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24" name="Text Box 48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25" name="Text Box 48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26" name="Text Box 48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27" name="Text Box 48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28" name="Text Box 48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29" name="Text Box 48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30" name="Text Box 48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31" name="Text Box 48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32" name="Text Box 48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33" name="Text Box 48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34" name="Text Box 48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35" name="Text Box 48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36" name="Text Box 48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37" name="Text Box 48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38" name="Text Box 48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39" name="Text Box 48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40" name="Text Box 48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41" name="Text Box 48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42" name="Text Box 48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43" name="Text Box 48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44" name="Text Box 48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45" name="Text Box 48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46" name="Text Box 48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47" name="Text Box 48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48" name="Text Box 48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49" name="Text Box 48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50" name="Text Box 48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51" name="Text Box 48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52" name="Text Box 48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53" name="Text Box 48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54" name="Text Box 48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55" name="Text Box 48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56" name="Text Box 48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57" name="Text Box 48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58" name="Text Box 48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59" name="Text Box 48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60" name="Text Box 48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61" name="Text Box 48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62" name="Text Box 49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63" name="Text Box 49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64" name="Text Box 49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65" name="Text Box 49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66" name="Text Box 49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67" name="Text Box 49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68" name="Text Box 49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69" name="Text Box 49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70" name="Text Box 49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71" name="Text Box 49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72" name="Text Box 49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73" name="Text Box 49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74" name="Text Box 49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75" name="Text Box 49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76" name="Text Box 49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77" name="Text Box 49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78" name="Text Box 49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79" name="Text Box 49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80" name="Text Box 49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81" name="Text Box 49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82" name="Text Box 49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83" name="Text Box 49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84" name="Text Box 49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85" name="Text Box 49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86" name="Text Box 49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87" name="Text Box 49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88" name="Text Box 49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89" name="Text Box 49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90" name="Text Box 49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91" name="Text Box 49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92" name="Text Box 49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93" name="Text Box 49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94" name="Text Box 49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95" name="Text Box 49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96" name="Text Box 49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97" name="Text Box 49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98" name="Text Box 49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799" name="Text Box 49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00" name="Text Box 49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01" name="Text Box 49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02" name="Text Box 49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03" name="Text Box 49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04" name="Text Box 49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05" name="Text Box 49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06" name="Text Box 49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07" name="Text Box 49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08" name="Text Box 49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09" name="Text Box 49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10" name="Text Box 49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11" name="Text Box 49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12" name="Text Box 49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13" name="Text Box 49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14" name="Text Box 49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15" name="Text Box 49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16" name="Text Box 49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17" name="Text Box 49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18" name="Text Box 49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19" name="Text Box 49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20" name="Text Box 49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21" name="Text Box 49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22" name="Text Box 49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23" name="Text Box 49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24" name="Text Box 49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25" name="Text Box 49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26" name="Text Box 49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27" name="Text Box 49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28" name="Text Box 49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29" name="Text Box 49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30" name="Text Box 49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31" name="Text Box 49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32" name="Text Box 49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33" name="Text Box 49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34" name="Text Box 49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35" name="Text Box 49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36" name="Text Box 49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37" name="Text Box 49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38" name="Text Box 49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39" name="Text Box 49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40" name="Text Box 49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41" name="Text Box 49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42" name="Text Box 49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43" name="Text Box 49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44" name="Text Box 49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45" name="Text Box 49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46" name="Text Box 49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47" name="Text Box 49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48" name="Text Box 49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49" name="Text Box 49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50" name="Text Box 49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51" name="Text Box 49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52" name="Text Box 49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53" name="Text Box 49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54" name="Text Box 49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55" name="Text Box 49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56" name="Text Box 49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57" name="Text Box 49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58" name="Text Box 49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59" name="Text Box 49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60" name="Text Box 49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61" name="Text Box 49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62" name="Text Box 50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63" name="Text Box 50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64" name="Text Box 50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65" name="Text Box 50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66" name="Text Box 50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67" name="Text Box 50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68" name="Text Box 50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69" name="Text Box 50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70" name="Text Box 50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71" name="Text Box 50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72" name="Text Box 50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73" name="Text Box 50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74" name="Text Box 50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75" name="Text Box 50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76" name="Text Box 50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77" name="Text Box 50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78" name="Text Box 50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79" name="Text Box 50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80" name="Text Box 50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81" name="Text Box 50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82" name="Text Box 50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83" name="Text Box 50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84" name="Text Box 50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85" name="Text Box 50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86" name="Text Box 50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87" name="Text Box 50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88" name="Text Box 50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89" name="Text Box 50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90" name="Text Box 50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91" name="Text Box 50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92" name="Text Box 50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93" name="Text Box 50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94" name="Text Box 50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95" name="Text Box 50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96" name="Text Box 50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97" name="Text Box 50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98" name="Text Box 50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899" name="Text Box 50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00" name="Text Box 50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01" name="Text Box 50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02" name="Text Box 50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03" name="Text Box 50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04" name="Text Box 50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05" name="Text Box 50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06" name="Text Box 50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07" name="Text Box 50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08" name="Text Box 50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09" name="Text Box 50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10" name="Text Box 50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11" name="Text Box 50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12" name="Text Box 50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13" name="Text Box 50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14" name="Text Box 50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15" name="Text Box 50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16" name="Text Box 50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17" name="Text Box 50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18" name="Text Box 50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19" name="Text Box 50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20" name="Text Box 50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21" name="Text Box 50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22" name="Text Box 50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23" name="Text Box 50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24" name="Text Box 50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25" name="Text Box 50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26" name="Text Box 50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27" name="Text Box 50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28" name="Text Box 50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29" name="Text Box 50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30" name="Text Box 50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31" name="Text Box 50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32" name="Text Box 50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33" name="Text Box 50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34" name="Text Box 50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35" name="Text Box 50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36" name="Text Box 50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37" name="Text Box 50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38" name="Text Box 50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39" name="Text Box 50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40" name="Text Box 50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41" name="Text Box 50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42" name="Text Box 50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43" name="Text Box 50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44" name="Text Box 50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45" name="Text Box 50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46" name="Text Box 50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47" name="Text Box 50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48" name="Text Box 50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49" name="Text Box 50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50" name="Text Box 50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51" name="Text Box 50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52" name="Text Box 50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53" name="Text Box 50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54" name="Text Box 50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55" name="Text Box 50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56" name="Text Box 50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57" name="Text Box 50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58" name="Text Box 50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59" name="Text Box 50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60" name="Text Box 50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61" name="Text Box 50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62" name="Text Box 51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63" name="Text Box 51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64" name="Text Box 51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65" name="Text Box 51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66" name="Text Box 51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67" name="Text Box 51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68" name="Text Box 51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69" name="Text Box 51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70" name="Text Box 51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71" name="Text Box 51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72" name="Text Box 51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73" name="Text Box 51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74" name="Text Box 51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75" name="Text Box 51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76" name="Text Box 51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77" name="Text Box 51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78" name="Text Box 51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79" name="Text Box 51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80" name="Text Box 51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81" name="Text Box 51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82" name="Text Box 51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83" name="Text Box 51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84" name="Text Box 51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85" name="Text Box 51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86" name="Text Box 51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87" name="Text Box 51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88" name="Text Box 51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89" name="Text Box 51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90" name="Text Box 51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91" name="Text Box 51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92" name="Text Box 51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93" name="Text Box 51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94" name="Text Box 51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95" name="Text Box 51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96" name="Text Box 51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97" name="Text Box 51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98" name="Text Box 51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0999" name="Text Box 51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00" name="Text Box 51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01" name="Text Box 51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02" name="Text Box 51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03" name="Text Box 51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04" name="Text Box 51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05" name="Text Box 51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06" name="Text Box 51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07" name="Text Box 51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08" name="Text Box 51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09" name="Text Box 51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10" name="Text Box 51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11" name="Text Box 51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12" name="Text Box 51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13" name="Text Box 51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14" name="Text Box 51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15" name="Text Box 51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16" name="Text Box 51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17" name="Text Box 51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18" name="Text Box 51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19" name="Text Box 51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20" name="Text Box 51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21" name="Text Box 51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22" name="Text Box 51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23" name="Text Box 51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24" name="Text Box 51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25" name="Text Box 51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26" name="Text Box 51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27" name="Text Box 51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28" name="Text Box 51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29" name="Text Box 51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30" name="Text Box 51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31" name="Text Box 51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32" name="Text Box 51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33" name="Text Box 51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34" name="Text Box 51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35" name="Text Box 51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36" name="Text Box 51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37" name="Text Box 51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38" name="Text Box 51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39" name="Text Box 51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40" name="Text Box 51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41" name="Text Box 51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42" name="Text Box 51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43" name="Text Box 51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44" name="Text Box 51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45" name="Text Box 51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46" name="Text Box 51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47" name="Text Box 51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48" name="Text Box 51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49" name="Text Box 51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50" name="Text Box 51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51" name="Text Box 51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52" name="Text Box 51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53" name="Text Box 51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54" name="Text Box 51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55" name="Text Box 51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56" name="Text Box 51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57" name="Text Box 51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58" name="Text Box 51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59" name="Text Box 51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60" name="Text Box 51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61" name="Text Box 51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62" name="Text Box 52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63" name="Text Box 52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64" name="Text Box 52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65" name="Text Box 52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66" name="Text Box 52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67" name="Text Box 52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68" name="Text Box 52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69" name="Text Box 52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70" name="Text Box 52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71" name="Text Box 52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72" name="Text Box 52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73" name="Text Box 52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74" name="Text Box 52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75" name="Text Box 52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76" name="Text Box 52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77" name="Text Box 52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78" name="Text Box 52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79" name="Text Box 52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80" name="Text Box 52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81" name="Text Box 52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82" name="Text Box 52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83" name="Text Box 52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84" name="Text Box 52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85" name="Text Box 52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86" name="Text Box 52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87" name="Text Box 52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88" name="Text Box 52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89" name="Text Box 52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90" name="Text Box 52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91" name="Text Box 52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92" name="Text Box 52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93" name="Text Box 52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94" name="Text Box 52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95" name="Text Box 52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96" name="Text Box 52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97" name="Text Box 52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98" name="Text Box 52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099" name="Text Box 52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00" name="Text Box 52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01" name="Text Box 52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02" name="Text Box 52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03" name="Text Box 52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04" name="Text Box 52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05" name="Text Box 52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06" name="Text Box 52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07" name="Text Box 52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08" name="Text Box 52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09" name="Text Box 52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10" name="Text Box 52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11" name="Text Box 52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12" name="Text Box 52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13" name="Text Box 52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14" name="Text Box 52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15" name="Text Box 52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16" name="Text Box 52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17" name="Text Box 52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18" name="Text Box 52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19" name="Text Box 52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20" name="Text Box 52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21" name="Text Box 52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22" name="Text Box 52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23" name="Text Box 52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24" name="Text Box 52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25" name="Text Box 52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26" name="Text Box 52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27" name="Text Box 52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28" name="Text Box 52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29" name="Text Box 52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30" name="Text Box 52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31" name="Text Box 52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32" name="Text Box 52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33" name="Text Box 52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34" name="Text Box 52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35" name="Text Box 52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36" name="Text Box 52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37" name="Text Box 52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38" name="Text Box 52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39" name="Text Box 52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40" name="Text Box 52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41" name="Text Box 52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42" name="Text Box 52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43" name="Text Box 52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44" name="Text Box 52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45" name="Text Box 52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46" name="Text Box 52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47" name="Text Box 52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48" name="Text Box 52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49" name="Text Box 52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50" name="Text Box 52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51" name="Text Box 52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52" name="Text Box 52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53" name="Text Box 52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54" name="Text Box 52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55" name="Text Box 52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56" name="Text Box 52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57" name="Text Box 52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58" name="Text Box 52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59" name="Text Box 52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60" name="Text Box 52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61" name="Text Box 52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62" name="Text Box 53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63" name="Text Box 53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64" name="Text Box 53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65" name="Text Box 53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66" name="Text Box 53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67" name="Text Box 53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68" name="Text Box 53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69" name="Text Box 53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70" name="Text Box 530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71" name="Text Box 530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72" name="Text Box 531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73" name="Text Box 531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74" name="Text Box 531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75" name="Text Box 531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76" name="Text Box 531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77" name="Text Box 531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78" name="Text Box 531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79" name="Text Box 531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80" name="Text Box 531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81" name="Text Box 531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82" name="Text Box 532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83" name="Text Box 532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84" name="Text Box 532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85" name="Text Box 532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86" name="Text Box 532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87" name="Text Box 532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88" name="Text Box 532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89" name="Text Box 532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90" name="Text Box 532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91" name="Text Box 532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92" name="Text Box 533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93" name="Text Box 533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94" name="Text Box 533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95" name="Text Box 533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96" name="Text Box 533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97" name="Text Box 533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98" name="Text Box 533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199" name="Text Box 533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00" name="Text Box 533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01" name="Text Box 533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02" name="Text Box 534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03" name="Text Box 534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04" name="Text Box 534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05" name="Text Box 534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06" name="Text Box 534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07" name="Text Box 534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08" name="Text Box 534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09" name="Text Box 534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10" name="Text Box 534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11" name="Text Box 534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12" name="Text Box 535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13" name="Text Box 535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14" name="Text Box 535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15" name="Text Box 535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16" name="Text Box 535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17" name="Text Box 535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18" name="Text Box 535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19" name="Text Box 535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20" name="Text Box 535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21" name="Text Box 535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22" name="Text Box 536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23" name="Text Box 536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24" name="Text Box 536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25" name="Text Box 536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26" name="Text Box 536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27" name="Text Box 536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28" name="Text Box 536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29" name="Text Box 536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30" name="Text Box 536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31" name="Text Box 536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32" name="Text Box 537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33" name="Text Box 537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34" name="Text Box 537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35" name="Text Box 537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36" name="Text Box 537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37" name="Text Box 537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38" name="Text Box 537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39" name="Text Box 537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40" name="Text Box 537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41" name="Text Box 537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42" name="Text Box 538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43" name="Text Box 538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44" name="Text Box 538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45" name="Text Box 538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46" name="Text Box 538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47" name="Text Box 538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48" name="Text Box 538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49" name="Text Box 538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50" name="Text Box 538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51" name="Text Box 538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52" name="Text Box 539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53" name="Text Box 539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54" name="Text Box 539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55" name="Text Box 539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56" name="Text Box 539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57" name="Text Box 539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58" name="Text Box 539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59" name="Text Box 539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60" name="Text Box 5398"/>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61" name="Text Box 5399"/>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62" name="Text Box 5400"/>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63" name="Text Box 5401"/>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64" name="Text Box 5402"/>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65" name="Text Box 5403"/>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66" name="Text Box 5404"/>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67" name="Text Box 5405"/>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68" name="Text Box 5406"/>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730</xdr:row>
      <xdr:rowOff>0</xdr:rowOff>
    </xdr:from>
    <xdr:ext cx="85725" cy="205409"/>
    <xdr:sp macro="" textlink="">
      <xdr:nvSpPr>
        <xdr:cNvPr id="11269" name="Text Box 5407"/>
        <xdr:cNvSpPr txBox="1">
          <a:spLocks noChangeArrowheads="1"/>
        </xdr:cNvSpPr>
      </xdr:nvSpPr>
      <xdr:spPr bwMode="auto">
        <a:xfrm>
          <a:off x="4686300" y="13906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70" name="Text Box 5427"/>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71" name="Text Box 5428"/>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72" name="Text Box 5429"/>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73" name="Text Box 5430"/>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74" name="Text Box 5431"/>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75" name="Text Box 5432"/>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76" name="Text Box 5433"/>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77" name="Text Box 5434"/>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78" name="Text Box 5435"/>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79" name="Text Box 5436"/>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80" name="Text Box 5437"/>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81" name="Text Box 5438"/>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82" name="Text Box 5439"/>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83" name="Text Box 5440"/>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84" name="Text Box 5441"/>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85" name="Text Box 5442"/>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86" name="Text Box 5443"/>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87" name="Text Box 5444"/>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88" name="Text Box 5445"/>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89" name="Text Box 5446"/>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90" name="Text Box 5447"/>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91" name="Text Box 5448"/>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92" name="Text Box 5449"/>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93" name="Text Box 5450"/>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94" name="Text Box 5451"/>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95" name="Text Box 5452"/>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96" name="Text Box 5453"/>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97" name="Text Box 5454"/>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98" name="Text Box 5455"/>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299" name="Text Box 5456"/>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300" name="Text Box 5457"/>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301" name="Text Box 5458"/>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302" name="Text Box 5459"/>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303" name="Text Box 5460"/>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304" name="Text Box 5461"/>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305" name="Text Box 5462"/>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306" name="Text Box 5463"/>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307" name="Text Box 5464"/>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308" name="Text Box 5465"/>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309" name="Text Box 5466"/>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310" name="Text Box 5467"/>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729</xdr:row>
      <xdr:rowOff>0</xdr:rowOff>
    </xdr:from>
    <xdr:ext cx="85725" cy="205408"/>
    <xdr:sp macro="" textlink="">
      <xdr:nvSpPr>
        <xdr:cNvPr id="11311" name="Text Box 5468"/>
        <xdr:cNvSpPr txBox="1">
          <a:spLocks noChangeArrowheads="1"/>
        </xdr:cNvSpPr>
      </xdr:nvSpPr>
      <xdr:spPr bwMode="auto">
        <a:xfrm>
          <a:off x="4686300" y="138874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12" name="Text Box 26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13" name="Text Box 26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14" name="Text Box 26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15" name="Text Box 26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16" name="Text Box 26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17" name="Text Box 26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18" name="Text Box 26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19" name="Text Box 26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20" name="Text Box 26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21" name="Text Box 26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22" name="Text Box 26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23" name="Text Box 26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24" name="Text Box 26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25" name="Text Box 26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26" name="Text Box 26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27" name="Text Box 26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28" name="Text Box 26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29" name="Text Box 26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30" name="Text Box 26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31" name="Text Box 26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32" name="Text Box 26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33" name="Text Box 26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34" name="Text Box 26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35" name="Text Box 26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36" name="Text Box 26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37" name="Text Box 26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38" name="Text Box 26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39" name="Text Box 26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40" name="Text Box 26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41" name="Text Box 26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42" name="Text Box 26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43" name="Text Box 26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44" name="Text Box 26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45" name="Text Box 26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46" name="Text Box 26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47" name="Text Box 26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48" name="Text Box 26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49" name="Text Box 26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50" name="Text Box 26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51" name="Text Box 26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52" name="Text Box 26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53" name="Text Box 26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54" name="Text Box 26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55" name="Text Box 26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56" name="Text Box 26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57" name="Text Box 26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58" name="Text Box 26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59" name="Text Box 26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60" name="Text Box 26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61" name="Text Box 26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62" name="Text Box 26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63" name="Text Box 26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64" name="Text Box 26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65" name="Text Box 26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66" name="Text Box 26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67" name="Text Box 26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68" name="Text Box 26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69" name="Text Box 26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70" name="Text Box 27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71" name="Text Box 27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72" name="Text Box 27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73" name="Text Box 27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74" name="Text Box 27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75" name="Text Box 27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76" name="Text Box 27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77" name="Text Box 27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78" name="Text Box 27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79" name="Text Box 27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80" name="Text Box 27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81" name="Text Box 27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82" name="Text Box 27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83" name="Text Box 27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84" name="Text Box 27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85" name="Text Box 27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86" name="Text Box 27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87" name="Text Box 27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88" name="Text Box 27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89" name="Text Box 27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90" name="Text Box 27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91" name="Text Box 27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92" name="Text Box 27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93" name="Text Box 27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94" name="Text Box 27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95" name="Text Box 27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96" name="Text Box 27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97" name="Text Box 27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98" name="Text Box 27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399" name="Text Box 27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00" name="Text Box 27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01" name="Text Box 27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02" name="Text Box 27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03" name="Text Box 27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04" name="Text Box 27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05" name="Text Box 27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06" name="Text Box 27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07" name="Text Box 27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08" name="Text Box 27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09" name="Text Box 27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10" name="Text Box 27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11" name="Text Box 27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12" name="Text Box 27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13" name="Text Box 27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14" name="Text Box 27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15" name="Text Box 27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16" name="Text Box 27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17" name="Text Box 27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18" name="Text Box 27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19" name="Text Box 27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20" name="Text Box 27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21" name="Text Box 27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22" name="Text Box 27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23" name="Text Box 27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24" name="Text Box 27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25" name="Text Box 27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26" name="Text Box 27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27" name="Text Box 27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28" name="Text Box 27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29" name="Text Box 27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30" name="Text Box 27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31" name="Text Box 27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32" name="Text Box 27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33" name="Text Box 27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34" name="Text Box 27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35" name="Text Box 27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36" name="Text Box 27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37" name="Text Box 27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38" name="Text Box 27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39" name="Text Box 27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40" name="Text Box 27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41" name="Text Box 27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42" name="Text Box 27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43" name="Text Box 27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44" name="Text Box 27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45" name="Text Box 27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46" name="Text Box 27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47" name="Text Box 27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48" name="Text Box 27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49" name="Text Box 27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50" name="Text Box 27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51" name="Text Box 27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52" name="Text Box 27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53" name="Text Box 27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54" name="Text Box 27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55" name="Text Box 27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56" name="Text Box 27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57" name="Text Box 27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58" name="Text Box 27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59" name="Text Box 27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60" name="Text Box 27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61" name="Text Box 27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62" name="Text Box 27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63" name="Text Box 27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64" name="Text Box 27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65" name="Text Box 27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66" name="Text Box 27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67" name="Text Box 27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68" name="Text Box 27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69" name="Text Box 27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70" name="Text Box 28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71" name="Text Box 28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72" name="Text Box 28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73" name="Text Box 28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74" name="Text Box 28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75" name="Text Box 28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76" name="Text Box 28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77" name="Text Box 28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78" name="Text Box 28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79" name="Text Box 28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80" name="Text Box 28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81" name="Text Box 28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82" name="Text Box 28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83" name="Text Box 28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84" name="Text Box 28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85" name="Text Box 28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86" name="Text Box 28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87" name="Text Box 28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88" name="Text Box 28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89" name="Text Box 28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90" name="Text Box 28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91" name="Text Box 28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92" name="Text Box 28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93" name="Text Box 28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94" name="Text Box 28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95" name="Text Box 28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96" name="Text Box 28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97" name="Text Box 28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98" name="Text Box 28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499" name="Text Box 28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00" name="Text Box 28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01" name="Text Box 28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02" name="Text Box 28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03" name="Text Box 28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04" name="Text Box 28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05" name="Text Box 28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06" name="Text Box 28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07" name="Text Box 28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08" name="Text Box 28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09" name="Text Box 28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10" name="Text Box 28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11" name="Text Box 28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12" name="Text Box 28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13" name="Text Box 28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14" name="Text Box 28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15" name="Text Box 28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16" name="Text Box 28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17" name="Text Box 28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18" name="Text Box 28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19" name="Text Box 28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20" name="Text Box 28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21" name="Text Box 28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22" name="Text Box 28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23" name="Text Box 28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24" name="Text Box 28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25" name="Text Box 28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26" name="Text Box 28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27" name="Text Box 28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28" name="Text Box 28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29" name="Text Box 28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30" name="Text Box 28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31" name="Text Box 28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32" name="Text Box 28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33" name="Text Box 28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34" name="Text Box 28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35" name="Text Box 28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36" name="Text Box 28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37" name="Text Box 28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38" name="Text Box 28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39" name="Text Box 28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40" name="Text Box 28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41" name="Text Box 28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42" name="Text Box 28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43" name="Text Box 28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44" name="Text Box 28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45" name="Text Box 28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46" name="Text Box 28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47" name="Text Box 28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48" name="Text Box 28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49" name="Text Box 28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50" name="Text Box 28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51" name="Text Box 28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52" name="Text Box 28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53" name="Text Box 28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54" name="Text Box 28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55" name="Text Box 28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56" name="Text Box 28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57" name="Text Box 28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58" name="Text Box 28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59" name="Text Box 28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60" name="Text Box 28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61" name="Text Box 28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62" name="Text Box 28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63" name="Text Box 28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64" name="Text Box 28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65" name="Text Box 28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66" name="Text Box 28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67" name="Text Box 28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68" name="Text Box 28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69" name="Text Box 28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70" name="Text Box 29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71" name="Text Box 29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72" name="Text Box 29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73" name="Text Box 29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74" name="Text Box 29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75" name="Text Box 29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76" name="Text Box 29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77" name="Text Box 29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78" name="Text Box 29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79" name="Text Box 29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80" name="Text Box 29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81" name="Text Box 29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82" name="Text Box 29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83" name="Text Box 29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84" name="Text Box 29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85" name="Text Box 29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86" name="Text Box 29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87" name="Text Box 29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88" name="Text Box 29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89" name="Text Box 29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90" name="Text Box 29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91" name="Text Box 29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92" name="Text Box 29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93" name="Text Box 29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94" name="Text Box 29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95" name="Text Box 29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96" name="Text Box 29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97" name="Text Box 29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98" name="Text Box 29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599" name="Text Box 29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00" name="Text Box 29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01" name="Text Box 29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02" name="Text Box 29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03" name="Text Box 29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04" name="Text Box 29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05" name="Text Box 29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06" name="Text Box 29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07" name="Text Box 29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08" name="Text Box 29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09" name="Text Box 29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10" name="Text Box 29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11" name="Text Box 29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12" name="Text Box 29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13" name="Text Box 29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14" name="Text Box 29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15" name="Text Box 29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16" name="Text Box 29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17" name="Text Box 29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18" name="Text Box 29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19" name="Text Box 29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20" name="Text Box 29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21" name="Text Box 29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22" name="Text Box 29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23" name="Text Box 29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24" name="Text Box 29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25" name="Text Box 29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26" name="Text Box 29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27" name="Text Box 29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28" name="Text Box 29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29" name="Text Box 29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30" name="Text Box 29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31" name="Text Box 29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32" name="Text Box 29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33" name="Text Box 29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34" name="Text Box 29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35" name="Text Box 29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36" name="Text Box 29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37" name="Text Box 29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38" name="Text Box 29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39" name="Text Box 29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40" name="Text Box 29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41" name="Text Box 29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42" name="Text Box 29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43" name="Text Box 29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44" name="Text Box 29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45" name="Text Box 29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46" name="Text Box 29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47" name="Text Box 29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48" name="Text Box 29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49" name="Text Box 29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50" name="Text Box 29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51" name="Text Box 29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52" name="Text Box 29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53" name="Text Box 29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54" name="Text Box 29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55" name="Text Box 29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56" name="Text Box 29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57" name="Text Box 29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58" name="Text Box 29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59" name="Text Box 29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60" name="Text Box 29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61" name="Text Box 29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62" name="Text Box 29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63" name="Text Box 29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64" name="Text Box 29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65" name="Text Box 29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66" name="Text Box 29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67" name="Text Box 29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68" name="Text Box 29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69" name="Text Box 29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70" name="Text Box 30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71" name="Text Box 30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72" name="Text Box 30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73" name="Text Box 30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74" name="Text Box 30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75" name="Text Box 30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76" name="Text Box 30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77" name="Text Box 30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78" name="Text Box 30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79" name="Text Box 30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80" name="Text Box 30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81" name="Text Box 30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82" name="Text Box 30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83" name="Text Box 30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84" name="Text Box 30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85" name="Text Box 30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86" name="Text Box 30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87" name="Text Box 30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88" name="Text Box 30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89" name="Text Box 30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90" name="Text Box 30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91" name="Text Box 30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92" name="Text Box 30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93" name="Text Box 30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94" name="Text Box 30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95" name="Text Box 30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96" name="Text Box 30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97" name="Text Box 30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98" name="Text Box 30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699" name="Text Box 30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00" name="Text Box 30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01" name="Text Box 30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02" name="Text Box 30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03" name="Text Box 30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04" name="Text Box 30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05" name="Text Box 30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06" name="Text Box 30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07" name="Text Box 30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08" name="Text Box 30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09" name="Text Box 30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10" name="Text Box 30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11" name="Text Box 30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12" name="Text Box 30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13" name="Text Box 30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14" name="Text Box 30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15" name="Text Box 30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16" name="Text Box 30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17" name="Text Box 30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18" name="Text Box 30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19" name="Text Box 30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20" name="Text Box 30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21" name="Text Box 30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22" name="Text Box 30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23" name="Text Box 30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24" name="Text Box 30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25" name="Text Box 30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26" name="Text Box 30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27" name="Text Box 30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28" name="Text Box 30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29" name="Text Box 30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30" name="Text Box 30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31" name="Text Box 30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32" name="Text Box 30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33" name="Text Box 30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34" name="Text Box 30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35" name="Text Box 30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36" name="Text Box 30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37" name="Text Box 30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38" name="Text Box 30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39" name="Text Box 30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40" name="Text Box 30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41" name="Text Box 30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42" name="Text Box 30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43" name="Text Box 30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44" name="Text Box 30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45" name="Text Box 30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46" name="Text Box 30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47" name="Text Box 30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48" name="Text Box 30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49" name="Text Box 30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50" name="Text Box 30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51" name="Text Box 30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52" name="Text Box 30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53" name="Text Box 30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54" name="Text Box 30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55" name="Text Box 30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56" name="Text Box 30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57" name="Text Box 30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58" name="Text Box 30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59" name="Text Box 30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60" name="Text Box 30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61" name="Text Box 30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62" name="Text Box 30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63" name="Text Box 30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64" name="Text Box 30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65" name="Text Box 30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66" name="Text Box 30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67" name="Text Box 30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68" name="Text Box 30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69" name="Text Box 30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70" name="Text Box 31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71" name="Text Box 31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72" name="Text Box 31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73" name="Text Box 31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74" name="Text Box 31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75" name="Text Box 31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76" name="Text Box 31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77" name="Text Box 31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78" name="Text Box 31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79" name="Text Box 31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80" name="Text Box 31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81" name="Text Box 31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82" name="Text Box 31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83" name="Text Box 31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84" name="Text Box 31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85" name="Text Box 31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86" name="Text Box 31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87" name="Text Box 31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88" name="Text Box 31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89" name="Text Box 31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90" name="Text Box 31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91" name="Text Box 31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92" name="Text Box 31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93" name="Text Box 31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94" name="Text Box 31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95" name="Text Box 31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96" name="Text Box 31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97" name="Text Box 31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98" name="Text Box 31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799" name="Text Box 31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00" name="Text Box 31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01" name="Text Box 31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02" name="Text Box 31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03" name="Text Box 31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04" name="Text Box 31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05" name="Text Box 31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06" name="Text Box 31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07" name="Text Box 31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08" name="Text Box 31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09" name="Text Box 31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10" name="Text Box 31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11" name="Text Box 31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12" name="Text Box 31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13" name="Text Box 31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14" name="Text Box 31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15" name="Text Box 31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16" name="Text Box 31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17" name="Text Box 31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18" name="Text Box 31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19" name="Text Box 31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20" name="Text Box 31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21" name="Text Box 31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22" name="Text Box 31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23" name="Text Box 31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24" name="Text Box 31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25" name="Text Box 31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26" name="Text Box 31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27" name="Text Box 31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28" name="Text Box 31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29" name="Text Box 31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30" name="Text Box 31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31" name="Text Box 31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32" name="Text Box 31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33" name="Text Box 31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34" name="Text Box 31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35" name="Text Box 31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36" name="Text Box 31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37" name="Text Box 31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38" name="Text Box 31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39" name="Text Box 31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40" name="Text Box 31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41" name="Text Box 31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42" name="Text Box 31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43" name="Text Box 31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44" name="Text Box 31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45" name="Text Box 31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46" name="Text Box 31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47" name="Text Box 31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48" name="Text Box 31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49" name="Text Box 31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50" name="Text Box 31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51" name="Text Box 31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52" name="Text Box 31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53" name="Text Box 31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54" name="Text Box 31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55" name="Text Box 31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56" name="Text Box 31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57" name="Text Box 31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58" name="Text Box 31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59" name="Text Box 31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60" name="Text Box 31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61" name="Text Box 31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62" name="Text Box 31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63" name="Text Box 31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64" name="Text Box 31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65" name="Text Box 31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66" name="Text Box 31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67" name="Text Box 31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68" name="Text Box 31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69" name="Text Box 31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70" name="Text Box 32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71" name="Text Box 32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72" name="Text Box 32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73" name="Text Box 32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74" name="Text Box 32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75" name="Text Box 32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76" name="Text Box 32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77" name="Text Box 32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78" name="Text Box 32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79" name="Text Box 32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80" name="Text Box 32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81" name="Text Box 32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82" name="Text Box 32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83" name="Text Box 32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84" name="Text Box 32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85" name="Text Box 32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86" name="Text Box 32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87" name="Text Box 32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88" name="Text Box 32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89" name="Text Box 32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90" name="Text Box 32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91" name="Text Box 32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92" name="Text Box 32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93" name="Text Box 32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94" name="Text Box 32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95" name="Text Box 32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96" name="Text Box 32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97" name="Text Box 32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98" name="Text Box 32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899" name="Text Box 32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00" name="Text Box 32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01" name="Text Box 32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02" name="Text Box 32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03" name="Text Box 32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04" name="Text Box 32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05" name="Text Box 32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06" name="Text Box 32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07" name="Text Box 32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08" name="Text Box 32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09" name="Text Box 32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10" name="Text Box 32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11" name="Text Box 32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12" name="Text Box 32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13" name="Text Box 32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14" name="Text Box 32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15" name="Text Box 32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16" name="Text Box 32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17" name="Text Box 32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18" name="Text Box 32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19" name="Text Box 32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20" name="Text Box 32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21" name="Text Box 32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22" name="Text Box 32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23" name="Text Box 32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24" name="Text Box 32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25" name="Text Box 32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26" name="Text Box 32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27" name="Text Box 32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28" name="Text Box 32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29" name="Text Box 32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30" name="Text Box 32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31" name="Text Box 32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32" name="Text Box 32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33" name="Text Box 32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34" name="Text Box 32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35" name="Text Box 32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36" name="Text Box 32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37" name="Text Box 32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38" name="Text Box 32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39" name="Text Box 32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40" name="Text Box 32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41" name="Text Box 32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42" name="Text Box 32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43" name="Text Box 32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44" name="Text Box 32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45" name="Text Box 32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46" name="Text Box 32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47" name="Text Box 32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48" name="Text Box 32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49" name="Text Box 32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50" name="Text Box 32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51" name="Text Box 32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52" name="Text Box 32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53" name="Text Box 32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54" name="Text Box 32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55" name="Text Box 32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56" name="Text Box 32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57" name="Text Box 32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58" name="Text Box 32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59" name="Text Box 32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60" name="Text Box 32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61" name="Text Box 32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62" name="Text Box 32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63" name="Text Box 32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64" name="Text Box 32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65" name="Text Box 32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66" name="Text Box 32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67" name="Text Box 32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68" name="Text Box 32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69" name="Text Box 32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70" name="Text Box 33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71" name="Text Box 33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72" name="Text Box 33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73" name="Text Box 33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74" name="Text Box 33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75" name="Text Box 33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76" name="Text Box 33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77" name="Text Box 33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78" name="Text Box 33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79" name="Text Box 33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80" name="Text Box 33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81" name="Text Box 33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82" name="Text Box 33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83" name="Text Box 33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84" name="Text Box 33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85" name="Text Box 33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86" name="Text Box 33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87" name="Text Box 33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88" name="Text Box 33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89" name="Text Box 33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90" name="Text Box 33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91" name="Text Box 33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92" name="Text Box 33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93" name="Text Box 33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94" name="Text Box 33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95" name="Text Box 33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96" name="Text Box 33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97" name="Text Box 33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98" name="Text Box 33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1999" name="Text Box 33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00" name="Text Box 33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01" name="Text Box 33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02" name="Text Box 33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03" name="Text Box 33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04" name="Text Box 33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05" name="Text Box 33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06" name="Text Box 33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07" name="Text Box 33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08" name="Text Box 33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09" name="Text Box 33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10" name="Text Box 33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11" name="Text Box 33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12" name="Text Box 33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13" name="Text Box 33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14" name="Text Box 33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15" name="Text Box 33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16" name="Text Box 33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17" name="Text Box 33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18" name="Text Box 33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19" name="Text Box 33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20" name="Text Box 33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21" name="Text Box 33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22" name="Text Box 33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23" name="Text Box 33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24" name="Text Box 33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25" name="Text Box 33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26" name="Text Box 33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27" name="Text Box 33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28" name="Text Box 33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29" name="Text Box 33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30" name="Text Box 33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31" name="Text Box 33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32" name="Text Box 33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33" name="Text Box 33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34" name="Text Box 33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35" name="Text Box 33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36" name="Text Box 33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37" name="Text Box 33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38" name="Text Box 33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39" name="Text Box 33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40" name="Text Box 33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41" name="Text Box 33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42" name="Text Box 33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43" name="Text Box 33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44" name="Text Box 33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45" name="Text Box 33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46" name="Text Box 33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47" name="Text Box 33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48" name="Text Box 33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49" name="Text Box 33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50" name="Text Box 33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51" name="Text Box 33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52" name="Text Box 33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53" name="Text Box 33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54" name="Text Box 33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55" name="Text Box 33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56" name="Text Box 33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57" name="Text Box 33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58" name="Text Box 33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59" name="Text Box 33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60" name="Text Box 33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61" name="Text Box 33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62" name="Text Box 33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63" name="Text Box 33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64" name="Text Box 33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65" name="Text Box 33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66" name="Text Box 33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67" name="Text Box 33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68" name="Text Box 33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69" name="Text Box 33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70" name="Text Box 34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71" name="Text Box 34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72" name="Text Box 34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73" name="Text Box 34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74" name="Text Box 34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75" name="Text Box 34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76" name="Text Box 34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77" name="Text Box 34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78" name="Text Box 34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79" name="Text Box 34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80" name="Text Box 34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81" name="Text Box 34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82" name="Text Box 34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83" name="Text Box 34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84" name="Text Box 34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85" name="Text Box 34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86" name="Text Box 34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87" name="Text Box 34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88" name="Text Box 34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89" name="Text Box 34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90" name="Text Box 34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91" name="Text Box 34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92" name="Text Box 34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93" name="Text Box 34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94" name="Text Box 34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95" name="Text Box 34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96" name="Text Box 34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97" name="Text Box 34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98" name="Text Box 34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099" name="Text Box 34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00" name="Text Box 34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01" name="Text Box 34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02" name="Text Box 34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03" name="Text Box 34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04" name="Text Box 34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05" name="Text Box 34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06" name="Text Box 34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07" name="Text Box 34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08" name="Text Box 34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09" name="Text Box 34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10" name="Text Box 34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11" name="Text Box 34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12" name="Text Box 34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13" name="Text Box 34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14" name="Text Box 34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15" name="Text Box 34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16" name="Text Box 34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17" name="Text Box 34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18" name="Text Box 34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19" name="Text Box 34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20" name="Text Box 34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21" name="Text Box 34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22" name="Text Box 34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23" name="Text Box 34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24" name="Text Box 34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25" name="Text Box 34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26" name="Text Box 34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27" name="Text Box 34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28" name="Text Box 34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29" name="Text Box 34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30" name="Text Box 34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31" name="Text Box 34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32" name="Text Box 34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33" name="Text Box 34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34" name="Text Box 34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35" name="Text Box 34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36" name="Text Box 34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37" name="Text Box 34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38" name="Text Box 34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39" name="Text Box 34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40" name="Text Box 34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41" name="Text Box 34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42" name="Text Box 34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43" name="Text Box 34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44" name="Text Box 34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45" name="Text Box 34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46" name="Text Box 34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47" name="Text Box 34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48" name="Text Box 34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49" name="Text Box 34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50" name="Text Box 34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51" name="Text Box 34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52" name="Text Box 34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53" name="Text Box 34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54" name="Text Box 34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55" name="Text Box 34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56" name="Text Box 34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57" name="Text Box 34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58" name="Text Box 34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59" name="Text Box 34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60" name="Text Box 34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61" name="Text Box 34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62" name="Text Box 34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63" name="Text Box 34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64" name="Text Box 34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65" name="Text Box 34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66" name="Text Box 34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67" name="Text Box 34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68" name="Text Box 34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69" name="Text Box 34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70" name="Text Box 35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71" name="Text Box 35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72" name="Text Box 35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73" name="Text Box 35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74" name="Text Box 35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75" name="Text Box 35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76" name="Text Box 35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77" name="Text Box 35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78" name="Text Box 35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79" name="Text Box 35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80" name="Text Box 35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81" name="Text Box 35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82" name="Text Box 35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83" name="Text Box 35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84" name="Text Box 35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85" name="Text Box 35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86" name="Text Box 35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87" name="Text Box 35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88" name="Text Box 35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89" name="Text Box 35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90" name="Text Box 35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91" name="Text Box 35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92" name="Text Box 35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93" name="Text Box 35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94" name="Text Box 35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95" name="Text Box 35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96" name="Text Box 35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97" name="Text Box 35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98" name="Text Box 35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199" name="Text Box 35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00" name="Text Box 35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01" name="Text Box 35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02" name="Text Box 35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03" name="Text Box 35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04" name="Text Box 35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05" name="Text Box 35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06" name="Text Box 35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07" name="Text Box 35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08" name="Text Box 35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09" name="Text Box 35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10" name="Text Box 35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11" name="Text Box 35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12" name="Text Box 35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13" name="Text Box 35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14" name="Text Box 35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15" name="Text Box 35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16" name="Text Box 35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17" name="Text Box 35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18" name="Text Box 35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19" name="Text Box 35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20" name="Text Box 35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21" name="Text Box 35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22" name="Text Box 35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23" name="Text Box 35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24" name="Text Box 35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25" name="Text Box 35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26" name="Text Box 35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27" name="Text Box 35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28" name="Text Box 35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29" name="Text Box 35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30" name="Text Box 35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31" name="Text Box 35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32" name="Text Box 35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33" name="Text Box 35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34" name="Text Box 35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35" name="Text Box 35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36" name="Text Box 35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37" name="Text Box 35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38" name="Text Box 35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39" name="Text Box 35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40" name="Text Box 35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41" name="Text Box 35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42" name="Text Box 35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43" name="Text Box 35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44" name="Text Box 35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45" name="Text Box 35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46" name="Text Box 35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47" name="Text Box 35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48" name="Text Box 35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49" name="Text Box 35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50" name="Text Box 35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51" name="Text Box 35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52" name="Text Box 35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53" name="Text Box 35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54" name="Text Box 35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55" name="Text Box 35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56" name="Text Box 35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57" name="Text Box 35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58" name="Text Box 35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59" name="Text Box 35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60" name="Text Box 35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61" name="Text Box 35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62" name="Text Box 35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63" name="Text Box 35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64" name="Text Box 35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65" name="Text Box 35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66" name="Text Box 35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67" name="Text Box 35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68" name="Text Box 35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69" name="Text Box 35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70" name="Text Box 36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71" name="Text Box 36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72" name="Text Box 36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73" name="Text Box 36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74" name="Text Box 36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75" name="Text Box 36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76" name="Text Box 36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77" name="Text Box 36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78" name="Text Box 36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79" name="Text Box 36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80" name="Text Box 36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81" name="Text Box 36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82" name="Text Box 36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83" name="Text Box 36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84" name="Text Box 36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85" name="Text Box 36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86" name="Text Box 36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87" name="Text Box 36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88" name="Text Box 36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89" name="Text Box 36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90" name="Text Box 36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91" name="Text Box 36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92" name="Text Box 36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93" name="Text Box 36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94" name="Text Box 36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95" name="Text Box 36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96" name="Text Box 36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97" name="Text Box 36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98" name="Text Box 36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299" name="Text Box 36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00" name="Text Box 36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01" name="Text Box 36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02" name="Text Box 36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03" name="Text Box 36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04" name="Text Box 36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05" name="Text Box 36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06" name="Text Box 36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07" name="Text Box 36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08" name="Text Box 36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09" name="Text Box 36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10" name="Text Box 36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11" name="Text Box 36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12" name="Text Box 36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13" name="Text Box 36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14" name="Text Box 36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15" name="Text Box 36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16" name="Text Box 36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17" name="Text Box 36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18" name="Text Box 36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19" name="Text Box 36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20" name="Text Box 36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21" name="Text Box 36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22" name="Text Box 36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23" name="Text Box 36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24" name="Text Box 36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25" name="Text Box 36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26" name="Text Box 36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27" name="Text Box 36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28" name="Text Box 36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29" name="Text Box 36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30" name="Text Box 36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31" name="Text Box 36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32" name="Text Box 36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33" name="Text Box 36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34" name="Text Box 36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35" name="Text Box 36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36" name="Text Box 36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37" name="Text Box 36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38" name="Text Box 36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39" name="Text Box 36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40" name="Text Box 36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41" name="Text Box 36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42" name="Text Box 36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43" name="Text Box 36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44" name="Text Box 36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45" name="Text Box 36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46" name="Text Box 36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47" name="Text Box 36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48" name="Text Box 36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49" name="Text Box 36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50" name="Text Box 36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51" name="Text Box 36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52" name="Text Box 36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53" name="Text Box 36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54" name="Text Box 36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55" name="Text Box 36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56" name="Text Box 36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57" name="Text Box 36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58" name="Text Box 36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59" name="Text Box 36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60" name="Text Box 36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61" name="Text Box 36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62" name="Text Box 36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63" name="Text Box 36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64" name="Text Box 36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65" name="Text Box 36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66" name="Text Box 36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67" name="Text Box 36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68" name="Text Box 36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69" name="Text Box 36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70" name="Text Box 37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71" name="Text Box 37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72" name="Text Box 37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73" name="Text Box 37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74" name="Text Box 37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75" name="Text Box 37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76" name="Text Box 37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77" name="Text Box 37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78" name="Text Box 37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79" name="Text Box 37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80" name="Text Box 37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81" name="Text Box 37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82" name="Text Box 37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83" name="Text Box 37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84" name="Text Box 37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85" name="Text Box 37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86" name="Text Box 37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87" name="Text Box 37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88" name="Text Box 37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89" name="Text Box 37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90" name="Text Box 37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91" name="Text Box 37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92" name="Text Box 37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93" name="Text Box 37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94" name="Text Box 37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95" name="Text Box 37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96" name="Text Box 37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97" name="Text Box 37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98" name="Text Box 37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399" name="Text Box 37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00" name="Text Box 37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01" name="Text Box 37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02" name="Text Box 37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03" name="Text Box 37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04" name="Text Box 37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05" name="Text Box 37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06" name="Text Box 37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07" name="Text Box 37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08" name="Text Box 37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09" name="Text Box 37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10" name="Text Box 37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11" name="Text Box 37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12" name="Text Box 37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13" name="Text Box 37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14" name="Text Box 37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15" name="Text Box 37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16" name="Text Box 37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17" name="Text Box 37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18" name="Text Box 37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19" name="Text Box 37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20" name="Text Box 37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21" name="Text Box 37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22" name="Text Box 37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23" name="Text Box 37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24" name="Text Box 37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25" name="Text Box 37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26" name="Text Box 37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27" name="Text Box 37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28" name="Text Box 37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29" name="Text Box 37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30" name="Text Box 37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31" name="Text Box 37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32" name="Text Box 37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33" name="Text Box 37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34" name="Text Box 37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35" name="Text Box 37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36" name="Text Box 37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37" name="Text Box 37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38" name="Text Box 37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39" name="Text Box 37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40" name="Text Box 37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41" name="Text Box 37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42" name="Text Box 37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43" name="Text Box 37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44" name="Text Box 37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45" name="Text Box 37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46" name="Text Box 37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47" name="Text Box 37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48" name="Text Box 37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49" name="Text Box 37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50" name="Text Box 37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51" name="Text Box 37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52" name="Text Box 37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53" name="Text Box 37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54" name="Text Box 37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55" name="Text Box 37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56" name="Text Box 37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57" name="Text Box 37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58" name="Text Box 37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59" name="Text Box 37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60" name="Text Box 37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61" name="Text Box 37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62" name="Text Box 37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63" name="Text Box 37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64" name="Text Box 37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65" name="Text Box 37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66" name="Text Box 37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67" name="Text Box 37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68" name="Text Box 37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69" name="Text Box 37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70" name="Text Box 38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71" name="Text Box 38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72" name="Text Box 38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73" name="Text Box 38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74" name="Text Box 38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75" name="Text Box 38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76" name="Text Box 38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77" name="Text Box 38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78" name="Text Box 38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79" name="Text Box 38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80" name="Text Box 38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81" name="Text Box 38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82" name="Text Box 38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83" name="Text Box 38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84" name="Text Box 38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85" name="Text Box 38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86" name="Text Box 38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87" name="Text Box 38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88" name="Text Box 38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89" name="Text Box 38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90" name="Text Box 38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91" name="Text Box 38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92" name="Text Box 38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93" name="Text Box 38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94" name="Text Box 38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95" name="Text Box 38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96" name="Text Box 38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97" name="Text Box 38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98" name="Text Box 38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499" name="Text Box 38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00" name="Text Box 38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01" name="Text Box 38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02" name="Text Box 38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03" name="Text Box 38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04" name="Text Box 38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05" name="Text Box 38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06" name="Text Box 38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07" name="Text Box 38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08" name="Text Box 38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09" name="Text Box 38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10" name="Text Box 38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11" name="Text Box 38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12" name="Text Box 38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13" name="Text Box 38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14" name="Text Box 38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15" name="Text Box 38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16" name="Text Box 38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17" name="Text Box 38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18" name="Text Box 38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19" name="Text Box 38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20" name="Text Box 38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21" name="Text Box 38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22" name="Text Box 38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23" name="Text Box 38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24" name="Text Box 38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25" name="Text Box 38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26" name="Text Box 38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27" name="Text Box 38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28" name="Text Box 38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29" name="Text Box 38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30" name="Text Box 38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31" name="Text Box 38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32" name="Text Box 38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33" name="Text Box 38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34" name="Text Box 38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35" name="Text Box 38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36" name="Text Box 38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37" name="Text Box 38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38" name="Text Box 38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39" name="Text Box 38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40" name="Text Box 38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41" name="Text Box 38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42" name="Text Box 38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43" name="Text Box 38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44" name="Text Box 38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45" name="Text Box 38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46" name="Text Box 38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47" name="Text Box 38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48" name="Text Box 38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49" name="Text Box 38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50" name="Text Box 38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51" name="Text Box 38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52" name="Text Box 38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53" name="Text Box 38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54" name="Text Box 38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55" name="Text Box 38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56" name="Text Box 38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57" name="Text Box 38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58" name="Text Box 38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59" name="Text Box 38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60" name="Text Box 38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61" name="Text Box 38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62" name="Text Box 38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63" name="Text Box 38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64" name="Text Box 38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65" name="Text Box 38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66" name="Text Box 38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67" name="Text Box 38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68" name="Text Box 38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69" name="Text Box 38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70" name="Text Box 39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71" name="Text Box 39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72" name="Text Box 39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73" name="Text Box 39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74" name="Text Box 39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75" name="Text Box 39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76" name="Text Box 39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77" name="Text Box 39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78" name="Text Box 39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79" name="Text Box 39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80" name="Text Box 39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81" name="Text Box 39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82" name="Text Box 39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83" name="Text Box 39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84" name="Text Box 39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85" name="Text Box 39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86" name="Text Box 39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87" name="Text Box 39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88" name="Text Box 39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89" name="Text Box 39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90" name="Text Box 39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91" name="Text Box 39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92" name="Text Box 39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93" name="Text Box 39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94" name="Text Box 39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95" name="Text Box 39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96" name="Text Box 39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97" name="Text Box 39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98" name="Text Box 39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599" name="Text Box 39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00" name="Text Box 39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01" name="Text Box 39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02" name="Text Box 39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03" name="Text Box 39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04" name="Text Box 39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05" name="Text Box 39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06" name="Text Box 39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07" name="Text Box 39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08" name="Text Box 39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09" name="Text Box 39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10" name="Text Box 39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11" name="Text Box 39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12" name="Text Box 39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13" name="Text Box 39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14" name="Text Box 39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15" name="Text Box 39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16" name="Text Box 39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17" name="Text Box 39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18" name="Text Box 39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19" name="Text Box 39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20" name="Text Box 39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21" name="Text Box 39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22" name="Text Box 39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23" name="Text Box 39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24" name="Text Box 39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25" name="Text Box 39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26" name="Text Box 39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27" name="Text Box 39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28" name="Text Box 39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29" name="Text Box 39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30" name="Text Box 39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31" name="Text Box 39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32" name="Text Box 39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33" name="Text Box 39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34" name="Text Box 39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35" name="Text Box 39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36" name="Text Box 39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37" name="Text Box 39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38" name="Text Box 39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39" name="Text Box 39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40" name="Text Box 39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41" name="Text Box 39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42" name="Text Box 39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43" name="Text Box 39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44" name="Text Box 39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45" name="Text Box 39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46" name="Text Box 39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47" name="Text Box 39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48" name="Text Box 39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49" name="Text Box 39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50" name="Text Box 39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51" name="Text Box 39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52" name="Text Box 39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53" name="Text Box 39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54" name="Text Box 39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55" name="Text Box 39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56" name="Text Box 39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57" name="Text Box 39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58" name="Text Box 39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59" name="Text Box 39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60" name="Text Box 39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61" name="Text Box 39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62" name="Text Box 39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63" name="Text Box 39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64" name="Text Box 39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65" name="Text Box 39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66" name="Text Box 39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67" name="Text Box 39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68" name="Text Box 39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69" name="Text Box 39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70" name="Text Box 40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71" name="Text Box 40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72" name="Text Box 40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73" name="Text Box 40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74" name="Text Box 40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75" name="Text Box 40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76" name="Text Box 40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77" name="Text Box 40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78" name="Text Box 40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79" name="Text Box 40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80" name="Text Box 40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81" name="Text Box 40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82" name="Text Box 40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83" name="Text Box 40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84" name="Text Box 40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85" name="Text Box 40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86" name="Text Box 40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87" name="Text Box 40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88" name="Text Box 40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89" name="Text Box 40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90" name="Text Box 40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91" name="Text Box 40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92" name="Text Box 40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93" name="Text Box 40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94" name="Text Box 40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95" name="Text Box 40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96" name="Text Box 40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97" name="Text Box 40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98" name="Text Box 40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699" name="Text Box 40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00" name="Text Box 40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01" name="Text Box 40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02" name="Text Box 40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03" name="Text Box 40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04" name="Text Box 40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05" name="Text Box 40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06" name="Text Box 40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07" name="Text Box 40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08" name="Text Box 40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09" name="Text Box 40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10" name="Text Box 40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11" name="Text Box 40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12" name="Text Box 40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13" name="Text Box 40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14" name="Text Box 40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15" name="Text Box 40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16" name="Text Box 40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17" name="Text Box 40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18" name="Text Box 40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19" name="Text Box 40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20" name="Text Box 40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21" name="Text Box 40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22" name="Text Box 40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23" name="Text Box 40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24" name="Text Box 40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25" name="Text Box 40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26" name="Text Box 40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27" name="Text Box 40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28" name="Text Box 40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29" name="Text Box 40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30" name="Text Box 40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31" name="Text Box 40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32" name="Text Box 40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33" name="Text Box 40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34" name="Text Box 40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35" name="Text Box 40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36" name="Text Box 40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37" name="Text Box 40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38" name="Text Box 40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39" name="Text Box 40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40" name="Text Box 40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41" name="Text Box 40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42" name="Text Box 40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43" name="Text Box 40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44" name="Text Box 40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45" name="Text Box 40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46" name="Text Box 40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47" name="Text Box 40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48" name="Text Box 40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49" name="Text Box 40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50" name="Text Box 40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51" name="Text Box 40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52" name="Text Box 40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53" name="Text Box 40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54" name="Text Box 40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55" name="Text Box 40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56" name="Text Box 40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57" name="Text Box 40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58" name="Text Box 40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59" name="Text Box 40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60" name="Text Box 40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61" name="Text Box 40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62" name="Text Box 40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63" name="Text Box 40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64" name="Text Box 40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65" name="Text Box 40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66" name="Text Box 40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67" name="Text Box 40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68" name="Text Box 40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69" name="Text Box 40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70" name="Text Box 41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71" name="Text Box 41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72" name="Text Box 41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73" name="Text Box 41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74" name="Text Box 41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75" name="Text Box 41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76" name="Text Box 41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77" name="Text Box 41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78" name="Text Box 41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79" name="Text Box 41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80" name="Text Box 41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81" name="Text Box 41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82" name="Text Box 41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83" name="Text Box 41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84" name="Text Box 41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85" name="Text Box 41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86" name="Text Box 41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87" name="Text Box 41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88" name="Text Box 41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89" name="Text Box 41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90" name="Text Box 41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91" name="Text Box 41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92" name="Text Box 41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93" name="Text Box 41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94" name="Text Box 41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95" name="Text Box 41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96" name="Text Box 41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97" name="Text Box 41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98" name="Text Box 41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799" name="Text Box 41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00" name="Text Box 41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01" name="Text Box 41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02" name="Text Box 41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03" name="Text Box 41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04" name="Text Box 41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05" name="Text Box 41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06" name="Text Box 41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07" name="Text Box 41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08" name="Text Box 41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09" name="Text Box 41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10" name="Text Box 41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11" name="Text Box 41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12" name="Text Box 41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13" name="Text Box 41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14" name="Text Box 41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15" name="Text Box 41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16" name="Text Box 41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17" name="Text Box 41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18" name="Text Box 41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19" name="Text Box 41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20" name="Text Box 41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21" name="Text Box 41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22" name="Text Box 41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23" name="Text Box 41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24" name="Text Box 41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25" name="Text Box 41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26" name="Text Box 41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27" name="Text Box 41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28" name="Text Box 41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29" name="Text Box 41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30" name="Text Box 41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31" name="Text Box 41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32" name="Text Box 41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33" name="Text Box 41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34" name="Text Box 41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35" name="Text Box 41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36" name="Text Box 41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37" name="Text Box 41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38" name="Text Box 41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39" name="Text Box 41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40" name="Text Box 41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41" name="Text Box 41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42" name="Text Box 41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43" name="Text Box 41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44" name="Text Box 41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45" name="Text Box 41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46" name="Text Box 41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47" name="Text Box 41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48" name="Text Box 41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49" name="Text Box 41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50" name="Text Box 41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51" name="Text Box 41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52" name="Text Box 41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53" name="Text Box 41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54" name="Text Box 41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55" name="Text Box 41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56" name="Text Box 41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57" name="Text Box 41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58" name="Text Box 41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59" name="Text Box 41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60" name="Text Box 41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61" name="Text Box 41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62" name="Text Box 41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63" name="Text Box 41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64" name="Text Box 41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65" name="Text Box 41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66" name="Text Box 41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67" name="Text Box 41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68" name="Text Box 41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69" name="Text Box 41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70" name="Text Box 42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71" name="Text Box 42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72" name="Text Box 42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73" name="Text Box 42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74" name="Text Box 42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75" name="Text Box 42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76" name="Text Box 42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77" name="Text Box 42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78" name="Text Box 42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79" name="Text Box 42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80" name="Text Box 42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81" name="Text Box 42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82" name="Text Box 42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83" name="Text Box 42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84" name="Text Box 42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85" name="Text Box 42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86" name="Text Box 42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87" name="Text Box 42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88" name="Text Box 42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89" name="Text Box 42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90" name="Text Box 42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91" name="Text Box 42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92" name="Text Box 42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93" name="Text Box 42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94" name="Text Box 42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95" name="Text Box 42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96" name="Text Box 42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97" name="Text Box 42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98" name="Text Box 42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899" name="Text Box 42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00" name="Text Box 42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01" name="Text Box 42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02" name="Text Box 42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03" name="Text Box 42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04" name="Text Box 42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05" name="Text Box 42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06" name="Text Box 42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07" name="Text Box 42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08" name="Text Box 42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09" name="Text Box 42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10" name="Text Box 42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11" name="Text Box 42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12" name="Text Box 42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13" name="Text Box 42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14" name="Text Box 42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15" name="Text Box 42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16" name="Text Box 42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17" name="Text Box 42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18" name="Text Box 42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19" name="Text Box 42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20" name="Text Box 42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21" name="Text Box 42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22" name="Text Box 42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23" name="Text Box 42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24" name="Text Box 42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25" name="Text Box 42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26" name="Text Box 42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27" name="Text Box 42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28" name="Text Box 42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29" name="Text Box 42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30" name="Text Box 42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31" name="Text Box 42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32" name="Text Box 42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33" name="Text Box 42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34" name="Text Box 42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35" name="Text Box 42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36" name="Text Box 42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37" name="Text Box 42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38" name="Text Box 42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39" name="Text Box 42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40" name="Text Box 42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41" name="Text Box 42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42" name="Text Box 42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43" name="Text Box 42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44" name="Text Box 42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45" name="Text Box 42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46" name="Text Box 42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47" name="Text Box 42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48" name="Text Box 42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49" name="Text Box 42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50" name="Text Box 42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51" name="Text Box 42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52" name="Text Box 42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53" name="Text Box 42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54" name="Text Box 42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55" name="Text Box 42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56" name="Text Box 42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57" name="Text Box 42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58" name="Text Box 42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59" name="Text Box 42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60" name="Text Box 42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61" name="Text Box 42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62" name="Text Box 42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63" name="Text Box 42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64" name="Text Box 42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65" name="Text Box 42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66" name="Text Box 42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67" name="Text Box 42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68" name="Text Box 42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69" name="Text Box 42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70" name="Text Box 43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71" name="Text Box 43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72" name="Text Box 43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73" name="Text Box 43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74" name="Text Box 43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75" name="Text Box 43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76" name="Text Box 43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77" name="Text Box 43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78" name="Text Box 43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79" name="Text Box 43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80" name="Text Box 43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81" name="Text Box 43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82" name="Text Box 43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83" name="Text Box 43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84" name="Text Box 43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85" name="Text Box 43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86" name="Text Box 43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87" name="Text Box 43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88" name="Text Box 43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89" name="Text Box 43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90" name="Text Box 43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91" name="Text Box 43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92" name="Text Box 43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93" name="Text Box 43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94" name="Text Box 43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95" name="Text Box 43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96" name="Text Box 43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97" name="Text Box 43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98" name="Text Box 43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2999" name="Text Box 43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00" name="Text Box 43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01" name="Text Box 43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02" name="Text Box 43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03" name="Text Box 43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04" name="Text Box 43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05" name="Text Box 43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06" name="Text Box 43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07" name="Text Box 43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08" name="Text Box 43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09" name="Text Box 43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10" name="Text Box 43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11" name="Text Box 43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12" name="Text Box 43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13" name="Text Box 43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14" name="Text Box 43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15" name="Text Box 43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16" name="Text Box 43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17" name="Text Box 43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18" name="Text Box 43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19" name="Text Box 43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20" name="Text Box 43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21" name="Text Box 43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22" name="Text Box 43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23" name="Text Box 43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24" name="Text Box 43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25" name="Text Box 43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26" name="Text Box 43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27" name="Text Box 43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28" name="Text Box 43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29" name="Text Box 43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30" name="Text Box 43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31" name="Text Box 43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32" name="Text Box 43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33" name="Text Box 43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34" name="Text Box 43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35" name="Text Box 43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36" name="Text Box 43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37" name="Text Box 43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38" name="Text Box 43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39" name="Text Box 43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40" name="Text Box 43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41" name="Text Box 43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42" name="Text Box 43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43" name="Text Box 43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44" name="Text Box 43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45" name="Text Box 43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46" name="Text Box 43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47" name="Text Box 43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48" name="Text Box 43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49" name="Text Box 43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50" name="Text Box 43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51" name="Text Box 43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52" name="Text Box 43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53" name="Text Box 43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54" name="Text Box 43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55" name="Text Box 43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56" name="Text Box 43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57" name="Text Box 43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58" name="Text Box 43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59" name="Text Box 43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60" name="Text Box 43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61" name="Text Box 43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62" name="Text Box 43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63" name="Text Box 43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64" name="Text Box 43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65" name="Text Box 43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66" name="Text Box 43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67" name="Text Box 43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68" name="Text Box 43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69" name="Text Box 43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70" name="Text Box 44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71" name="Text Box 44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72" name="Text Box 44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73" name="Text Box 44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74" name="Text Box 44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75" name="Text Box 44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76" name="Text Box 44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77" name="Text Box 44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78" name="Text Box 44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79" name="Text Box 44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80" name="Text Box 44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81" name="Text Box 44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82" name="Text Box 44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83" name="Text Box 44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84" name="Text Box 44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85" name="Text Box 44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86" name="Text Box 44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87" name="Text Box 44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88" name="Text Box 44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89" name="Text Box 44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90" name="Text Box 44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91" name="Text Box 44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92" name="Text Box 44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93" name="Text Box 44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94" name="Text Box 44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95" name="Text Box 44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96" name="Text Box 44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97" name="Text Box 44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98" name="Text Box 44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099" name="Text Box 44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00" name="Text Box 44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01" name="Text Box 44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02" name="Text Box 44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03" name="Text Box 44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04" name="Text Box 44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05" name="Text Box 44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06" name="Text Box 44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07" name="Text Box 44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08" name="Text Box 44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09" name="Text Box 44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10" name="Text Box 44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11" name="Text Box 44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12" name="Text Box 44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13" name="Text Box 44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14" name="Text Box 44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15" name="Text Box 44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16" name="Text Box 44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17" name="Text Box 44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18" name="Text Box 44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19" name="Text Box 44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20" name="Text Box 44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21" name="Text Box 44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22" name="Text Box 44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23" name="Text Box 44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24" name="Text Box 44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25" name="Text Box 44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26" name="Text Box 44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27" name="Text Box 44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28" name="Text Box 44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29" name="Text Box 44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30" name="Text Box 44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31" name="Text Box 44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32" name="Text Box 44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33" name="Text Box 44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34" name="Text Box 44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35" name="Text Box 44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36" name="Text Box 44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37" name="Text Box 44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38" name="Text Box 44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39" name="Text Box 44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40" name="Text Box 44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41" name="Text Box 44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42" name="Text Box 44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43" name="Text Box 44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44" name="Text Box 44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45" name="Text Box 44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46" name="Text Box 44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47" name="Text Box 44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48" name="Text Box 44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49" name="Text Box 44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50" name="Text Box 44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51" name="Text Box 44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52" name="Text Box 44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53" name="Text Box 44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54" name="Text Box 44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55" name="Text Box 44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56" name="Text Box 44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57" name="Text Box 44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58" name="Text Box 44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59" name="Text Box 44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60" name="Text Box 44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61" name="Text Box 44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62" name="Text Box 44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63" name="Text Box 44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64" name="Text Box 44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65" name="Text Box 44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66" name="Text Box 44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67" name="Text Box 44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68" name="Text Box 44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69" name="Text Box 44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70" name="Text Box 45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71" name="Text Box 45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72" name="Text Box 45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73" name="Text Box 45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74" name="Text Box 45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75" name="Text Box 45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76" name="Text Box 45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77" name="Text Box 45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78" name="Text Box 45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79" name="Text Box 45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80" name="Text Box 45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81" name="Text Box 45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82" name="Text Box 45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83" name="Text Box 45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84" name="Text Box 45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85" name="Text Box 45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86" name="Text Box 45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87" name="Text Box 45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88" name="Text Box 45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89" name="Text Box 45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90" name="Text Box 45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91" name="Text Box 45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92" name="Text Box 45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93" name="Text Box 45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94" name="Text Box 45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95" name="Text Box 45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96" name="Text Box 45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97" name="Text Box 45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98" name="Text Box 45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199" name="Text Box 45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00" name="Text Box 45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01" name="Text Box 45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02" name="Text Box 45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03" name="Text Box 45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04" name="Text Box 45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05" name="Text Box 45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06" name="Text Box 45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07" name="Text Box 45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08" name="Text Box 45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09" name="Text Box 45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10" name="Text Box 45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11" name="Text Box 45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12" name="Text Box 45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13" name="Text Box 45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14" name="Text Box 45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15" name="Text Box 45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16" name="Text Box 45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17" name="Text Box 45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18" name="Text Box 45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19" name="Text Box 45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20" name="Text Box 45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21" name="Text Box 45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22" name="Text Box 45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23" name="Text Box 45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24" name="Text Box 45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25" name="Text Box 45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26" name="Text Box 45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27" name="Text Box 45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28" name="Text Box 45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29" name="Text Box 45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30" name="Text Box 45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31" name="Text Box 45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32" name="Text Box 45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33" name="Text Box 45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34" name="Text Box 45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35" name="Text Box 45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36" name="Text Box 45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37" name="Text Box 45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38" name="Text Box 45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39" name="Text Box 45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40" name="Text Box 45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41" name="Text Box 45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42" name="Text Box 45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43" name="Text Box 45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44" name="Text Box 45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45" name="Text Box 45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46" name="Text Box 45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47" name="Text Box 45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48" name="Text Box 45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49" name="Text Box 45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50" name="Text Box 45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51" name="Text Box 45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52" name="Text Box 45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53" name="Text Box 45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54" name="Text Box 45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55" name="Text Box 45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56" name="Text Box 45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57" name="Text Box 45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58" name="Text Box 45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59" name="Text Box 45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60" name="Text Box 45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61" name="Text Box 45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62" name="Text Box 45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63" name="Text Box 45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64" name="Text Box 45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65" name="Text Box 45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66" name="Text Box 45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67" name="Text Box 45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68" name="Text Box 45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69" name="Text Box 45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70" name="Text Box 46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71" name="Text Box 46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72" name="Text Box 46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73" name="Text Box 46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74" name="Text Box 46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75" name="Text Box 46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76" name="Text Box 46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77" name="Text Box 46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78" name="Text Box 46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79" name="Text Box 46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80" name="Text Box 46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81" name="Text Box 46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82" name="Text Box 46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83" name="Text Box 46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84" name="Text Box 46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85" name="Text Box 46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86" name="Text Box 46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87" name="Text Box 46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88" name="Text Box 46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89" name="Text Box 46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90" name="Text Box 46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91" name="Text Box 46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92" name="Text Box 46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93" name="Text Box 46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94" name="Text Box 46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95" name="Text Box 46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96" name="Text Box 46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97" name="Text Box 46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98" name="Text Box 46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299" name="Text Box 46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00" name="Text Box 46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01" name="Text Box 46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02" name="Text Box 46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03" name="Text Box 46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04" name="Text Box 46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05" name="Text Box 46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06" name="Text Box 46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07" name="Text Box 46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08" name="Text Box 46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09" name="Text Box 46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10" name="Text Box 46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11" name="Text Box 46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12" name="Text Box 46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13" name="Text Box 46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14" name="Text Box 46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15" name="Text Box 46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16" name="Text Box 46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17" name="Text Box 46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18" name="Text Box 46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19" name="Text Box 46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20" name="Text Box 46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21" name="Text Box 46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22" name="Text Box 46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23" name="Text Box 46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24" name="Text Box 46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25" name="Text Box 46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26" name="Text Box 46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27" name="Text Box 46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28" name="Text Box 46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29" name="Text Box 46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30" name="Text Box 46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31" name="Text Box 46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32" name="Text Box 46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33" name="Text Box 46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34" name="Text Box 46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35" name="Text Box 46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36" name="Text Box 46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37" name="Text Box 46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38" name="Text Box 46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39" name="Text Box 46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40" name="Text Box 46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41" name="Text Box 46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42" name="Text Box 46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43" name="Text Box 46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44" name="Text Box 46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45" name="Text Box 46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46" name="Text Box 46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47" name="Text Box 46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48" name="Text Box 46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49" name="Text Box 46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50" name="Text Box 46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51" name="Text Box 46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52" name="Text Box 46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53" name="Text Box 46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54" name="Text Box 46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55" name="Text Box 46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56" name="Text Box 46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57" name="Text Box 46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58" name="Text Box 46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59" name="Text Box 46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60" name="Text Box 46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61" name="Text Box 46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62" name="Text Box 46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63" name="Text Box 46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64" name="Text Box 46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65" name="Text Box 46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66" name="Text Box 46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67" name="Text Box 46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68" name="Text Box 46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69" name="Text Box 46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70" name="Text Box 47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71" name="Text Box 47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72" name="Text Box 47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73" name="Text Box 47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74" name="Text Box 47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75" name="Text Box 47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76" name="Text Box 47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77" name="Text Box 47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78" name="Text Box 47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79" name="Text Box 47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80" name="Text Box 47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81" name="Text Box 47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82" name="Text Box 47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83" name="Text Box 47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84" name="Text Box 47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85" name="Text Box 47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86" name="Text Box 47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87" name="Text Box 47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88" name="Text Box 47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89" name="Text Box 47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90" name="Text Box 47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91" name="Text Box 47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92" name="Text Box 47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93" name="Text Box 47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94" name="Text Box 47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95" name="Text Box 47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96" name="Text Box 47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97" name="Text Box 47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98" name="Text Box 47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399" name="Text Box 47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00" name="Text Box 47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01" name="Text Box 47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02" name="Text Box 47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03" name="Text Box 47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04" name="Text Box 47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05" name="Text Box 47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06" name="Text Box 47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07" name="Text Box 47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08" name="Text Box 47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09" name="Text Box 47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10" name="Text Box 47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11" name="Text Box 47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12" name="Text Box 47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13" name="Text Box 47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14" name="Text Box 47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15" name="Text Box 47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16" name="Text Box 47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17" name="Text Box 47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18" name="Text Box 47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19" name="Text Box 47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20" name="Text Box 47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21" name="Text Box 47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22" name="Text Box 47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23" name="Text Box 47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24" name="Text Box 47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25" name="Text Box 47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26" name="Text Box 47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27" name="Text Box 47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28" name="Text Box 47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29" name="Text Box 47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30" name="Text Box 47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31" name="Text Box 47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32" name="Text Box 47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33" name="Text Box 47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34" name="Text Box 47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35" name="Text Box 47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36" name="Text Box 47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37" name="Text Box 47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38" name="Text Box 47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39" name="Text Box 47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40" name="Text Box 47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41" name="Text Box 47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42" name="Text Box 47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43" name="Text Box 47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44" name="Text Box 47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45" name="Text Box 47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46" name="Text Box 47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47" name="Text Box 47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48" name="Text Box 47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49" name="Text Box 47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50" name="Text Box 47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51" name="Text Box 47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52" name="Text Box 47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53" name="Text Box 47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54" name="Text Box 47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55" name="Text Box 47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56" name="Text Box 47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57" name="Text Box 47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58" name="Text Box 47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59" name="Text Box 47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60" name="Text Box 47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61" name="Text Box 47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62" name="Text Box 47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63" name="Text Box 47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64" name="Text Box 47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65" name="Text Box 47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66" name="Text Box 47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67" name="Text Box 47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68" name="Text Box 47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69" name="Text Box 47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70" name="Text Box 48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71" name="Text Box 48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72" name="Text Box 48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73" name="Text Box 48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74" name="Text Box 48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75" name="Text Box 48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76" name="Text Box 48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77" name="Text Box 48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78" name="Text Box 48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79" name="Text Box 48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80" name="Text Box 48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81" name="Text Box 48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82" name="Text Box 48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83" name="Text Box 48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84" name="Text Box 48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85" name="Text Box 48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86" name="Text Box 48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87" name="Text Box 48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88" name="Text Box 48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89" name="Text Box 48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90" name="Text Box 48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91" name="Text Box 48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92" name="Text Box 48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93" name="Text Box 48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94" name="Text Box 48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95" name="Text Box 48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96" name="Text Box 48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97" name="Text Box 48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98" name="Text Box 48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499" name="Text Box 48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00" name="Text Box 48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01" name="Text Box 48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02" name="Text Box 48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03" name="Text Box 48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04" name="Text Box 48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05" name="Text Box 48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06" name="Text Box 48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07" name="Text Box 48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08" name="Text Box 48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09" name="Text Box 48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10" name="Text Box 48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11" name="Text Box 48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12" name="Text Box 48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13" name="Text Box 48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14" name="Text Box 48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15" name="Text Box 48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16" name="Text Box 48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17" name="Text Box 48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18" name="Text Box 48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19" name="Text Box 48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20" name="Text Box 48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21" name="Text Box 48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22" name="Text Box 48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23" name="Text Box 48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24" name="Text Box 48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25" name="Text Box 48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26" name="Text Box 48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27" name="Text Box 48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28" name="Text Box 48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29" name="Text Box 48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30" name="Text Box 48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31" name="Text Box 48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32" name="Text Box 48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33" name="Text Box 48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34" name="Text Box 48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35" name="Text Box 48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36" name="Text Box 48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37" name="Text Box 48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38" name="Text Box 48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39" name="Text Box 48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40" name="Text Box 48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41" name="Text Box 48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42" name="Text Box 48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43" name="Text Box 48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44" name="Text Box 48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45" name="Text Box 48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46" name="Text Box 48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47" name="Text Box 48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48" name="Text Box 48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49" name="Text Box 48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50" name="Text Box 48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51" name="Text Box 48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52" name="Text Box 48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53" name="Text Box 48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54" name="Text Box 48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55" name="Text Box 48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56" name="Text Box 48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57" name="Text Box 48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58" name="Text Box 48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59" name="Text Box 48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60" name="Text Box 48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61" name="Text Box 48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62" name="Text Box 48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63" name="Text Box 48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64" name="Text Box 48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65" name="Text Box 48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66" name="Text Box 48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67" name="Text Box 48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68" name="Text Box 48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69" name="Text Box 48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70" name="Text Box 49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71" name="Text Box 49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72" name="Text Box 49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73" name="Text Box 49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74" name="Text Box 49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75" name="Text Box 49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76" name="Text Box 49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77" name="Text Box 49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78" name="Text Box 49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79" name="Text Box 49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80" name="Text Box 49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81" name="Text Box 49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82" name="Text Box 49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83" name="Text Box 49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84" name="Text Box 49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85" name="Text Box 49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86" name="Text Box 49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87" name="Text Box 49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88" name="Text Box 49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89" name="Text Box 49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90" name="Text Box 49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91" name="Text Box 49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92" name="Text Box 49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93" name="Text Box 49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94" name="Text Box 49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95" name="Text Box 49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96" name="Text Box 49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97" name="Text Box 49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98" name="Text Box 49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599" name="Text Box 49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00" name="Text Box 49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01" name="Text Box 49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02" name="Text Box 49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03" name="Text Box 49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04" name="Text Box 49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05" name="Text Box 49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06" name="Text Box 49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07" name="Text Box 49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08" name="Text Box 49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09" name="Text Box 49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10" name="Text Box 49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11" name="Text Box 49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12" name="Text Box 49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13" name="Text Box 49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14" name="Text Box 49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15" name="Text Box 49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16" name="Text Box 49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17" name="Text Box 49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18" name="Text Box 49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19" name="Text Box 49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20" name="Text Box 49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21" name="Text Box 49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22" name="Text Box 49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23" name="Text Box 49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24" name="Text Box 49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25" name="Text Box 49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26" name="Text Box 49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27" name="Text Box 49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28" name="Text Box 49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29" name="Text Box 49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30" name="Text Box 49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31" name="Text Box 49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32" name="Text Box 49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33" name="Text Box 49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34" name="Text Box 49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35" name="Text Box 49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36" name="Text Box 49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37" name="Text Box 49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38" name="Text Box 49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39" name="Text Box 49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40" name="Text Box 49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41" name="Text Box 49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42" name="Text Box 49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43" name="Text Box 49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44" name="Text Box 49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45" name="Text Box 49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46" name="Text Box 49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47" name="Text Box 49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48" name="Text Box 49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49" name="Text Box 49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50" name="Text Box 49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51" name="Text Box 49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52" name="Text Box 49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53" name="Text Box 49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54" name="Text Box 49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55" name="Text Box 49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56" name="Text Box 49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57" name="Text Box 49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58" name="Text Box 49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59" name="Text Box 49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60" name="Text Box 49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61" name="Text Box 49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62" name="Text Box 49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63" name="Text Box 49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64" name="Text Box 49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65" name="Text Box 49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66" name="Text Box 49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67" name="Text Box 49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68" name="Text Box 49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69" name="Text Box 49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70" name="Text Box 50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71" name="Text Box 50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72" name="Text Box 50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73" name="Text Box 50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74" name="Text Box 50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75" name="Text Box 50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76" name="Text Box 50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77" name="Text Box 50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78" name="Text Box 50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79" name="Text Box 50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80" name="Text Box 50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81" name="Text Box 50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82" name="Text Box 50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83" name="Text Box 50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84" name="Text Box 50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85" name="Text Box 50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86" name="Text Box 50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87" name="Text Box 50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88" name="Text Box 50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89" name="Text Box 50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90" name="Text Box 50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91" name="Text Box 50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92" name="Text Box 50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93" name="Text Box 50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94" name="Text Box 50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95" name="Text Box 50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96" name="Text Box 50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97" name="Text Box 50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98" name="Text Box 50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699" name="Text Box 50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00" name="Text Box 50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01" name="Text Box 50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02" name="Text Box 50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03" name="Text Box 50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04" name="Text Box 50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05" name="Text Box 50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06" name="Text Box 50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07" name="Text Box 50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08" name="Text Box 50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09" name="Text Box 50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10" name="Text Box 50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11" name="Text Box 50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12" name="Text Box 50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13" name="Text Box 50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14" name="Text Box 50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15" name="Text Box 50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16" name="Text Box 50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17" name="Text Box 50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18" name="Text Box 50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19" name="Text Box 50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20" name="Text Box 50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21" name="Text Box 50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22" name="Text Box 50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23" name="Text Box 50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24" name="Text Box 50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25" name="Text Box 50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26" name="Text Box 50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27" name="Text Box 50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28" name="Text Box 50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29" name="Text Box 50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30" name="Text Box 50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31" name="Text Box 50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32" name="Text Box 50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33" name="Text Box 50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34" name="Text Box 50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35" name="Text Box 50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36" name="Text Box 50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37" name="Text Box 50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38" name="Text Box 50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39" name="Text Box 50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40" name="Text Box 50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41" name="Text Box 50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42" name="Text Box 50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43" name="Text Box 50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44" name="Text Box 50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45" name="Text Box 50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46" name="Text Box 50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47" name="Text Box 50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48" name="Text Box 50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49" name="Text Box 50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50" name="Text Box 50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51" name="Text Box 50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52" name="Text Box 50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53" name="Text Box 50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54" name="Text Box 50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55" name="Text Box 50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56" name="Text Box 50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57" name="Text Box 50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58" name="Text Box 50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59" name="Text Box 50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60" name="Text Box 50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61" name="Text Box 50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62" name="Text Box 50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63" name="Text Box 50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64" name="Text Box 50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65" name="Text Box 50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66" name="Text Box 50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67" name="Text Box 50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68" name="Text Box 50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69" name="Text Box 50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70" name="Text Box 51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71" name="Text Box 51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72" name="Text Box 51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73" name="Text Box 51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74" name="Text Box 51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75" name="Text Box 51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76" name="Text Box 51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77" name="Text Box 51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78" name="Text Box 51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79" name="Text Box 51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80" name="Text Box 51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81" name="Text Box 51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82" name="Text Box 51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83" name="Text Box 51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84" name="Text Box 51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85" name="Text Box 51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86" name="Text Box 51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87" name="Text Box 51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88" name="Text Box 51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89" name="Text Box 51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90" name="Text Box 51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91" name="Text Box 51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92" name="Text Box 51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93" name="Text Box 51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94" name="Text Box 51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95" name="Text Box 51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96" name="Text Box 51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97" name="Text Box 51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98" name="Text Box 51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799" name="Text Box 51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00" name="Text Box 51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01" name="Text Box 51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02" name="Text Box 51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03" name="Text Box 51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04" name="Text Box 51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05" name="Text Box 51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06" name="Text Box 51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07" name="Text Box 51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08" name="Text Box 51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09" name="Text Box 51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10" name="Text Box 51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11" name="Text Box 51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12" name="Text Box 51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13" name="Text Box 51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14" name="Text Box 51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15" name="Text Box 51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16" name="Text Box 51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17" name="Text Box 51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18" name="Text Box 51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19" name="Text Box 51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20" name="Text Box 51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21" name="Text Box 51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22" name="Text Box 51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23" name="Text Box 51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24" name="Text Box 51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25" name="Text Box 51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26" name="Text Box 51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27" name="Text Box 51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28" name="Text Box 51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29" name="Text Box 51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30" name="Text Box 51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31" name="Text Box 51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32" name="Text Box 51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33" name="Text Box 51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34" name="Text Box 51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35" name="Text Box 51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36" name="Text Box 51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37" name="Text Box 51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38" name="Text Box 51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39" name="Text Box 51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40" name="Text Box 51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41" name="Text Box 51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42" name="Text Box 51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43" name="Text Box 51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44" name="Text Box 51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45" name="Text Box 51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46" name="Text Box 51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47" name="Text Box 51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48" name="Text Box 517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49" name="Text Box 517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50" name="Text Box 518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51" name="Text Box 518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52" name="Text Box 518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53" name="Text Box 518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54" name="Text Box 518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55" name="Text Box 518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56" name="Text Box 518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57" name="Text Box 518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58" name="Text Box 518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59" name="Text Box 518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60" name="Text Box 519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61" name="Text Box 519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62" name="Text Box 519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63" name="Text Box 519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64" name="Text Box 519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65" name="Text Box 519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66" name="Text Box 519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67" name="Text Box 519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68" name="Text Box 519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69" name="Text Box 519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70" name="Text Box 520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71" name="Text Box 520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72" name="Text Box 520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73" name="Text Box 520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74" name="Text Box 520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75" name="Text Box 520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76" name="Text Box 520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77" name="Text Box 520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78" name="Text Box 520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79" name="Text Box 520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80" name="Text Box 521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81" name="Text Box 521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82" name="Text Box 521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83" name="Text Box 521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84" name="Text Box 521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85" name="Text Box 521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86" name="Text Box 521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87" name="Text Box 521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88" name="Text Box 521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89" name="Text Box 521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90" name="Text Box 522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91" name="Text Box 522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92" name="Text Box 522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93" name="Text Box 522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94" name="Text Box 522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95" name="Text Box 522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96" name="Text Box 522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97" name="Text Box 522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98" name="Text Box 522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899" name="Text Box 522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00" name="Text Box 523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01" name="Text Box 523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02" name="Text Box 523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03" name="Text Box 523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04" name="Text Box 523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05" name="Text Box 523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06" name="Text Box 523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07" name="Text Box 523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08" name="Text Box 523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09" name="Text Box 523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10" name="Text Box 524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11" name="Text Box 524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12" name="Text Box 524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13" name="Text Box 524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14" name="Text Box 524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15" name="Text Box 524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16" name="Text Box 524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17" name="Text Box 524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18" name="Text Box 524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19" name="Text Box 524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20" name="Text Box 525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21" name="Text Box 525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22" name="Text Box 525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23" name="Text Box 525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24" name="Text Box 525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25" name="Text Box 525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26" name="Text Box 525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27" name="Text Box 525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28" name="Text Box 525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29" name="Text Box 525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30" name="Text Box 526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31" name="Text Box 526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32" name="Text Box 526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33" name="Text Box 526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34" name="Text Box 526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35" name="Text Box 526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36" name="Text Box 526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37" name="Text Box 526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38" name="Text Box 5268"/>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39" name="Text Box 5269"/>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40" name="Text Box 5270"/>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41" name="Text Box 5271"/>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42" name="Text Box 5272"/>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43" name="Text Box 5273"/>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44" name="Text Box 5274"/>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45" name="Text Box 5275"/>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46" name="Text Box 5276"/>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790</xdr:row>
      <xdr:rowOff>0</xdr:rowOff>
    </xdr:from>
    <xdr:ext cx="85725" cy="205410"/>
    <xdr:sp macro="" textlink="">
      <xdr:nvSpPr>
        <xdr:cNvPr id="13947" name="Text Box 5277"/>
        <xdr:cNvSpPr txBox="1">
          <a:spLocks noChangeArrowheads="1"/>
        </xdr:cNvSpPr>
      </xdr:nvSpPr>
      <xdr:spPr bwMode="auto">
        <a:xfrm>
          <a:off x="4686300" y="150495000"/>
          <a:ext cx="85725" cy="205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2"/>
  <sheetViews>
    <sheetView showGridLines="0" tabSelected="1"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6" t="s">
        <v>34</v>
      </c>
    </row>
    <row r="2" spans="1:5" ht="15" customHeight="1" x14ac:dyDescent="0.2">
      <c r="A2" s="37" t="s">
        <v>35</v>
      </c>
      <c r="B2" s="37"/>
      <c r="C2" s="37"/>
      <c r="D2" s="37"/>
      <c r="E2" s="37"/>
    </row>
    <row r="3" spans="1:5" ht="15" customHeight="1" x14ac:dyDescent="0.2">
      <c r="A3" s="37"/>
      <c r="B3" s="37"/>
      <c r="C3" s="37"/>
      <c r="D3" s="37"/>
      <c r="E3" s="37"/>
    </row>
    <row r="4" spans="1:5" ht="15" customHeight="1" x14ac:dyDescent="0.2">
      <c r="A4" s="38" t="s">
        <v>36</v>
      </c>
      <c r="B4" s="38"/>
      <c r="C4" s="38"/>
      <c r="D4" s="38"/>
      <c r="E4" s="38"/>
    </row>
    <row r="5" spans="1:5" ht="15" customHeight="1" x14ac:dyDescent="0.2">
      <c r="A5" s="38"/>
      <c r="B5" s="38"/>
      <c r="C5" s="38"/>
      <c r="D5" s="38"/>
      <c r="E5" s="38"/>
    </row>
    <row r="6" spans="1:5" ht="15" customHeight="1" x14ac:dyDescent="0.2">
      <c r="A6" s="38"/>
      <c r="B6" s="38"/>
      <c r="C6" s="38"/>
      <c r="D6" s="38"/>
      <c r="E6" s="38"/>
    </row>
    <row r="7" spans="1:5" ht="15" customHeight="1" x14ac:dyDescent="0.2">
      <c r="A7" s="38"/>
      <c r="B7" s="38"/>
      <c r="C7" s="38"/>
      <c r="D7" s="38"/>
      <c r="E7" s="38"/>
    </row>
    <row r="8" spans="1:5" ht="15" customHeight="1" x14ac:dyDescent="0.2">
      <c r="A8" s="38"/>
      <c r="B8" s="38"/>
      <c r="C8" s="38"/>
      <c r="D8" s="38"/>
      <c r="E8" s="38"/>
    </row>
    <row r="9" spans="1:5" ht="15" customHeight="1" x14ac:dyDescent="0.2">
      <c r="A9" s="38"/>
      <c r="B9" s="38"/>
      <c r="C9" s="38"/>
      <c r="D9" s="38"/>
      <c r="E9" s="38"/>
    </row>
    <row r="10" spans="1:5" ht="15" customHeight="1" x14ac:dyDescent="0.2">
      <c r="A10" s="38"/>
      <c r="B10" s="38"/>
      <c r="C10" s="38"/>
      <c r="D10" s="38"/>
      <c r="E10" s="38"/>
    </row>
    <row r="11" spans="1:5" ht="15" customHeight="1" x14ac:dyDescent="0.2">
      <c r="A11" s="38"/>
      <c r="B11" s="38"/>
      <c r="C11" s="38"/>
      <c r="D11" s="38"/>
      <c r="E11" s="38"/>
    </row>
    <row r="12" spans="1:5" ht="15" customHeight="1" x14ac:dyDescent="0.2">
      <c r="A12" s="39"/>
      <c r="B12" s="39"/>
      <c r="C12" s="39"/>
      <c r="D12" s="39"/>
      <c r="E12" s="39"/>
    </row>
    <row r="13" spans="1:5" ht="15" customHeight="1" x14ac:dyDescent="0.25">
      <c r="A13" s="40" t="s">
        <v>16</v>
      </c>
      <c r="B13" s="41"/>
      <c r="C13" s="41"/>
      <c r="D13" s="41"/>
      <c r="E13" s="41"/>
    </row>
    <row r="14" spans="1:5" ht="15" customHeight="1" x14ac:dyDescent="0.2">
      <c r="A14" s="42" t="s">
        <v>37</v>
      </c>
      <c r="B14" s="41"/>
      <c r="C14" s="41"/>
      <c r="D14" s="41"/>
      <c r="E14" s="43" t="s">
        <v>38</v>
      </c>
    </row>
    <row r="15" spans="1:5" ht="15" customHeight="1" x14ac:dyDescent="0.25">
      <c r="A15" s="40"/>
      <c r="B15" s="44"/>
      <c r="C15" s="41"/>
      <c r="D15" s="41"/>
      <c r="E15" s="45"/>
    </row>
    <row r="16" spans="1:5" ht="15" customHeight="1" x14ac:dyDescent="0.2">
      <c r="A16" s="46"/>
      <c r="B16" s="46"/>
      <c r="C16" s="47" t="s">
        <v>39</v>
      </c>
      <c r="D16" s="48" t="s">
        <v>40</v>
      </c>
      <c r="E16" s="49" t="s">
        <v>41</v>
      </c>
    </row>
    <row r="17" spans="1:5" ht="15" customHeight="1" x14ac:dyDescent="0.2">
      <c r="A17" s="50"/>
      <c r="B17" s="51"/>
      <c r="C17" s="52">
        <v>6409</v>
      </c>
      <c r="D17" s="53" t="s">
        <v>42</v>
      </c>
      <c r="E17" s="54">
        <v>-200000</v>
      </c>
    </row>
    <row r="18" spans="1:5" ht="15" customHeight="1" x14ac:dyDescent="0.2">
      <c r="A18" s="55"/>
      <c r="B18" s="56"/>
      <c r="C18" s="57" t="s">
        <v>43</v>
      </c>
      <c r="D18" s="58"/>
      <c r="E18" s="59">
        <f>SUM(E17:E17)</f>
        <v>-200000</v>
      </c>
    </row>
    <row r="19" spans="1:5" ht="15" customHeight="1" x14ac:dyDescent="0.2"/>
    <row r="20" spans="1:5" ht="15" customHeight="1" x14ac:dyDescent="0.25">
      <c r="A20" s="40" t="s">
        <v>16</v>
      </c>
      <c r="B20" s="41"/>
      <c r="C20" s="41"/>
      <c r="D20" s="41"/>
      <c r="E20" s="44"/>
    </row>
    <row r="21" spans="1:5" ht="15" customHeight="1" x14ac:dyDescent="0.2">
      <c r="A21" s="60" t="s">
        <v>44</v>
      </c>
      <c r="B21" s="41"/>
      <c r="C21" s="41"/>
      <c r="D21" s="41"/>
      <c r="E21" s="61" t="s">
        <v>45</v>
      </c>
    </row>
    <row r="22" spans="1:5" ht="15" customHeight="1" x14ac:dyDescent="0.2">
      <c r="A22" s="42"/>
      <c r="B22" s="44"/>
      <c r="C22" s="41"/>
      <c r="D22" s="41"/>
      <c r="E22" s="45"/>
    </row>
    <row r="23" spans="1:5" ht="15" customHeight="1" x14ac:dyDescent="0.2">
      <c r="A23" s="46"/>
      <c r="B23" s="46"/>
      <c r="C23" s="47" t="s">
        <v>39</v>
      </c>
      <c r="D23" s="48" t="s">
        <v>40</v>
      </c>
      <c r="E23" s="49" t="s">
        <v>41</v>
      </c>
    </row>
    <row r="24" spans="1:5" ht="15" customHeight="1" x14ac:dyDescent="0.2">
      <c r="A24" s="46"/>
      <c r="B24" s="46"/>
      <c r="C24" s="62">
        <v>3329</v>
      </c>
      <c r="D24" s="53" t="s">
        <v>46</v>
      </c>
      <c r="E24" s="63">
        <v>200000</v>
      </c>
    </row>
    <row r="25" spans="1:5" ht="15" customHeight="1" x14ac:dyDescent="0.2">
      <c r="A25" s="64"/>
      <c r="B25" s="64"/>
      <c r="C25" s="57" t="s">
        <v>43</v>
      </c>
      <c r="D25" s="58"/>
      <c r="E25" s="59">
        <f>SUM(E24:E24)</f>
        <v>200000</v>
      </c>
    </row>
    <row r="26" spans="1:5" ht="15" customHeight="1" x14ac:dyDescent="0.2"/>
    <row r="27" spans="1:5" ht="15" customHeight="1" x14ac:dyDescent="0.2"/>
    <row r="28" spans="1:5" ht="15" customHeight="1" x14ac:dyDescent="0.2"/>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spans="2:2" ht="15" customHeight="1" x14ac:dyDescent="0.2"/>
    <row r="194" spans="2:2" ht="15" customHeight="1" x14ac:dyDescent="0.2"/>
    <row r="195" spans="2:2" ht="15" customHeight="1" x14ac:dyDescent="0.2"/>
    <row r="196" spans="2:2" ht="15" customHeight="1" x14ac:dyDescent="0.2"/>
    <row r="197" spans="2:2" ht="15" customHeight="1" x14ac:dyDescent="0.2"/>
    <row r="198" spans="2:2" ht="15" customHeight="1" x14ac:dyDescent="0.2"/>
    <row r="199" spans="2:2" ht="15" customHeight="1" x14ac:dyDescent="0.2"/>
    <row r="200" spans="2:2" ht="15" customHeight="1" x14ac:dyDescent="0.2"/>
    <row r="201" spans="2:2" ht="15" customHeight="1" x14ac:dyDescent="0.2"/>
    <row r="202" spans="2:2" ht="15" customHeight="1" x14ac:dyDescent="0.2"/>
    <row r="203" spans="2:2" ht="15" customHeight="1" x14ac:dyDescent="0.2"/>
    <row r="204" spans="2:2" ht="15" customHeight="1" x14ac:dyDescent="0.2"/>
    <row r="205" spans="2:2" ht="15" customHeight="1" x14ac:dyDescent="0.2"/>
    <row r="206" spans="2:2" ht="15" customHeight="1" x14ac:dyDescent="0.2"/>
    <row r="207" spans="2:2" ht="15" customHeight="1" x14ac:dyDescent="0.2">
      <c r="B207" s="65"/>
    </row>
    <row r="208" spans="2:2"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sheetData>
  <mergeCells count="2">
    <mergeCell ref="A2:E3"/>
    <mergeCell ref="A4:E11"/>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Rozpočtová změna č. 111/19 schválená Radou Olomouckého kraje 25.2.2019</oddHeader>
    <oddFooter xml:space="preserve">&amp;L&amp;"Arial,Kurzíva"Zastupitelstvo OK 29.4.2019
5.1. - Rozpočet Olomouckého kraje 2019 - rozpočtové změny 
Příloha č.1: Rozpočtová změna č. 111/19 schválená Radou Olomouckého kraje 25.2.2019&amp;R&amp;"Arial,Kurzíva"Strana &amp;P (celkem 66)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0"/>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6" max="6" width="12.28515625" bestFit="1" customWidth="1"/>
    <col min="7" max="7" width="13.28515625" bestFit="1" customWidth="1"/>
  </cols>
  <sheetData>
    <row r="1" spans="1:5" ht="15" customHeight="1" x14ac:dyDescent="0.25">
      <c r="A1" s="36" t="s">
        <v>47</v>
      </c>
    </row>
    <row r="2" spans="1:5" ht="15" customHeight="1" x14ac:dyDescent="0.2">
      <c r="A2" s="66" t="s">
        <v>48</v>
      </c>
      <c r="B2" s="66"/>
      <c r="C2" s="66"/>
      <c r="D2" s="66"/>
      <c r="E2" s="66"/>
    </row>
    <row r="3" spans="1:5" ht="15" customHeight="1" x14ac:dyDescent="0.2">
      <c r="A3" s="66" t="s">
        <v>49</v>
      </c>
      <c r="B3" s="66"/>
      <c r="C3" s="66"/>
      <c r="D3" s="66"/>
      <c r="E3" s="66"/>
    </row>
    <row r="4" spans="1:5" ht="15" customHeight="1" x14ac:dyDescent="0.2">
      <c r="A4" s="38" t="s">
        <v>50</v>
      </c>
      <c r="B4" s="38"/>
      <c r="C4" s="38"/>
      <c r="D4" s="38"/>
      <c r="E4" s="38"/>
    </row>
    <row r="5" spans="1:5" ht="15" customHeight="1" x14ac:dyDescent="0.2">
      <c r="A5" s="38"/>
      <c r="B5" s="38"/>
      <c r="C5" s="38"/>
      <c r="D5" s="38"/>
      <c r="E5" s="38"/>
    </row>
    <row r="6" spans="1:5" ht="15" customHeight="1" x14ac:dyDescent="0.2">
      <c r="A6" s="38"/>
      <c r="B6" s="38"/>
      <c r="C6" s="38"/>
      <c r="D6" s="38"/>
      <c r="E6" s="38"/>
    </row>
    <row r="7" spans="1:5" ht="15" customHeight="1" x14ac:dyDescent="0.2">
      <c r="A7" s="38"/>
      <c r="B7" s="38"/>
      <c r="C7" s="38"/>
      <c r="D7" s="38"/>
      <c r="E7" s="38"/>
    </row>
    <row r="8" spans="1:5" ht="15" customHeight="1" x14ac:dyDescent="0.2">
      <c r="A8" s="38"/>
      <c r="B8" s="38"/>
      <c r="C8" s="38"/>
      <c r="D8" s="38"/>
      <c r="E8" s="38"/>
    </row>
    <row r="9" spans="1:5" ht="15" customHeight="1" x14ac:dyDescent="0.2">
      <c r="A9" s="38"/>
      <c r="B9" s="38"/>
      <c r="C9" s="38"/>
      <c r="D9" s="38"/>
      <c r="E9" s="38"/>
    </row>
    <row r="10" spans="1:5" ht="15" customHeight="1" x14ac:dyDescent="0.2">
      <c r="A10" s="67"/>
      <c r="B10" s="67"/>
      <c r="C10" s="67"/>
      <c r="D10" s="67"/>
      <c r="E10" s="67"/>
    </row>
    <row r="11" spans="1:5" ht="15" customHeight="1" x14ac:dyDescent="0.25">
      <c r="A11" s="68" t="s">
        <v>1</v>
      </c>
      <c r="B11" s="69"/>
      <c r="C11" s="69"/>
      <c r="D11" s="69"/>
      <c r="E11" s="69"/>
    </row>
    <row r="12" spans="1:5" ht="15" customHeight="1" x14ac:dyDescent="0.2">
      <c r="A12" s="60" t="s">
        <v>51</v>
      </c>
      <c r="B12" s="69"/>
      <c r="C12" s="69"/>
      <c r="D12" s="69"/>
      <c r="E12" s="61" t="s">
        <v>52</v>
      </c>
    </row>
    <row r="13" spans="1:5" ht="15" customHeight="1" x14ac:dyDescent="0.25">
      <c r="A13" s="70"/>
      <c r="B13" s="68"/>
      <c r="C13" s="69"/>
      <c r="D13" s="69"/>
      <c r="E13" s="71"/>
    </row>
    <row r="14" spans="1:5" ht="15" customHeight="1" x14ac:dyDescent="0.2">
      <c r="B14" s="72" t="s">
        <v>53</v>
      </c>
      <c r="C14" s="72" t="s">
        <v>39</v>
      </c>
      <c r="D14" s="73" t="s">
        <v>54</v>
      </c>
      <c r="E14" s="49" t="s">
        <v>41</v>
      </c>
    </row>
    <row r="15" spans="1:5" ht="15" customHeight="1" x14ac:dyDescent="0.2">
      <c r="B15" s="74">
        <v>33035</v>
      </c>
      <c r="C15" s="75"/>
      <c r="D15" s="76" t="s">
        <v>55</v>
      </c>
      <c r="E15" s="77">
        <v>96000</v>
      </c>
    </row>
    <row r="16" spans="1:5" ht="15" customHeight="1" x14ac:dyDescent="0.2">
      <c r="B16" s="78"/>
      <c r="C16" s="79" t="s">
        <v>43</v>
      </c>
      <c r="D16" s="80"/>
      <c r="E16" s="81">
        <f>SUM(E15:E15)</f>
        <v>96000</v>
      </c>
    </row>
    <row r="17" spans="1:5" ht="15" customHeight="1" x14ac:dyDescent="0.25">
      <c r="A17" s="82"/>
      <c r="B17" s="83"/>
      <c r="C17" s="83"/>
      <c r="D17" s="83"/>
      <c r="E17" s="83"/>
    </row>
    <row r="18" spans="1:5" ht="15" customHeight="1" x14ac:dyDescent="0.25">
      <c r="A18" s="68" t="s">
        <v>16</v>
      </c>
      <c r="B18" s="69"/>
      <c r="C18" s="69"/>
      <c r="D18" s="69"/>
      <c r="E18" s="70"/>
    </row>
    <row r="19" spans="1:5" ht="15" customHeight="1" x14ac:dyDescent="0.2">
      <c r="A19" s="60" t="s">
        <v>51</v>
      </c>
      <c r="B19" s="69"/>
      <c r="C19" s="69"/>
      <c r="D19" s="69"/>
      <c r="E19" s="61" t="s">
        <v>52</v>
      </c>
    </row>
    <row r="20" spans="1:5" ht="15" customHeight="1" x14ac:dyDescent="0.2"/>
    <row r="21" spans="1:5" ht="15" customHeight="1" x14ac:dyDescent="0.2">
      <c r="B21" s="72" t="s">
        <v>53</v>
      </c>
      <c r="C21" s="72" t="s">
        <v>39</v>
      </c>
      <c r="D21" s="48" t="s">
        <v>54</v>
      </c>
      <c r="E21" s="72" t="s">
        <v>41</v>
      </c>
    </row>
    <row r="22" spans="1:5" ht="15" customHeight="1" x14ac:dyDescent="0.2">
      <c r="B22" s="74">
        <v>33035</v>
      </c>
      <c r="C22" s="75"/>
      <c r="D22" s="84" t="s">
        <v>56</v>
      </c>
      <c r="E22" s="85">
        <v>96000</v>
      </c>
    </row>
    <row r="23" spans="1:5" ht="15" customHeight="1" x14ac:dyDescent="0.2">
      <c r="A23" s="86"/>
      <c r="B23" s="87"/>
      <c r="C23" s="79" t="s">
        <v>43</v>
      </c>
      <c r="D23" s="88"/>
      <c r="E23" s="89">
        <f>SUM(E22:E22)</f>
        <v>96000</v>
      </c>
    </row>
    <row r="24" spans="1:5" ht="15" customHeight="1" x14ac:dyDescent="0.25">
      <c r="A24" s="36"/>
    </row>
    <row r="25" spans="1:5" ht="15" customHeight="1" x14ac:dyDescent="0.25">
      <c r="A25" s="36"/>
    </row>
    <row r="26" spans="1:5" ht="15" customHeight="1" x14ac:dyDescent="0.25">
      <c r="A26" s="36" t="s">
        <v>57</v>
      </c>
    </row>
    <row r="27" spans="1:5" ht="15" customHeight="1" x14ac:dyDescent="0.2">
      <c r="A27" s="66" t="s">
        <v>48</v>
      </c>
      <c r="B27" s="66"/>
      <c r="C27" s="66"/>
      <c r="D27" s="66"/>
      <c r="E27" s="66"/>
    </row>
    <row r="28" spans="1:5" ht="15" customHeight="1" x14ac:dyDescent="0.2">
      <c r="A28" s="66" t="s">
        <v>49</v>
      </c>
      <c r="B28" s="66"/>
      <c r="C28" s="66"/>
      <c r="D28" s="66"/>
      <c r="E28" s="66"/>
    </row>
    <row r="29" spans="1:5" ht="15" customHeight="1" x14ac:dyDescent="0.2">
      <c r="A29" s="38" t="s">
        <v>58</v>
      </c>
      <c r="B29" s="38"/>
      <c r="C29" s="38"/>
      <c r="D29" s="38"/>
      <c r="E29" s="38"/>
    </row>
    <row r="30" spans="1:5" ht="15" customHeight="1" x14ac:dyDescent="0.2">
      <c r="A30" s="38"/>
      <c r="B30" s="38"/>
      <c r="C30" s="38"/>
      <c r="D30" s="38"/>
      <c r="E30" s="38"/>
    </row>
    <row r="31" spans="1:5" ht="15" customHeight="1" x14ac:dyDescent="0.2">
      <c r="A31" s="38"/>
      <c r="B31" s="38"/>
      <c r="C31" s="38"/>
      <c r="D31" s="38"/>
      <c r="E31" s="38"/>
    </row>
    <row r="32" spans="1:5" ht="15" customHeight="1" x14ac:dyDescent="0.2">
      <c r="A32" s="38"/>
      <c r="B32" s="38"/>
      <c r="C32" s="38"/>
      <c r="D32" s="38"/>
      <c r="E32" s="38"/>
    </row>
    <row r="33" spans="1:5" ht="15" customHeight="1" x14ac:dyDescent="0.2">
      <c r="A33" s="38"/>
      <c r="B33" s="38"/>
      <c r="C33" s="38"/>
      <c r="D33" s="38"/>
      <c r="E33" s="38"/>
    </row>
    <row r="34" spans="1:5" ht="15" customHeight="1" x14ac:dyDescent="0.2">
      <c r="A34" s="38"/>
      <c r="B34" s="38"/>
      <c r="C34" s="38"/>
      <c r="D34" s="38"/>
      <c r="E34" s="38"/>
    </row>
    <row r="35" spans="1:5" ht="15" customHeight="1" x14ac:dyDescent="0.2">
      <c r="A35" s="67"/>
      <c r="B35" s="67"/>
      <c r="C35" s="67"/>
      <c r="D35" s="67"/>
      <c r="E35" s="67"/>
    </row>
    <row r="36" spans="1:5" ht="15" customHeight="1" x14ac:dyDescent="0.25">
      <c r="A36" s="68" t="s">
        <v>1</v>
      </c>
      <c r="B36" s="69"/>
      <c r="C36" s="69"/>
      <c r="D36" s="69"/>
      <c r="E36" s="69"/>
    </row>
    <row r="37" spans="1:5" ht="15" customHeight="1" x14ac:dyDescent="0.2">
      <c r="A37" s="60" t="s">
        <v>51</v>
      </c>
      <c r="B37" s="69"/>
      <c r="C37" s="69"/>
      <c r="D37" s="69"/>
      <c r="E37" s="61" t="s">
        <v>52</v>
      </c>
    </row>
    <row r="38" spans="1:5" ht="15" customHeight="1" x14ac:dyDescent="0.25">
      <c r="A38" s="70"/>
      <c r="B38" s="68"/>
      <c r="C38" s="69"/>
      <c r="D38" s="69"/>
      <c r="E38" s="71"/>
    </row>
    <row r="39" spans="1:5" ht="15" customHeight="1" x14ac:dyDescent="0.2">
      <c r="B39" s="72" t="s">
        <v>53</v>
      </c>
      <c r="C39" s="72" t="s">
        <v>39</v>
      </c>
      <c r="D39" s="73" t="s">
        <v>54</v>
      </c>
      <c r="E39" s="49" t="s">
        <v>41</v>
      </c>
    </row>
    <row r="40" spans="1:5" ht="15" customHeight="1" x14ac:dyDescent="0.2">
      <c r="B40" s="74">
        <v>33192</v>
      </c>
      <c r="C40" s="75"/>
      <c r="D40" s="76" t="s">
        <v>55</v>
      </c>
      <c r="E40" s="77">
        <v>75770</v>
      </c>
    </row>
    <row r="41" spans="1:5" ht="15" customHeight="1" x14ac:dyDescent="0.2">
      <c r="B41" s="78"/>
      <c r="C41" s="79" t="s">
        <v>43</v>
      </c>
      <c r="D41" s="80"/>
      <c r="E41" s="81">
        <f>SUM(E40:E40)</f>
        <v>75770</v>
      </c>
    </row>
    <row r="42" spans="1:5" ht="15" customHeight="1" x14ac:dyDescent="0.25">
      <c r="A42" s="82"/>
      <c r="B42" s="83"/>
      <c r="C42" s="83"/>
      <c r="D42" s="83"/>
      <c r="E42" s="83"/>
    </row>
    <row r="43" spans="1:5" ht="15" customHeight="1" x14ac:dyDescent="0.25">
      <c r="A43" s="68" t="s">
        <v>16</v>
      </c>
      <c r="B43" s="69"/>
      <c r="C43" s="69"/>
      <c r="D43" s="69"/>
      <c r="E43" s="70"/>
    </row>
    <row r="44" spans="1:5" ht="15" customHeight="1" x14ac:dyDescent="0.2">
      <c r="A44" s="60" t="s">
        <v>51</v>
      </c>
      <c r="B44" s="69"/>
      <c r="C44" s="69"/>
      <c r="D44" s="69"/>
      <c r="E44" s="61" t="s">
        <v>52</v>
      </c>
    </row>
    <row r="45" spans="1:5" ht="15" customHeight="1" x14ac:dyDescent="0.2"/>
    <row r="46" spans="1:5" ht="15" customHeight="1" x14ac:dyDescent="0.2">
      <c r="B46" s="72" t="s">
        <v>53</v>
      </c>
      <c r="C46" s="72" t="s">
        <v>39</v>
      </c>
      <c r="D46" s="48" t="s">
        <v>54</v>
      </c>
      <c r="E46" s="72" t="s">
        <v>41</v>
      </c>
    </row>
    <row r="47" spans="1:5" ht="15" customHeight="1" x14ac:dyDescent="0.2">
      <c r="B47" s="74">
        <v>33192</v>
      </c>
      <c r="C47" s="75"/>
      <c r="D47" s="84" t="s">
        <v>56</v>
      </c>
      <c r="E47" s="77">
        <v>75770</v>
      </c>
    </row>
    <row r="48" spans="1:5" ht="15" customHeight="1" x14ac:dyDescent="0.2">
      <c r="A48" s="86"/>
      <c r="B48" s="87"/>
      <c r="C48" s="79" t="s">
        <v>43</v>
      </c>
      <c r="D48" s="88"/>
      <c r="E48" s="89">
        <f>SUM(E47:E47)</f>
        <v>75770</v>
      </c>
    </row>
    <row r="49" spans="1:5" ht="15" customHeight="1" x14ac:dyDescent="0.2"/>
    <row r="50" spans="1:5" ht="15" customHeight="1" x14ac:dyDescent="0.2"/>
    <row r="51" spans="1:5" ht="15" customHeight="1" x14ac:dyDescent="0.25">
      <c r="A51" s="36"/>
    </row>
    <row r="52" spans="1:5" ht="15" customHeight="1" x14ac:dyDescent="0.2"/>
    <row r="53" spans="1:5" ht="15" customHeight="1" x14ac:dyDescent="0.2"/>
    <row r="54" spans="1:5" ht="15" customHeight="1" x14ac:dyDescent="0.25">
      <c r="A54" s="36" t="s">
        <v>59</v>
      </c>
    </row>
    <row r="55" spans="1:5" ht="15" customHeight="1" x14ac:dyDescent="0.2">
      <c r="A55" s="66" t="s">
        <v>48</v>
      </c>
      <c r="B55" s="66"/>
      <c r="C55" s="66"/>
      <c r="D55" s="66"/>
      <c r="E55" s="66"/>
    </row>
    <row r="56" spans="1:5" ht="15" customHeight="1" x14ac:dyDescent="0.2">
      <c r="A56" s="66" t="s">
        <v>49</v>
      </c>
      <c r="B56" s="66"/>
      <c r="C56" s="66"/>
      <c r="D56" s="66"/>
      <c r="E56" s="66"/>
    </row>
    <row r="57" spans="1:5" ht="15" customHeight="1" x14ac:dyDescent="0.2">
      <c r="A57" s="38" t="s">
        <v>60</v>
      </c>
      <c r="B57" s="38"/>
      <c r="C57" s="38"/>
      <c r="D57" s="38"/>
      <c r="E57" s="38"/>
    </row>
    <row r="58" spans="1:5" ht="15" customHeight="1" x14ac:dyDescent="0.2">
      <c r="A58" s="38"/>
      <c r="B58" s="38"/>
      <c r="C58" s="38"/>
      <c r="D58" s="38"/>
      <c r="E58" s="38"/>
    </row>
    <row r="59" spans="1:5" ht="15" customHeight="1" x14ac:dyDescent="0.2">
      <c r="A59" s="38"/>
      <c r="B59" s="38"/>
      <c r="C59" s="38"/>
      <c r="D59" s="38"/>
      <c r="E59" s="38"/>
    </row>
    <row r="60" spans="1:5" ht="15" customHeight="1" x14ac:dyDescent="0.2">
      <c r="A60" s="38"/>
      <c r="B60" s="38"/>
      <c r="C60" s="38"/>
      <c r="D60" s="38"/>
      <c r="E60" s="38"/>
    </row>
    <row r="61" spans="1:5" ht="15" customHeight="1" x14ac:dyDescent="0.2">
      <c r="A61" s="38"/>
      <c r="B61" s="38"/>
      <c r="C61" s="38"/>
      <c r="D61" s="38"/>
      <c r="E61" s="38"/>
    </row>
    <row r="62" spans="1:5" ht="15" customHeight="1" x14ac:dyDescent="0.2">
      <c r="A62" s="90"/>
      <c r="B62" s="90"/>
      <c r="C62" s="90"/>
      <c r="D62" s="90"/>
      <c r="E62" s="90"/>
    </row>
    <row r="63" spans="1:5" ht="15" customHeight="1" x14ac:dyDescent="0.25">
      <c r="A63" s="68" t="s">
        <v>1</v>
      </c>
      <c r="B63" s="69"/>
      <c r="C63" s="69"/>
      <c r="D63" s="69"/>
      <c r="E63" s="69"/>
    </row>
    <row r="64" spans="1:5" ht="15" customHeight="1" x14ac:dyDescent="0.2">
      <c r="A64" s="60" t="s">
        <v>51</v>
      </c>
      <c r="B64" s="69"/>
      <c r="C64" s="69"/>
      <c r="D64" s="69"/>
      <c r="E64" s="61" t="s">
        <v>52</v>
      </c>
    </row>
    <row r="65" spans="1:5" ht="15" customHeight="1" x14ac:dyDescent="0.25">
      <c r="A65" s="70"/>
      <c r="B65" s="68"/>
      <c r="C65" s="69"/>
      <c r="D65" s="69"/>
      <c r="E65" s="71"/>
    </row>
    <row r="66" spans="1:5" ht="15" customHeight="1" x14ac:dyDescent="0.2">
      <c r="A66" s="44"/>
      <c r="B66" s="72" t="s">
        <v>53</v>
      </c>
      <c r="C66" s="72" t="s">
        <v>39</v>
      </c>
      <c r="D66" s="73" t="s">
        <v>54</v>
      </c>
      <c r="E66" s="72" t="s">
        <v>41</v>
      </c>
    </row>
    <row r="67" spans="1:5" ht="15" customHeight="1" x14ac:dyDescent="0.2">
      <c r="A67" s="44"/>
      <c r="B67" s="74">
        <v>33049</v>
      </c>
      <c r="C67" s="75"/>
      <c r="D67" s="76" t="s">
        <v>55</v>
      </c>
      <c r="E67" s="77">
        <v>6919400</v>
      </c>
    </row>
    <row r="68" spans="1:5" ht="15" customHeight="1" x14ac:dyDescent="0.2">
      <c r="A68" s="44"/>
      <c r="B68" s="78"/>
      <c r="C68" s="79" t="s">
        <v>43</v>
      </c>
      <c r="D68" s="80"/>
      <c r="E68" s="81">
        <f>SUM(E67:E67)</f>
        <v>6919400</v>
      </c>
    </row>
    <row r="69" spans="1:5" ht="15" customHeight="1" x14ac:dyDescent="0.2">
      <c r="A69" s="44"/>
      <c r="B69" s="86"/>
      <c r="C69" s="91"/>
      <c r="D69" s="69"/>
      <c r="E69" s="92"/>
    </row>
    <row r="70" spans="1:5" ht="15" customHeight="1" x14ac:dyDescent="0.25">
      <c r="A70" s="68" t="s">
        <v>16</v>
      </c>
      <c r="B70" s="69"/>
      <c r="C70" s="69"/>
      <c r="D70" s="69"/>
      <c r="E70" s="70"/>
    </row>
    <row r="71" spans="1:5" ht="15" customHeight="1" x14ac:dyDescent="0.2">
      <c r="A71" s="60" t="s">
        <v>51</v>
      </c>
      <c r="B71" s="69"/>
      <c r="C71" s="69"/>
      <c r="D71" s="69"/>
      <c r="E71" s="61" t="s">
        <v>52</v>
      </c>
    </row>
    <row r="72" spans="1:5" ht="15" customHeight="1" x14ac:dyDescent="0.2"/>
    <row r="73" spans="1:5" ht="15" customHeight="1" x14ac:dyDescent="0.2">
      <c r="B73" s="72" t="s">
        <v>53</v>
      </c>
      <c r="C73" s="72" t="s">
        <v>39</v>
      </c>
      <c r="D73" s="73" t="s">
        <v>54</v>
      </c>
      <c r="E73" s="72" t="s">
        <v>41</v>
      </c>
    </row>
    <row r="74" spans="1:5" ht="15" customHeight="1" x14ac:dyDescent="0.2">
      <c r="B74" s="74">
        <v>33049</v>
      </c>
      <c r="C74" s="75"/>
      <c r="D74" s="76" t="s">
        <v>61</v>
      </c>
      <c r="E74" s="77">
        <v>6787118</v>
      </c>
    </row>
    <row r="75" spans="1:5" ht="15" customHeight="1" x14ac:dyDescent="0.2">
      <c r="B75" s="78"/>
      <c r="C75" s="79" t="s">
        <v>43</v>
      </c>
      <c r="D75" s="80"/>
      <c r="E75" s="81">
        <f>SUM(E74:E74)</f>
        <v>6787118</v>
      </c>
    </row>
    <row r="76" spans="1:5" ht="15" customHeight="1" x14ac:dyDescent="0.2"/>
    <row r="77" spans="1:5" ht="15" customHeight="1" x14ac:dyDescent="0.2">
      <c r="C77" s="72" t="s">
        <v>39</v>
      </c>
      <c r="D77" s="73" t="s">
        <v>54</v>
      </c>
      <c r="E77" s="72" t="s">
        <v>41</v>
      </c>
    </row>
    <row r="78" spans="1:5" ht="15" customHeight="1" x14ac:dyDescent="0.2">
      <c r="C78" s="75">
        <v>3122</v>
      </c>
      <c r="D78" s="76" t="s">
        <v>62</v>
      </c>
      <c r="E78" s="77">
        <v>49506</v>
      </c>
    </row>
    <row r="79" spans="1:5" ht="15" customHeight="1" x14ac:dyDescent="0.2">
      <c r="C79" s="75">
        <v>3123</v>
      </c>
      <c r="D79" s="76" t="s">
        <v>62</v>
      </c>
      <c r="E79" s="77">
        <v>51923</v>
      </c>
    </row>
    <row r="80" spans="1:5" ht="15" customHeight="1" x14ac:dyDescent="0.2">
      <c r="C80" s="75">
        <v>3124</v>
      </c>
      <c r="D80" s="76" t="s">
        <v>62</v>
      </c>
      <c r="E80" s="77">
        <v>30853</v>
      </c>
    </row>
    <row r="81" spans="1:7" ht="15" customHeight="1" x14ac:dyDescent="0.2">
      <c r="C81" s="79" t="s">
        <v>43</v>
      </c>
      <c r="D81" s="80"/>
      <c r="E81" s="81">
        <f>SUM(E78:E80)</f>
        <v>132282</v>
      </c>
      <c r="G81" s="93">
        <f>+E75+E81</f>
        <v>6919400</v>
      </c>
    </row>
    <row r="82" spans="1:7" ht="15" customHeight="1" x14ac:dyDescent="0.2"/>
    <row r="83" spans="1:7" ht="15" customHeight="1" x14ac:dyDescent="0.2"/>
    <row r="84" spans="1:7" ht="15" customHeight="1" x14ac:dyDescent="0.25">
      <c r="A84" s="36" t="s">
        <v>63</v>
      </c>
    </row>
    <row r="85" spans="1:7" ht="15" customHeight="1" x14ac:dyDescent="0.2">
      <c r="A85" s="66" t="s">
        <v>48</v>
      </c>
      <c r="B85" s="66"/>
      <c r="C85" s="66"/>
      <c r="D85" s="66"/>
      <c r="E85" s="66"/>
    </row>
    <row r="86" spans="1:7" ht="15" customHeight="1" x14ac:dyDescent="0.2">
      <c r="A86" s="66" t="s">
        <v>49</v>
      </c>
      <c r="B86" s="66"/>
      <c r="C86" s="66"/>
      <c r="D86" s="66"/>
      <c r="E86" s="66"/>
    </row>
    <row r="87" spans="1:7" ht="15" customHeight="1" x14ac:dyDescent="0.2">
      <c r="A87" s="38" t="s">
        <v>64</v>
      </c>
      <c r="B87" s="38"/>
      <c r="C87" s="38"/>
      <c r="D87" s="38"/>
      <c r="E87" s="38"/>
    </row>
    <row r="88" spans="1:7" ht="15" customHeight="1" x14ac:dyDescent="0.2">
      <c r="A88" s="38"/>
      <c r="B88" s="38"/>
      <c r="C88" s="38"/>
      <c r="D88" s="38"/>
      <c r="E88" s="38"/>
    </row>
    <row r="89" spans="1:7" ht="15" customHeight="1" x14ac:dyDescent="0.2">
      <c r="A89" s="38"/>
      <c r="B89" s="38"/>
      <c r="C89" s="38"/>
      <c r="D89" s="38"/>
      <c r="E89" s="38"/>
    </row>
    <row r="90" spans="1:7" ht="15" customHeight="1" x14ac:dyDescent="0.2">
      <c r="A90" s="38"/>
      <c r="B90" s="38"/>
      <c r="C90" s="38"/>
      <c r="D90" s="38"/>
      <c r="E90" s="38"/>
    </row>
    <row r="91" spans="1:7" ht="15" customHeight="1" x14ac:dyDescent="0.2">
      <c r="A91" s="38"/>
      <c r="B91" s="38"/>
      <c r="C91" s="38"/>
      <c r="D91" s="38"/>
      <c r="E91" s="38"/>
    </row>
    <row r="92" spans="1:7" ht="15" customHeight="1" x14ac:dyDescent="0.2">
      <c r="A92" s="90"/>
      <c r="B92" s="90"/>
      <c r="C92" s="90"/>
      <c r="D92" s="90"/>
      <c r="E92" s="90"/>
    </row>
    <row r="93" spans="1:7" ht="15" customHeight="1" x14ac:dyDescent="0.25">
      <c r="A93" s="68" t="s">
        <v>1</v>
      </c>
      <c r="B93" s="69"/>
      <c r="C93" s="69"/>
      <c r="D93" s="69"/>
      <c r="E93" s="69"/>
    </row>
    <row r="94" spans="1:7" ht="15" customHeight="1" x14ac:dyDescent="0.2">
      <c r="A94" s="60" t="s">
        <v>51</v>
      </c>
      <c r="B94" s="69"/>
      <c r="C94" s="69"/>
      <c r="D94" s="69"/>
      <c r="E94" s="61" t="s">
        <v>52</v>
      </c>
    </row>
    <row r="95" spans="1:7" ht="15" customHeight="1" x14ac:dyDescent="0.25">
      <c r="A95" s="70"/>
      <c r="B95" s="68"/>
      <c r="C95" s="69"/>
      <c r="D95" s="69"/>
      <c r="E95" s="71"/>
    </row>
    <row r="96" spans="1:7" ht="15" customHeight="1" x14ac:dyDescent="0.2">
      <c r="A96" s="44"/>
      <c r="B96" s="72" t="s">
        <v>53</v>
      </c>
      <c r="C96" s="72" t="s">
        <v>39</v>
      </c>
      <c r="D96" s="73" t="s">
        <v>54</v>
      </c>
      <c r="E96" s="72" t="s">
        <v>41</v>
      </c>
    </row>
    <row r="97" spans="1:5" ht="15" customHeight="1" x14ac:dyDescent="0.2">
      <c r="A97" s="44"/>
      <c r="B97" s="74">
        <v>33064</v>
      </c>
      <c r="C97" s="75"/>
      <c r="D97" s="76" t="s">
        <v>55</v>
      </c>
      <c r="E97" s="77">
        <v>1400000</v>
      </c>
    </row>
    <row r="98" spans="1:5" ht="15" customHeight="1" x14ac:dyDescent="0.2">
      <c r="A98" s="44"/>
      <c r="B98" s="78"/>
      <c r="C98" s="79" t="s">
        <v>43</v>
      </c>
      <c r="D98" s="80"/>
      <c r="E98" s="81">
        <f>SUM(E97:E97)</f>
        <v>1400000</v>
      </c>
    </row>
    <row r="99" spans="1:5" ht="15" customHeight="1" x14ac:dyDescent="0.2">
      <c r="A99" s="44"/>
      <c r="B99" s="86"/>
      <c r="C99" s="91"/>
      <c r="D99" s="69"/>
      <c r="E99" s="92"/>
    </row>
    <row r="100" spans="1:5" ht="15" customHeight="1" x14ac:dyDescent="0.25">
      <c r="A100" s="68" t="s">
        <v>16</v>
      </c>
      <c r="B100" s="69"/>
      <c r="C100" s="69"/>
      <c r="D100" s="69"/>
      <c r="E100" s="70"/>
    </row>
    <row r="101" spans="1:5" ht="15" customHeight="1" x14ac:dyDescent="0.2">
      <c r="A101" s="60" t="s">
        <v>51</v>
      </c>
      <c r="B101" s="69"/>
      <c r="C101" s="69"/>
      <c r="D101" s="69"/>
      <c r="E101" s="61" t="s">
        <v>52</v>
      </c>
    </row>
    <row r="102" spans="1:5" ht="15" customHeight="1" x14ac:dyDescent="0.2"/>
    <row r="103" spans="1:5" ht="15" customHeight="1" x14ac:dyDescent="0.2">
      <c r="A103" s="94" t="s">
        <v>65</v>
      </c>
      <c r="E103" s="95">
        <v>1400000</v>
      </c>
    </row>
    <row r="104" spans="1:5" ht="15" customHeight="1" x14ac:dyDescent="0.2"/>
    <row r="105" spans="1:5" ht="15" customHeight="1" x14ac:dyDescent="0.2"/>
    <row r="106" spans="1:5" ht="15" customHeight="1" x14ac:dyDescent="0.25">
      <c r="A106" s="36" t="s">
        <v>66</v>
      </c>
    </row>
    <row r="107" spans="1:5" ht="15" customHeight="1" x14ac:dyDescent="0.2">
      <c r="A107" s="66" t="s">
        <v>48</v>
      </c>
      <c r="B107" s="66"/>
      <c r="C107" s="66"/>
      <c r="D107" s="66"/>
      <c r="E107" s="66"/>
    </row>
    <row r="108" spans="1:5" ht="15" customHeight="1" x14ac:dyDescent="0.2">
      <c r="A108" s="66" t="s">
        <v>49</v>
      </c>
      <c r="B108" s="66"/>
      <c r="C108" s="66"/>
      <c r="D108" s="66"/>
      <c r="E108" s="66"/>
    </row>
    <row r="109" spans="1:5" ht="15" customHeight="1" x14ac:dyDescent="0.2">
      <c r="A109" s="38" t="s">
        <v>67</v>
      </c>
      <c r="B109" s="38"/>
      <c r="C109" s="38"/>
      <c r="D109" s="38"/>
      <c r="E109" s="38"/>
    </row>
    <row r="110" spans="1:5" ht="15" customHeight="1" x14ac:dyDescent="0.2">
      <c r="A110" s="38"/>
      <c r="B110" s="38"/>
      <c r="C110" s="38"/>
      <c r="D110" s="38"/>
      <c r="E110" s="38"/>
    </row>
    <row r="111" spans="1:5" ht="15" customHeight="1" x14ac:dyDescent="0.2">
      <c r="A111" s="38"/>
      <c r="B111" s="38"/>
      <c r="C111" s="38"/>
      <c r="D111" s="38"/>
      <c r="E111" s="38"/>
    </row>
    <row r="112" spans="1:5" ht="15" customHeight="1" x14ac:dyDescent="0.2">
      <c r="A112" s="38"/>
      <c r="B112" s="38"/>
      <c r="C112" s="38"/>
      <c r="D112" s="38"/>
      <c r="E112" s="38"/>
    </row>
    <row r="113" spans="1:5" ht="15" customHeight="1" x14ac:dyDescent="0.2">
      <c r="A113" s="38"/>
      <c r="B113" s="38"/>
      <c r="C113" s="38"/>
      <c r="D113" s="38"/>
      <c r="E113" s="38"/>
    </row>
    <row r="114" spans="1:5" ht="15" customHeight="1" x14ac:dyDescent="0.2">
      <c r="A114" s="67"/>
      <c r="B114" s="67"/>
      <c r="C114" s="67"/>
      <c r="D114" s="67"/>
      <c r="E114" s="67"/>
    </row>
    <row r="115" spans="1:5" ht="15" customHeight="1" x14ac:dyDescent="0.25">
      <c r="A115" s="68" t="s">
        <v>1</v>
      </c>
      <c r="B115" s="69"/>
      <c r="C115" s="69"/>
      <c r="D115" s="69"/>
      <c r="E115" s="69"/>
    </row>
    <row r="116" spans="1:5" ht="15" customHeight="1" x14ac:dyDescent="0.2">
      <c r="A116" s="60" t="s">
        <v>51</v>
      </c>
      <c r="B116" s="69"/>
      <c r="C116" s="69"/>
      <c r="D116" s="69"/>
      <c r="E116" s="61" t="s">
        <v>52</v>
      </c>
    </row>
    <row r="117" spans="1:5" ht="15" customHeight="1" x14ac:dyDescent="0.25">
      <c r="A117" s="70"/>
      <c r="B117" s="68"/>
      <c r="C117" s="69"/>
      <c r="D117" s="69"/>
      <c r="E117" s="71"/>
    </row>
    <row r="118" spans="1:5" ht="15" customHeight="1" x14ac:dyDescent="0.2">
      <c r="B118" s="72" t="s">
        <v>53</v>
      </c>
      <c r="C118" s="72" t="s">
        <v>39</v>
      </c>
      <c r="D118" s="73" t="s">
        <v>54</v>
      </c>
      <c r="E118" s="49" t="s">
        <v>41</v>
      </c>
    </row>
    <row r="119" spans="1:5" ht="15" customHeight="1" x14ac:dyDescent="0.2">
      <c r="B119" s="74">
        <v>33070</v>
      </c>
      <c r="C119" s="75"/>
      <c r="D119" s="76" t="s">
        <v>55</v>
      </c>
      <c r="E119" s="77">
        <v>3179965</v>
      </c>
    </row>
    <row r="120" spans="1:5" ht="15" customHeight="1" x14ac:dyDescent="0.2">
      <c r="B120" s="78"/>
      <c r="C120" s="79" t="s">
        <v>43</v>
      </c>
      <c r="D120" s="80"/>
      <c r="E120" s="81">
        <f>SUM(E119:E119)</f>
        <v>3179965</v>
      </c>
    </row>
    <row r="121" spans="1:5" ht="15" customHeight="1" x14ac:dyDescent="0.25">
      <c r="A121" s="82"/>
      <c r="B121" s="83"/>
      <c r="C121" s="83"/>
      <c r="D121" s="83"/>
      <c r="E121" s="83"/>
    </row>
    <row r="122" spans="1:5" ht="15" customHeight="1" x14ac:dyDescent="0.25">
      <c r="A122" s="68" t="s">
        <v>16</v>
      </c>
      <c r="B122" s="69"/>
      <c r="C122" s="69"/>
      <c r="D122" s="69"/>
      <c r="E122" s="70"/>
    </row>
    <row r="123" spans="1:5" ht="15" customHeight="1" x14ac:dyDescent="0.2">
      <c r="A123" s="60" t="s">
        <v>51</v>
      </c>
      <c r="B123" s="69"/>
      <c r="C123" s="69"/>
      <c r="D123" s="69"/>
      <c r="E123" s="61" t="s">
        <v>52</v>
      </c>
    </row>
    <row r="124" spans="1:5" ht="15" customHeight="1" x14ac:dyDescent="0.2"/>
    <row r="125" spans="1:5" ht="15" customHeight="1" x14ac:dyDescent="0.2">
      <c r="B125" s="72" t="s">
        <v>53</v>
      </c>
      <c r="C125" s="72" t="s">
        <v>39</v>
      </c>
      <c r="D125" s="48" t="s">
        <v>54</v>
      </c>
      <c r="E125" s="72" t="s">
        <v>41</v>
      </c>
    </row>
    <row r="126" spans="1:5" ht="15" customHeight="1" x14ac:dyDescent="0.2">
      <c r="B126" s="74">
        <v>33070</v>
      </c>
      <c r="C126" s="75"/>
      <c r="D126" s="84" t="s">
        <v>56</v>
      </c>
      <c r="E126" s="77">
        <v>13320</v>
      </c>
    </row>
    <row r="127" spans="1:5" ht="15" customHeight="1" x14ac:dyDescent="0.2">
      <c r="A127" s="86"/>
      <c r="B127" s="87"/>
      <c r="C127" s="79" t="s">
        <v>43</v>
      </c>
      <c r="D127" s="88"/>
      <c r="E127" s="89">
        <f>SUM(E126:E126)</f>
        <v>13320</v>
      </c>
    </row>
    <row r="128" spans="1:5" ht="15" customHeight="1" x14ac:dyDescent="0.2"/>
    <row r="129" spans="1:7" ht="15" customHeight="1" x14ac:dyDescent="0.2">
      <c r="C129" s="72" t="s">
        <v>39</v>
      </c>
      <c r="D129" s="96" t="s">
        <v>40</v>
      </c>
      <c r="E129" s="72" t="s">
        <v>41</v>
      </c>
    </row>
    <row r="130" spans="1:7" ht="15" customHeight="1" x14ac:dyDescent="0.2">
      <c r="C130" s="97">
        <v>3113</v>
      </c>
      <c r="D130" s="76" t="s">
        <v>62</v>
      </c>
      <c r="E130" s="85">
        <v>43956</v>
      </c>
    </row>
    <row r="131" spans="1:7" ht="15" customHeight="1" x14ac:dyDescent="0.2">
      <c r="C131" s="97">
        <v>3114</v>
      </c>
      <c r="D131" s="76" t="s">
        <v>62</v>
      </c>
      <c r="E131" s="85">
        <v>5772</v>
      </c>
    </row>
    <row r="132" spans="1:7" ht="15" customHeight="1" x14ac:dyDescent="0.2">
      <c r="C132" s="97">
        <v>3113</v>
      </c>
      <c r="D132" s="98" t="s">
        <v>68</v>
      </c>
      <c r="E132" s="85">
        <f>52540+1883670</f>
        <v>1936210</v>
      </c>
    </row>
    <row r="133" spans="1:7" ht="15" customHeight="1" x14ac:dyDescent="0.2">
      <c r="C133" s="97">
        <v>3117</v>
      </c>
      <c r="D133" s="98" t="s">
        <v>68</v>
      </c>
      <c r="E133" s="85">
        <v>1180707</v>
      </c>
    </row>
    <row r="134" spans="1:7" ht="15" customHeight="1" x14ac:dyDescent="0.2">
      <c r="C134" s="79" t="s">
        <v>43</v>
      </c>
      <c r="D134" s="88"/>
      <c r="E134" s="89">
        <f>SUM(E130:E133)</f>
        <v>3166645</v>
      </c>
      <c r="G134" s="93">
        <f>+E127+E134</f>
        <v>3179965</v>
      </c>
    </row>
    <row r="135" spans="1:7" ht="15" customHeight="1" x14ac:dyDescent="0.2"/>
    <row r="136" spans="1:7" ht="15" customHeight="1" x14ac:dyDescent="0.2"/>
    <row r="137" spans="1:7" ht="15" customHeight="1" x14ac:dyDescent="0.25">
      <c r="A137" s="36" t="s">
        <v>69</v>
      </c>
    </row>
    <row r="138" spans="1:7" ht="15" customHeight="1" x14ac:dyDescent="0.2">
      <c r="A138" s="66" t="s">
        <v>48</v>
      </c>
      <c r="B138" s="66"/>
      <c r="C138" s="66"/>
      <c r="D138" s="66"/>
      <c r="E138" s="66"/>
    </row>
    <row r="139" spans="1:7" ht="15" customHeight="1" x14ac:dyDescent="0.2">
      <c r="A139" s="66" t="s">
        <v>49</v>
      </c>
      <c r="B139" s="66"/>
      <c r="C139" s="66"/>
      <c r="D139" s="66"/>
      <c r="E139" s="66"/>
    </row>
    <row r="140" spans="1:7" ht="15" customHeight="1" x14ac:dyDescent="0.2">
      <c r="A140" s="38" t="s">
        <v>70</v>
      </c>
      <c r="B140" s="38"/>
      <c r="C140" s="38"/>
      <c r="D140" s="38"/>
      <c r="E140" s="38"/>
    </row>
    <row r="141" spans="1:7" ht="15" customHeight="1" x14ac:dyDescent="0.2">
      <c r="A141" s="38"/>
      <c r="B141" s="38"/>
      <c r="C141" s="38"/>
      <c r="D141" s="38"/>
      <c r="E141" s="38"/>
    </row>
    <row r="142" spans="1:7" ht="15" customHeight="1" x14ac:dyDescent="0.2">
      <c r="A142" s="38"/>
      <c r="B142" s="38"/>
      <c r="C142" s="38"/>
      <c r="D142" s="38"/>
      <c r="E142" s="38"/>
    </row>
    <row r="143" spans="1:7" ht="15" customHeight="1" x14ac:dyDescent="0.2">
      <c r="A143" s="38"/>
      <c r="B143" s="38"/>
      <c r="C143" s="38"/>
      <c r="D143" s="38"/>
      <c r="E143" s="38"/>
    </row>
    <row r="144" spans="1:7" ht="15" customHeight="1" x14ac:dyDescent="0.2">
      <c r="A144" s="38"/>
      <c r="B144" s="38"/>
      <c r="C144" s="38"/>
      <c r="D144" s="38"/>
      <c r="E144" s="38"/>
    </row>
    <row r="145" spans="1:5" ht="15" customHeight="1" x14ac:dyDescent="0.2">
      <c r="A145" s="38"/>
      <c r="B145" s="38"/>
      <c r="C145" s="38"/>
      <c r="D145" s="38"/>
      <c r="E145" s="38"/>
    </row>
    <row r="146" spans="1:5" ht="15" customHeight="1" x14ac:dyDescent="0.2">
      <c r="A146" s="67"/>
      <c r="B146" s="67"/>
      <c r="C146" s="67"/>
      <c r="D146" s="67"/>
      <c r="E146" s="67"/>
    </row>
    <row r="147" spans="1:5" ht="15" customHeight="1" x14ac:dyDescent="0.25">
      <c r="A147" s="68" t="s">
        <v>1</v>
      </c>
      <c r="B147" s="69"/>
      <c r="C147" s="69"/>
      <c r="D147" s="69"/>
      <c r="E147" s="69"/>
    </row>
    <row r="148" spans="1:5" ht="15" customHeight="1" x14ac:dyDescent="0.2">
      <c r="A148" s="60" t="s">
        <v>51</v>
      </c>
      <c r="B148" s="69"/>
      <c r="C148" s="69"/>
      <c r="D148" s="69"/>
      <c r="E148" s="61" t="s">
        <v>52</v>
      </c>
    </row>
    <row r="149" spans="1:5" ht="15" customHeight="1" x14ac:dyDescent="0.25">
      <c r="A149" s="70"/>
      <c r="B149" s="68"/>
      <c r="C149" s="69"/>
      <c r="D149" s="69"/>
      <c r="E149" s="71"/>
    </row>
    <row r="150" spans="1:5" ht="15" customHeight="1" x14ac:dyDescent="0.2">
      <c r="B150" s="72" t="s">
        <v>53</v>
      </c>
      <c r="C150" s="72" t="s">
        <v>39</v>
      </c>
      <c r="D150" s="73" t="s">
        <v>54</v>
      </c>
      <c r="E150" s="72" t="s">
        <v>41</v>
      </c>
    </row>
    <row r="151" spans="1:5" ht="15" customHeight="1" x14ac:dyDescent="0.2">
      <c r="B151" s="74">
        <v>33354</v>
      </c>
      <c r="C151" s="75"/>
      <c r="D151" s="76" t="s">
        <v>55</v>
      </c>
      <c r="E151" s="77">
        <v>7847920</v>
      </c>
    </row>
    <row r="152" spans="1:5" ht="15" customHeight="1" x14ac:dyDescent="0.2">
      <c r="B152" s="78"/>
      <c r="C152" s="79" t="s">
        <v>43</v>
      </c>
      <c r="D152" s="80"/>
      <c r="E152" s="81">
        <f>SUM(E151:E151)</f>
        <v>7847920</v>
      </c>
    </row>
    <row r="153" spans="1:5" ht="15" customHeight="1" x14ac:dyDescent="0.25">
      <c r="A153" s="82"/>
      <c r="B153" s="83"/>
      <c r="C153" s="83"/>
      <c r="D153" s="83"/>
      <c r="E153" s="83"/>
    </row>
    <row r="154" spans="1:5" ht="15" customHeight="1" x14ac:dyDescent="0.25">
      <c r="A154" s="82"/>
      <c r="B154" s="83"/>
      <c r="C154" s="83"/>
      <c r="D154" s="83"/>
      <c r="E154" s="83"/>
    </row>
    <row r="155" spans="1:5" ht="15" customHeight="1" x14ac:dyDescent="0.25">
      <c r="A155" s="82"/>
      <c r="B155" s="83"/>
      <c r="C155" s="83"/>
      <c r="D155" s="83"/>
      <c r="E155" s="83"/>
    </row>
    <row r="156" spans="1:5" ht="15" customHeight="1" x14ac:dyDescent="0.25">
      <c r="A156" s="82"/>
      <c r="B156" s="83"/>
      <c r="C156" s="83"/>
      <c r="D156" s="83"/>
      <c r="E156" s="83"/>
    </row>
    <row r="157" spans="1:5" ht="15" customHeight="1" x14ac:dyDescent="0.25">
      <c r="A157" s="82"/>
      <c r="B157" s="83"/>
      <c r="C157" s="83"/>
      <c r="D157" s="83"/>
      <c r="E157" s="83"/>
    </row>
    <row r="158" spans="1:5" ht="15" customHeight="1" x14ac:dyDescent="0.25">
      <c r="A158" s="68" t="s">
        <v>16</v>
      </c>
      <c r="B158" s="69"/>
      <c r="C158" s="69"/>
      <c r="D158" s="69"/>
      <c r="E158" s="99"/>
    </row>
    <row r="159" spans="1:5" ht="15" customHeight="1" x14ac:dyDescent="0.2">
      <c r="A159" s="60" t="s">
        <v>51</v>
      </c>
      <c r="B159" s="41"/>
      <c r="C159" s="41"/>
      <c r="D159" s="41"/>
      <c r="E159" s="43" t="s">
        <v>52</v>
      </c>
    </row>
    <row r="160" spans="1:5" ht="15" customHeight="1" x14ac:dyDescent="0.25">
      <c r="A160" s="99"/>
      <c r="B160" s="68"/>
      <c r="C160" s="69"/>
      <c r="D160" s="69"/>
      <c r="E160" s="71"/>
    </row>
    <row r="161" spans="1:5" ht="15" customHeight="1" x14ac:dyDescent="0.2">
      <c r="B161" s="72" t="s">
        <v>53</v>
      </c>
      <c r="C161" s="72" t="s">
        <v>39</v>
      </c>
      <c r="D161" s="73" t="s">
        <v>54</v>
      </c>
      <c r="E161" s="72" t="s">
        <v>41</v>
      </c>
    </row>
    <row r="162" spans="1:5" ht="15" customHeight="1" x14ac:dyDescent="0.2">
      <c r="B162" s="74">
        <v>33354</v>
      </c>
      <c r="C162" s="100"/>
      <c r="D162" s="84" t="s">
        <v>56</v>
      </c>
      <c r="E162" s="77">
        <f>3127000+4720920</f>
        <v>7847920</v>
      </c>
    </row>
    <row r="163" spans="1:5" ht="15" customHeight="1" x14ac:dyDescent="0.2">
      <c r="B163" s="78"/>
      <c r="C163" s="79" t="s">
        <v>43</v>
      </c>
      <c r="D163" s="80"/>
      <c r="E163" s="81">
        <f>SUM(E162:E162)</f>
        <v>7847920</v>
      </c>
    </row>
    <row r="164" spans="1:5" ht="15" customHeight="1" x14ac:dyDescent="0.2"/>
    <row r="165" spans="1:5" ht="15" customHeight="1" x14ac:dyDescent="0.2"/>
    <row r="166" spans="1:5" ht="15" customHeight="1" x14ac:dyDescent="0.25">
      <c r="A166" s="36" t="s">
        <v>71</v>
      </c>
    </row>
    <row r="167" spans="1:5" ht="15" customHeight="1" x14ac:dyDescent="0.2">
      <c r="A167" s="66" t="s">
        <v>48</v>
      </c>
      <c r="B167" s="66"/>
      <c r="C167" s="66"/>
      <c r="D167" s="66"/>
      <c r="E167" s="66"/>
    </row>
    <row r="168" spans="1:5" ht="15" customHeight="1" x14ac:dyDescent="0.2">
      <c r="A168" s="66" t="s">
        <v>49</v>
      </c>
      <c r="B168" s="66"/>
      <c r="C168" s="66"/>
      <c r="D168" s="66"/>
      <c r="E168" s="66"/>
    </row>
    <row r="169" spans="1:5" ht="15" customHeight="1" x14ac:dyDescent="0.2">
      <c r="A169" s="38" t="s">
        <v>72</v>
      </c>
      <c r="B169" s="38"/>
      <c r="C169" s="38"/>
      <c r="D169" s="38"/>
      <c r="E169" s="38"/>
    </row>
    <row r="170" spans="1:5" ht="15" customHeight="1" x14ac:dyDescent="0.2">
      <c r="A170" s="38"/>
      <c r="B170" s="38"/>
      <c r="C170" s="38"/>
      <c r="D170" s="38"/>
      <c r="E170" s="38"/>
    </row>
    <row r="171" spans="1:5" ht="15" customHeight="1" x14ac:dyDescent="0.2">
      <c r="A171" s="38"/>
      <c r="B171" s="38"/>
      <c r="C171" s="38"/>
      <c r="D171" s="38"/>
      <c r="E171" s="38"/>
    </row>
    <row r="172" spans="1:5" ht="15" customHeight="1" x14ac:dyDescent="0.2">
      <c r="A172" s="38"/>
      <c r="B172" s="38"/>
      <c r="C172" s="38"/>
      <c r="D172" s="38"/>
      <c r="E172" s="38"/>
    </row>
    <row r="173" spans="1:5" ht="15" customHeight="1" x14ac:dyDescent="0.2">
      <c r="A173" s="38"/>
      <c r="B173" s="38"/>
      <c r="C173" s="38"/>
      <c r="D173" s="38"/>
      <c r="E173" s="38"/>
    </row>
    <row r="174" spans="1:5" ht="15" customHeight="1" x14ac:dyDescent="0.2">
      <c r="A174" s="38"/>
      <c r="B174" s="38"/>
      <c r="C174" s="38"/>
      <c r="D174" s="38"/>
      <c r="E174" s="38"/>
    </row>
    <row r="175" spans="1:5" ht="15" customHeight="1" x14ac:dyDescent="0.2">
      <c r="A175" s="38"/>
      <c r="B175" s="38"/>
      <c r="C175" s="38"/>
      <c r="D175" s="38"/>
      <c r="E175" s="38"/>
    </row>
    <row r="176" spans="1:5" ht="15" customHeight="1" x14ac:dyDescent="0.2">
      <c r="A176" s="67"/>
      <c r="B176" s="67"/>
      <c r="C176" s="67"/>
      <c r="D176" s="67"/>
      <c r="E176" s="67"/>
    </row>
    <row r="177" spans="1:5" ht="15" customHeight="1" x14ac:dyDescent="0.25">
      <c r="A177" s="68" t="s">
        <v>1</v>
      </c>
      <c r="B177" s="69"/>
      <c r="C177" s="69"/>
      <c r="D177" s="69"/>
      <c r="E177" s="69"/>
    </row>
    <row r="178" spans="1:5" ht="15" customHeight="1" x14ac:dyDescent="0.2">
      <c r="A178" s="60" t="s">
        <v>51</v>
      </c>
      <c r="B178" s="41"/>
      <c r="C178" s="41"/>
      <c r="D178" s="41"/>
      <c r="E178" s="43" t="s">
        <v>52</v>
      </c>
    </row>
    <row r="179" spans="1:5" ht="15" customHeight="1" x14ac:dyDescent="0.25">
      <c r="A179" s="99"/>
      <c r="B179" s="68"/>
      <c r="C179" s="69"/>
      <c r="D179" s="69"/>
      <c r="E179" s="71"/>
    </row>
    <row r="180" spans="1:5" ht="15" customHeight="1" x14ac:dyDescent="0.2">
      <c r="B180" s="72" t="s">
        <v>53</v>
      </c>
      <c r="C180" s="72" t="s">
        <v>39</v>
      </c>
      <c r="D180" s="73" t="s">
        <v>54</v>
      </c>
      <c r="E180" s="72" t="s">
        <v>41</v>
      </c>
    </row>
    <row r="181" spans="1:5" ht="15" customHeight="1" x14ac:dyDescent="0.2">
      <c r="B181" s="101">
        <v>103533063</v>
      </c>
      <c r="C181" s="100"/>
      <c r="D181" s="76" t="s">
        <v>55</v>
      </c>
      <c r="E181" s="77">
        <v>3402826.57</v>
      </c>
    </row>
    <row r="182" spans="1:5" ht="15" customHeight="1" x14ac:dyDescent="0.2">
      <c r="B182" s="101">
        <v>103133063</v>
      </c>
      <c r="C182" s="100"/>
      <c r="D182" s="76" t="s">
        <v>55</v>
      </c>
      <c r="E182" s="77">
        <v>600498.82999999996</v>
      </c>
    </row>
    <row r="183" spans="1:5" ht="15" customHeight="1" x14ac:dyDescent="0.2">
      <c r="B183" s="102"/>
      <c r="C183" s="79" t="s">
        <v>43</v>
      </c>
      <c r="D183" s="80"/>
      <c r="E183" s="81">
        <f>SUM(E181:E182)</f>
        <v>4003325.4</v>
      </c>
    </row>
    <row r="184" spans="1:5" ht="15" customHeight="1" x14ac:dyDescent="0.25">
      <c r="A184" s="82"/>
      <c r="B184" s="83"/>
      <c r="C184" s="83"/>
      <c r="D184" s="83"/>
      <c r="E184" s="83"/>
    </row>
    <row r="185" spans="1:5" ht="15" customHeight="1" x14ac:dyDescent="0.25">
      <c r="A185" s="68" t="s">
        <v>16</v>
      </c>
      <c r="B185" s="69"/>
      <c r="C185" s="69"/>
      <c r="D185" s="69"/>
      <c r="E185" s="99"/>
    </row>
    <row r="186" spans="1:5" ht="15" customHeight="1" x14ac:dyDescent="0.2">
      <c r="A186" s="60" t="s">
        <v>51</v>
      </c>
      <c r="B186" s="41"/>
      <c r="C186" s="41"/>
      <c r="D186" s="41"/>
      <c r="E186" s="43" t="s">
        <v>52</v>
      </c>
    </row>
    <row r="187" spans="1:5" ht="15" customHeight="1" x14ac:dyDescent="0.25">
      <c r="A187" s="99"/>
      <c r="B187" s="68"/>
      <c r="C187" s="69"/>
      <c r="D187" s="69"/>
      <c r="E187" s="71"/>
    </row>
    <row r="188" spans="1:5" ht="15" customHeight="1" x14ac:dyDescent="0.2">
      <c r="B188" s="72" t="s">
        <v>53</v>
      </c>
      <c r="C188" s="72" t="s">
        <v>39</v>
      </c>
      <c r="D188" s="73" t="s">
        <v>54</v>
      </c>
      <c r="E188" s="72" t="s">
        <v>41</v>
      </c>
    </row>
    <row r="189" spans="1:5" ht="15" customHeight="1" x14ac:dyDescent="0.2">
      <c r="B189" s="101">
        <v>103533063</v>
      </c>
      <c r="C189" s="100"/>
      <c r="D189" s="84" t="s">
        <v>56</v>
      </c>
      <c r="E189" s="77">
        <v>3402826.57</v>
      </c>
    </row>
    <row r="190" spans="1:5" ht="15" customHeight="1" x14ac:dyDescent="0.2">
      <c r="B190" s="101">
        <v>103133063</v>
      </c>
      <c r="C190" s="100"/>
      <c r="D190" s="84" t="s">
        <v>56</v>
      </c>
      <c r="E190" s="77">
        <v>600498.82999999996</v>
      </c>
    </row>
    <row r="191" spans="1:5" ht="15" customHeight="1" x14ac:dyDescent="0.2">
      <c r="B191" s="102"/>
      <c r="C191" s="79" t="s">
        <v>43</v>
      </c>
      <c r="D191" s="80"/>
      <c r="E191" s="81">
        <f>SUM(E189:E190)</f>
        <v>4003325.4</v>
      </c>
    </row>
    <row r="192" spans="1:5" ht="15" customHeight="1" x14ac:dyDescent="0.2"/>
    <row r="193" spans="1:5" ht="15" customHeight="1" x14ac:dyDescent="0.2"/>
    <row r="194" spans="1:5" ht="15" customHeight="1" x14ac:dyDescent="0.25">
      <c r="A194" s="36" t="s">
        <v>73</v>
      </c>
    </row>
    <row r="195" spans="1:5" ht="15" customHeight="1" x14ac:dyDescent="0.2">
      <c r="A195" s="66" t="s">
        <v>48</v>
      </c>
      <c r="B195" s="66"/>
      <c r="C195" s="66"/>
      <c r="D195" s="66"/>
      <c r="E195" s="66"/>
    </row>
    <row r="196" spans="1:5" ht="15" customHeight="1" x14ac:dyDescent="0.2">
      <c r="A196" s="66" t="s">
        <v>74</v>
      </c>
      <c r="B196" s="66"/>
      <c r="C196" s="66"/>
      <c r="D196" s="66"/>
      <c r="E196" s="66"/>
    </row>
    <row r="197" spans="1:5" ht="15" customHeight="1" x14ac:dyDescent="0.2">
      <c r="A197" s="38" t="s">
        <v>75</v>
      </c>
      <c r="B197" s="38"/>
      <c r="C197" s="38"/>
      <c r="D197" s="38"/>
      <c r="E197" s="38"/>
    </row>
    <row r="198" spans="1:5" ht="15" customHeight="1" x14ac:dyDescent="0.2">
      <c r="A198" s="38"/>
      <c r="B198" s="38"/>
      <c r="C198" s="38"/>
      <c r="D198" s="38"/>
      <c r="E198" s="38"/>
    </row>
    <row r="199" spans="1:5" ht="15" customHeight="1" x14ac:dyDescent="0.2">
      <c r="A199" s="38"/>
      <c r="B199" s="38"/>
      <c r="C199" s="38"/>
      <c r="D199" s="38"/>
      <c r="E199" s="38"/>
    </row>
    <row r="200" spans="1:5" ht="15" customHeight="1" x14ac:dyDescent="0.2">
      <c r="A200" s="38"/>
      <c r="B200" s="38"/>
      <c r="C200" s="38"/>
      <c r="D200" s="38"/>
      <c r="E200" s="38"/>
    </row>
    <row r="201" spans="1:5" ht="15" customHeight="1" x14ac:dyDescent="0.2">
      <c r="A201" s="38"/>
      <c r="B201" s="38"/>
      <c r="C201" s="38"/>
      <c r="D201" s="38"/>
      <c r="E201" s="38"/>
    </row>
    <row r="202" spans="1:5" ht="15" customHeight="1" x14ac:dyDescent="0.2">
      <c r="A202" s="38"/>
      <c r="B202" s="38"/>
      <c r="C202" s="38"/>
      <c r="D202" s="38"/>
      <c r="E202" s="38"/>
    </row>
    <row r="203" spans="1:5" ht="15" customHeight="1" x14ac:dyDescent="0.2">
      <c r="A203" s="38"/>
      <c r="B203" s="38"/>
      <c r="C203" s="38"/>
      <c r="D203" s="38"/>
      <c r="E203" s="38"/>
    </row>
    <row r="204" spans="1:5" ht="15" customHeight="1" x14ac:dyDescent="0.2">
      <c r="A204" s="67"/>
      <c r="B204" s="67"/>
      <c r="C204" s="67"/>
      <c r="D204" s="67"/>
      <c r="E204" s="67"/>
    </row>
    <row r="205" spans="1:5" ht="15" customHeight="1" x14ac:dyDescent="0.2">
      <c r="A205" s="67"/>
      <c r="B205" s="67"/>
      <c r="C205" s="67"/>
      <c r="D205" s="67"/>
      <c r="E205" s="67"/>
    </row>
    <row r="206" spans="1:5" ht="15" customHeight="1" x14ac:dyDescent="0.2">
      <c r="A206" s="67"/>
      <c r="B206" s="67"/>
      <c r="C206" s="67"/>
      <c r="D206" s="67"/>
      <c r="E206" s="67"/>
    </row>
    <row r="207" spans="1:5" ht="15" customHeight="1" x14ac:dyDescent="0.2">
      <c r="A207" s="67"/>
      <c r="B207" s="67"/>
      <c r="C207" s="67"/>
      <c r="D207" s="67"/>
      <c r="E207" s="67"/>
    </row>
    <row r="208" spans="1:5" ht="15" customHeight="1" x14ac:dyDescent="0.2">
      <c r="A208" s="67"/>
      <c r="B208" s="67"/>
      <c r="C208" s="67"/>
      <c r="D208" s="67"/>
      <c r="E208" s="67"/>
    </row>
    <row r="209" spans="1:5" ht="15" customHeight="1" x14ac:dyDescent="0.2">
      <c r="A209" s="67"/>
      <c r="B209" s="67"/>
      <c r="C209" s="67"/>
      <c r="D209" s="67"/>
      <c r="E209" s="67"/>
    </row>
    <row r="210" spans="1:5" ht="15" customHeight="1" x14ac:dyDescent="0.25">
      <c r="A210" s="68" t="s">
        <v>1</v>
      </c>
      <c r="B210" s="69"/>
      <c r="C210" s="69"/>
      <c r="D210" s="69"/>
      <c r="E210" s="69"/>
    </row>
    <row r="211" spans="1:5" ht="15" customHeight="1" x14ac:dyDescent="0.2">
      <c r="A211" s="42" t="s">
        <v>37</v>
      </c>
      <c r="B211" s="41"/>
      <c r="C211" s="41"/>
      <c r="D211" s="41"/>
      <c r="E211" s="43" t="s">
        <v>38</v>
      </c>
    </row>
    <row r="212" spans="1:5" ht="15" customHeight="1" x14ac:dyDescent="0.25">
      <c r="A212" s="70"/>
      <c r="B212" s="68"/>
      <c r="C212" s="69"/>
      <c r="D212" s="69"/>
      <c r="E212" s="71"/>
    </row>
    <row r="213" spans="1:5" ht="15" customHeight="1" x14ac:dyDescent="0.2">
      <c r="B213" s="72" t="s">
        <v>53</v>
      </c>
      <c r="C213" s="72" t="s">
        <v>39</v>
      </c>
      <c r="D213" s="73" t="s">
        <v>54</v>
      </c>
      <c r="E213" s="49" t="s">
        <v>41</v>
      </c>
    </row>
    <row r="214" spans="1:5" ht="15" customHeight="1" x14ac:dyDescent="0.2">
      <c r="B214" s="74">
        <v>35018</v>
      </c>
      <c r="C214" s="75"/>
      <c r="D214" s="76" t="s">
        <v>55</v>
      </c>
      <c r="E214" s="77">
        <v>1000000</v>
      </c>
    </row>
    <row r="215" spans="1:5" ht="15" customHeight="1" x14ac:dyDescent="0.2">
      <c r="B215" s="78"/>
      <c r="C215" s="79" t="s">
        <v>43</v>
      </c>
      <c r="D215" s="80"/>
      <c r="E215" s="81">
        <f>SUM(E214:E214)</f>
        <v>1000000</v>
      </c>
    </row>
    <row r="216" spans="1:5" ht="15" customHeight="1" x14ac:dyDescent="0.2"/>
    <row r="217" spans="1:5" ht="15" customHeight="1" x14ac:dyDescent="0.25">
      <c r="A217" s="68" t="s">
        <v>16</v>
      </c>
      <c r="B217" s="69"/>
      <c r="C217" s="69"/>
      <c r="D217" s="69"/>
      <c r="E217" s="70"/>
    </row>
    <row r="218" spans="1:5" ht="15" customHeight="1" x14ac:dyDescent="0.2">
      <c r="A218" s="42" t="s">
        <v>76</v>
      </c>
      <c r="B218" s="103"/>
      <c r="E218" t="s">
        <v>77</v>
      </c>
    </row>
    <row r="219" spans="1:5" ht="15" customHeight="1" x14ac:dyDescent="0.25">
      <c r="A219" s="70"/>
      <c r="B219" s="68"/>
      <c r="C219" s="69"/>
      <c r="D219" s="69"/>
      <c r="E219" s="71"/>
    </row>
    <row r="220" spans="1:5" ht="15" customHeight="1" x14ac:dyDescent="0.2">
      <c r="B220" s="72" t="s">
        <v>53</v>
      </c>
      <c r="C220" s="72" t="s">
        <v>39</v>
      </c>
      <c r="D220" s="73" t="s">
        <v>54</v>
      </c>
      <c r="E220" s="72" t="s">
        <v>41</v>
      </c>
    </row>
    <row r="221" spans="1:5" ht="15" customHeight="1" x14ac:dyDescent="0.2">
      <c r="B221" s="104">
        <v>35018</v>
      </c>
      <c r="C221" s="100"/>
      <c r="D221" s="76" t="s">
        <v>56</v>
      </c>
      <c r="E221" s="77">
        <v>1000000</v>
      </c>
    </row>
    <row r="222" spans="1:5" ht="15" customHeight="1" x14ac:dyDescent="0.2">
      <c r="B222" s="102"/>
      <c r="C222" s="79" t="s">
        <v>43</v>
      </c>
      <c r="D222" s="80"/>
      <c r="E222" s="81">
        <f>SUM(E221:E221)</f>
        <v>1000000</v>
      </c>
    </row>
    <row r="223" spans="1:5" ht="15" customHeight="1" x14ac:dyDescent="0.2"/>
    <row r="224" spans="1:5" ht="15" customHeight="1" x14ac:dyDescent="0.2"/>
    <row r="225" spans="1:5" ht="15" customHeight="1" x14ac:dyDescent="0.25">
      <c r="A225" s="36" t="s">
        <v>78</v>
      </c>
    </row>
    <row r="226" spans="1:5" ht="15" customHeight="1" x14ac:dyDescent="0.2">
      <c r="A226" s="66" t="s">
        <v>48</v>
      </c>
      <c r="B226" s="66"/>
      <c r="C226" s="66"/>
      <c r="D226" s="66"/>
      <c r="E226" s="66"/>
    </row>
    <row r="227" spans="1:5" ht="15" customHeight="1" x14ac:dyDescent="0.2">
      <c r="A227" s="66" t="s">
        <v>79</v>
      </c>
      <c r="B227" s="66"/>
      <c r="C227" s="66"/>
      <c r="D227" s="66"/>
      <c r="E227" s="66"/>
    </row>
    <row r="228" spans="1:5" ht="15" customHeight="1" x14ac:dyDescent="0.2">
      <c r="A228" s="38" t="s">
        <v>80</v>
      </c>
      <c r="B228" s="38"/>
      <c r="C228" s="38"/>
      <c r="D228" s="38"/>
      <c r="E228" s="38"/>
    </row>
    <row r="229" spans="1:5" ht="15" customHeight="1" x14ac:dyDescent="0.2">
      <c r="A229" s="38"/>
      <c r="B229" s="38"/>
      <c r="C229" s="38"/>
      <c r="D229" s="38"/>
      <c r="E229" s="38"/>
    </row>
    <row r="230" spans="1:5" ht="15" customHeight="1" x14ac:dyDescent="0.2">
      <c r="A230" s="38"/>
      <c r="B230" s="38"/>
      <c r="C230" s="38"/>
      <c r="D230" s="38"/>
      <c r="E230" s="38"/>
    </row>
    <row r="231" spans="1:5" ht="15" customHeight="1" x14ac:dyDescent="0.2">
      <c r="A231" s="38"/>
      <c r="B231" s="38"/>
      <c r="C231" s="38"/>
      <c r="D231" s="38"/>
      <c r="E231" s="38"/>
    </row>
    <row r="232" spans="1:5" ht="15" customHeight="1" x14ac:dyDescent="0.2">
      <c r="A232" s="38"/>
      <c r="B232" s="38"/>
      <c r="C232" s="38"/>
      <c r="D232" s="38"/>
      <c r="E232" s="38"/>
    </row>
    <row r="233" spans="1:5" ht="15" customHeight="1" x14ac:dyDescent="0.2">
      <c r="A233" s="105"/>
      <c r="B233" s="105"/>
      <c r="C233" s="105"/>
      <c r="D233" s="105"/>
      <c r="E233" s="105"/>
    </row>
    <row r="234" spans="1:5" ht="15" customHeight="1" x14ac:dyDescent="0.25">
      <c r="A234" s="68" t="s">
        <v>1</v>
      </c>
      <c r="B234" s="69"/>
      <c r="C234" s="69"/>
      <c r="D234" s="69"/>
      <c r="E234" s="69"/>
    </row>
    <row r="235" spans="1:5" ht="15" customHeight="1" x14ac:dyDescent="0.2">
      <c r="A235" s="42" t="s">
        <v>37</v>
      </c>
      <c r="B235" s="69"/>
      <c r="C235" s="69"/>
      <c r="D235" s="69"/>
      <c r="E235" s="61" t="s">
        <v>38</v>
      </c>
    </row>
    <row r="236" spans="1:5" ht="15" customHeight="1" x14ac:dyDescent="0.25">
      <c r="A236" s="44"/>
      <c r="B236" s="40"/>
      <c r="C236" s="41"/>
      <c r="D236" s="41"/>
      <c r="E236" s="45"/>
    </row>
    <row r="237" spans="1:5" ht="15" customHeight="1" x14ac:dyDescent="0.2">
      <c r="B237" s="47" t="s">
        <v>53</v>
      </c>
      <c r="C237" s="47" t="s">
        <v>39</v>
      </c>
      <c r="D237" s="106" t="s">
        <v>54</v>
      </c>
      <c r="E237" s="49" t="s">
        <v>41</v>
      </c>
    </row>
    <row r="238" spans="1:5" ht="15" customHeight="1" x14ac:dyDescent="0.2">
      <c r="B238" s="107">
        <v>98278</v>
      </c>
      <c r="C238" s="75"/>
      <c r="D238" s="76" t="s">
        <v>81</v>
      </c>
      <c r="E238" s="77">
        <v>43962</v>
      </c>
    </row>
    <row r="239" spans="1:5" ht="15" customHeight="1" x14ac:dyDescent="0.2">
      <c r="B239" s="108"/>
      <c r="C239" s="57" t="s">
        <v>43</v>
      </c>
      <c r="D239" s="58"/>
      <c r="E239" s="59">
        <f>SUM(E238:E238)</f>
        <v>43962</v>
      </c>
    </row>
    <row r="240" spans="1:5" ht="15" customHeight="1" x14ac:dyDescent="0.25">
      <c r="A240" s="82"/>
      <c r="B240" s="83"/>
      <c r="C240" s="83"/>
      <c r="D240" s="83"/>
      <c r="E240" s="83"/>
    </row>
    <row r="241" spans="1:5" ht="15" customHeight="1" x14ac:dyDescent="0.25">
      <c r="A241" s="68" t="s">
        <v>16</v>
      </c>
      <c r="B241" s="69"/>
      <c r="C241" s="69"/>
    </row>
    <row r="242" spans="1:5" ht="15" customHeight="1" x14ac:dyDescent="0.2">
      <c r="A242" s="42" t="s">
        <v>82</v>
      </c>
      <c r="B242" s="41"/>
      <c r="C242" s="41"/>
      <c r="D242" s="41"/>
      <c r="E242" s="43" t="s">
        <v>83</v>
      </c>
    </row>
    <row r="243" spans="1:5" ht="15" customHeight="1" x14ac:dyDescent="0.2">
      <c r="A243" s="70"/>
      <c r="B243" s="109"/>
      <c r="C243" s="69"/>
      <c r="D243" s="83"/>
      <c r="E243" s="110"/>
    </row>
    <row r="244" spans="1:5" ht="15" customHeight="1" x14ac:dyDescent="0.2">
      <c r="C244" s="72" t="s">
        <v>39</v>
      </c>
      <c r="D244" s="111" t="s">
        <v>40</v>
      </c>
      <c r="E244" s="49" t="s">
        <v>41</v>
      </c>
    </row>
    <row r="245" spans="1:5" ht="15" customHeight="1" x14ac:dyDescent="0.2">
      <c r="C245" s="62">
        <v>3769</v>
      </c>
      <c r="D245" s="53" t="s">
        <v>46</v>
      </c>
      <c r="E245" s="77">
        <v>43962</v>
      </c>
    </row>
    <row r="246" spans="1:5" ht="15" customHeight="1" x14ac:dyDescent="0.2">
      <c r="C246" s="79" t="s">
        <v>43</v>
      </c>
      <c r="D246" s="88"/>
      <c r="E246" s="89">
        <f>SUM(E245:E245)</f>
        <v>43962</v>
      </c>
    </row>
    <row r="247" spans="1:5" ht="15" customHeight="1" x14ac:dyDescent="0.2"/>
    <row r="248" spans="1:5" ht="15" customHeight="1" x14ac:dyDescent="0.2"/>
    <row r="249" spans="1:5" ht="15" customHeight="1" x14ac:dyDescent="0.25">
      <c r="A249" s="36" t="s">
        <v>84</v>
      </c>
    </row>
    <row r="250" spans="1:5" ht="15" customHeight="1" x14ac:dyDescent="0.2">
      <c r="A250" s="66" t="s">
        <v>48</v>
      </c>
      <c r="B250" s="66"/>
      <c r="C250" s="66"/>
      <c r="D250" s="66"/>
      <c r="E250" s="66"/>
    </row>
    <row r="251" spans="1:5" ht="15" customHeight="1" x14ac:dyDescent="0.2">
      <c r="A251" s="66" t="s">
        <v>85</v>
      </c>
      <c r="B251" s="66"/>
      <c r="C251" s="66"/>
      <c r="D251" s="66"/>
      <c r="E251" s="66"/>
    </row>
    <row r="252" spans="1:5" ht="15" customHeight="1" x14ac:dyDescent="0.2">
      <c r="A252" s="112" t="s">
        <v>86</v>
      </c>
      <c r="B252" s="112"/>
      <c r="C252" s="112"/>
      <c r="D252" s="112"/>
      <c r="E252" s="112"/>
    </row>
    <row r="253" spans="1:5" ht="15" customHeight="1" x14ac:dyDescent="0.2">
      <c r="A253" s="112"/>
      <c r="B253" s="112"/>
      <c r="C253" s="112"/>
      <c r="D253" s="112"/>
      <c r="E253" s="112"/>
    </row>
    <row r="254" spans="1:5" ht="15" customHeight="1" x14ac:dyDescent="0.2">
      <c r="A254" s="112"/>
      <c r="B254" s="112"/>
      <c r="C254" s="112"/>
      <c r="D254" s="112"/>
      <c r="E254" s="112"/>
    </row>
    <row r="255" spans="1:5" ht="15" customHeight="1" x14ac:dyDescent="0.2">
      <c r="A255" s="112"/>
      <c r="B255" s="112"/>
      <c r="C255" s="112"/>
      <c r="D255" s="112"/>
      <c r="E255" s="112"/>
    </row>
    <row r="256" spans="1:5" ht="15" customHeight="1" x14ac:dyDescent="0.2">
      <c r="A256" s="112"/>
      <c r="B256" s="112"/>
      <c r="C256" s="112"/>
      <c r="D256" s="112"/>
      <c r="E256" s="112"/>
    </row>
    <row r="257" spans="1:5" ht="15" customHeight="1" x14ac:dyDescent="0.2">
      <c r="A257" s="112"/>
      <c r="B257" s="112"/>
      <c r="C257" s="112"/>
      <c r="D257" s="112"/>
      <c r="E257" s="112"/>
    </row>
    <row r="258" spans="1:5" ht="15" customHeight="1" x14ac:dyDescent="0.2">
      <c r="A258" s="112"/>
      <c r="B258" s="112"/>
      <c r="C258" s="112"/>
      <c r="D258" s="112"/>
      <c r="E258" s="112"/>
    </row>
    <row r="259" spans="1:5" ht="15" customHeight="1" x14ac:dyDescent="0.2">
      <c r="A259" s="112"/>
      <c r="B259" s="112"/>
      <c r="C259" s="112"/>
      <c r="D259" s="112"/>
      <c r="E259" s="112"/>
    </row>
    <row r="260" spans="1:5" ht="15" customHeight="1" x14ac:dyDescent="0.2">
      <c r="A260" s="105"/>
      <c r="B260" s="113"/>
      <c r="C260" s="105"/>
      <c r="D260" s="105"/>
      <c r="E260" s="105"/>
    </row>
    <row r="261" spans="1:5" ht="15" customHeight="1" x14ac:dyDescent="0.2">
      <c r="A261" s="105"/>
      <c r="B261" s="113"/>
      <c r="C261" s="105"/>
      <c r="D261" s="105"/>
      <c r="E261" s="105"/>
    </row>
    <row r="262" spans="1:5" ht="15" customHeight="1" x14ac:dyDescent="0.25">
      <c r="A262" s="68" t="s">
        <v>1</v>
      </c>
      <c r="B262" s="114"/>
      <c r="C262" s="69"/>
      <c r="D262" s="69"/>
      <c r="E262" s="69"/>
    </row>
    <row r="263" spans="1:5" ht="15" customHeight="1" x14ac:dyDescent="0.2">
      <c r="A263" s="60" t="s">
        <v>37</v>
      </c>
      <c r="B263" s="114"/>
      <c r="C263" s="69"/>
      <c r="D263" s="69"/>
      <c r="E263" s="61" t="s">
        <v>38</v>
      </c>
    </row>
    <row r="264" spans="1:5" ht="15" customHeight="1" x14ac:dyDescent="0.25">
      <c r="A264" s="44"/>
      <c r="B264" s="115"/>
      <c r="C264" s="41"/>
      <c r="D264" s="41"/>
      <c r="E264" s="45"/>
    </row>
    <row r="265" spans="1:5" ht="15" customHeight="1" x14ac:dyDescent="0.2">
      <c r="B265" s="47" t="s">
        <v>53</v>
      </c>
      <c r="C265" s="47" t="s">
        <v>39</v>
      </c>
      <c r="D265" s="106" t="s">
        <v>54</v>
      </c>
      <c r="E265" s="49" t="s">
        <v>41</v>
      </c>
    </row>
    <row r="266" spans="1:5" ht="15" customHeight="1" x14ac:dyDescent="0.2">
      <c r="B266" s="116">
        <v>107517969</v>
      </c>
      <c r="C266" s="117"/>
      <c r="D266" s="118" t="s">
        <v>87</v>
      </c>
      <c r="E266" s="77">
        <v>29308171.579999998</v>
      </c>
    </row>
    <row r="267" spans="1:5" ht="15" customHeight="1" x14ac:dyDescent="0.2">
      <c r="B267" s="116">
        <v>107117968</v>
      </c>
      <c r="C267" s="117"/>
      <c r="D267" s="118" t="s">
        <v>87</v>
      </c>
      <c r="E267" s="77">
        <v>1724010.09</v>
      </c>
    </row>
    <row r="268" spans="1:5" ht="15" customHeight="1" x14ac:dyDescent="0.2">
      <c r="B268" s="108"/>
      <c r="C268" s="57" t="s">
        <v>43</v>
      </c>
      <c r="D268" s="58"/>
      <c r="E268" s="59">
        <f>SUM(E266:E267)</f>
        <v>31032181.669999998</v>
      </c>
    </row>
    <row r="269" spans="1:5" ht="15" customHeight="1" x14ac:dyDescent="0.2"/>
    <row r="270" spans="1:5" ht="15" customHeight="1" x14ac:dyDescent="0.25">
      <c r="A270" s="40" t="s">
        <v>16</v>
      </c>
      <c r="B270" s="41"/>
      <c r="C270" s="41"/>
      <c r="D270" s="41"/>
      <c r="E270" s="41"/>
    </row>
    <row r="271" spans="1:5" ht="15" customHeight="1" x14ac:dyDescent="0.2">
      <c r="A271" s="60" t="s">
        <v>88</v>
      </c>
      <c r="B271" s="69"/>
      <c r="C271" s="69"/>
      <c r="D271" s="69"/>
      <c r="E271" s="61" t="s">
        <v>89</v>
      </c>
    </row>
    <row r="272" spans="1:5" ht="15" customHeight="1" x14ac:dyDescent="0.25">
      <c r="A272" s="40"/>
      <c r="B272" s="44"/>
      <c r="C272" s="41"/>
      <c r="D272" s="41"/>
      <c r="E272" s="45"/>
    </row>
    <row r="273" spans="1:5" ht="15" customHeight="1" x14ac:dyDescent="0.2">
      <c r="A273" s="46"/>
      <c r="B273" s="72" t="s">
        <v>53</v>
      </c>
      <c r="C273" s="47" t="s">
        <v>39</v>
      </c>
      <c r="D273" s="119" t="s">
        <v>54</v>
      </c>
      <c r="E273" s="49" t="s">
        <v>41</v>
      </c>
    </row>
    <row r="274" spans="1:5" ht="15" customHeight="1" x14ac:dyDescent="0.2">
      <c r="A274" s="50"/>
      <c r="B274" s="116">
        <v>107517969</v>
      </c>
      <c r="C274" s="62"/>
      <c r="D274" s="53" t="s">
        <v>90</v>
      </c>
      <c r="E274" s="77">
        <v>29308171.579999998</v>
      </c>
    </row>
    <row r="275" spans="1:5" ht="15" customHeight="1" x14ac:dyDescent="0.2">
      <c r="A275" s="50"/>
      <c r="B275" s="116">
        <v>107117968</v>
      </c>
      <c r="C275" s="62"/>
      <c r="D275" s="53" t="s">
        <v>90</v>
      </c>
      <c r="E275" s="77">
        <v>1724010.09</v>
      </c>
    </row>
    <row r="276" spans="1:5" ht="15" customHeight="1" x14ac:dyDescent="0.2">
      <c r="A276" s="55"/>
      <c r="B276" s="120"/>
      <c r="C276" s="57" t="s">
        <v>43</v>
      </c>
      <c r="D276" s="121"/>
      <c r="E276" s="122">
        <f>SUM(E274:E275)</f>
        <v>31032181.669999998</v>
      </c>
    </row>
    <row r="277" spans="1:5" ht="15" customHeight="1" x14ac:dyDescent="0.2"/>
    <row r="278" spans="1:5" ht="15" customHeight="1" x14ac:dyDescent="0.2"/>
    <row r="279" spans="1:5" ht="15" customHeight="1" x14ac:dyDescent="0.25">
      <c r="A279" s="36" t="s">
        <v>91</v>
      </c>
    </row>
    <row r="280" spans="1:5" ht="15" customHeight="1" x14ac:dyDescent="0.2">
      <c r="A280" s="66" t="s">
        <v>48</v>
      </c>
      <c r="B280" s="66"/>
      <c r="C280" s="66"/>
      <c r="D280" s="66"/>
      <c r="E280" s="66"/>
    </row>
    <row r="281" spans="1:5" ht="15" customHeight="1" x14ac:dyDescent="0.2">
      <c r="A281" s="66" t="s">
        <v>92</v>
      </c>
      <c r="B281" s="66"/>
      <c r="C281" s="66"/>
      <c r="D281" s="66"/>
      <c r="E281" s="66"/>
    </row>
    <row r="282" spans="1:5" ht="15" customHeight="1" x14ac:dyDescent="0.2">
      <c r="A282" s="112" t="s">
        <v>93</v>
      </c>
      <c r="B282" s="112"/>
      <c r="C282" s="112"/>
      <c r="D282" s="112"/>
      <c r="E282" s="112"/>
    </row>
    <row r="283" spans="1:5" ht="15" customHeight="1" x14ac:dyDescent="0.2">
      <c r="A283" s="112"/>
      <c r="B283" s="112"/>
      <c r="C283" s="112"/>
      <c r="D283" s="112"/>
      <c r="E283" s="112"/>
    </row>
    <row r="284" spans="1:5" ht="15" customHeight="1" x14ac:dyDescent="0.2">
      <c r="A284" s="112"/>
      <c r="B284" s="112"/>
      <c r="C284" s="112"/>
      <c r="D284" s="112"/>
      <c r="E284" s="112"/>
    </row>
    <row r="285" spans="1:5" ht="15" customHeight="1" x14ac:dyDescent="0.2">
      <c r="A285" s="112"/>
      <c r="B285" s="112"/>
      <c r="C285" s="112"/>
      <c r="D285" s="112"/>
      <c r="E285" s="112"/>
    </row>
    <row r="286" spans="1:5" ht="15" customHeight="1" x14ac:dyDescent="0.2">
      <c r="A286" s="112"/>
      <c r="B286" s="112"/>
      <c r="C286" s="112"/>
      <c r="D286" s="112"/>
      <c r="E286" s="112"/>
    </row>
    <row r="287" spans="1:5" ht="15" customHeight="1" x14ac:dyDescent="0.2">
      <c r="A287" s="112"/>
      <c r="B287" s="112"/>
      <c r="C287" s="112"/>
      <c r="D287" s="112"/>
      <c r="E287" s="112"/>
    </row>
    <row r="288" spans="1:5" ht="15" customHeight="1" x14ac:dyDescent="0.2">
      <c r="A288" s="112"/>
      <c r="B288" s="112"/>
      <c r="C288" s="112"/>
      <c r="D288" s="112"/>
      <c r="E288" s="112"/>
    </row>
    <row r="289" spans="1:5" ht="15" customHeight="1" x14ac:dyDescent="0.2">
      <c r="A289" s="112"/>
      <c r="B289" s="112"/>
      <c r="C289" s="112"/>
      <c r="D289" s="112"/>
      <c r="E289" s="112"/>
    </row>
    <row r="290" spans="1:5" ht="15" customHeight="1" x14ac:dyDescent="0.2">
      <c r="A290" s="105"/>
      <c r="B290" s="113"/>
      <c r="C290" s="105"/>
      <c r="D290" s="105"/>
      <c r="E290" s="105"/>
    </row>
    <row r="291" spans="1:5" ht="15" customHeight="1" x14ac:dyDescent="0.25">
      <c r="A291" s="68" t="s">
        <v>1</v>
      </c>
      <c r="B291" s="114"/>
      <c r="C291" s="69"/>
      <c r="D291" s="69"/>
      <c r="E291" s="69"/>
    </row>
    <row r="292" spans="1:5" ht="15" customHeight="1" x14ac:dyDescent="0.2">
      <c r="A292" s="60" t="s">
        <v>94</v>
      </c>
      <c r="B292" s="69"/>
      <c r="C292" s="69"/>
      <c r="D292" s="69"/>
      <c r="E292" s="61" t="s">
        <v>95</v>
      </c>
    </row>
    <row r="293" spans="1:5" ht="15" customHeight="1" x14ac:dyDescent="0.25">
      <c r="A293" s="44"/>
      <c r="B293" s="115"/>
      <c r="C293" s="41"/>
      <c r="D293" s="41"/>
      <c r="E293" s="45"/>
    </row>
    <row r="294" spans="1:5" ht="15" customHeight="1" x14ac:dyDescent="0.2">
      <c r="B294" s="47" t="s">
        <v>53</v>
      </c>
      <c r="C294" s="47" t="s">
        <v>39</v>
      </c>
      <c r="D294" s="106" t="s">
        <v>54</v>
      </c>
      <c r="E294" s="49" t="s">
        <v>41</v>
      </c>
    </row>
    <row r="295" spans="1:5" ht="15" customHeight="1" x14ac:dyDescent="0.2">
      <c r="B295" s="116">
        <v>107117968</v>
      </c>
      <c r="C295" s="117"/>
      <c r="D295" s="118" t="s">
        <v>87</v>
      </c>
      <c r="E295" s="77">
        <v>1309054.8500000001</v>
      </c>
    </row>
    <row r="296" spans="1:5" ht="15" customHeight="1" x14ac:dyDescent="0.2">
      <c r="B296" s="116">
        <v>107517969</v>
      </c>
      <c r="C296" s="117"/>
      <c r="D296" s="118" t="s">
        <v>87</v>
      </c>
      <c r="E296" s="77">
        <v>22253932.449999999</v>
      </c>
    </row>
    <row r="297" spans="1:5" ht="15" customHeight="1" x14ac:dyDescent="0.2">
      <c r="B297" s="108"/>
      <c r="C297" s="57" t="s">
        <v>43</v>
      </c>
      <c r="D297" s="58"/>
      <c r="E297" s="59">
        <f>SUM(E295:E296)</f>
        <v>23562987.300000001</v>
      </c>
    </row>
    <row r="298" spans="1:5" ht="15" customHeight="1" x14ac:dyDescent="0.2"/>
    <row r="299" spans="1:5" ht="15" customHeight="1" x14ac:dyDescent="0.25">
      <c r="A299" s="40" t="s">
        <v>16</v>
      </c>
      <c r="B299" s="41"/>
      <c r="C299" s="41"/>
      <c r="D299" s="41"/>
      <c r="E299" s="41"/>
    </row>
    <row r="300" spans="1:5" ht="15" customHeight="1" x14ac:dyDescent="0.2">
      <c r="A300" s="42" t="s">
        <v>37</v>
      </c>
      <c r="B300" s="41"/>
      <c r="C300" s="41"/>
      <c r="D300" s="41"/>
      <c r="E300" s="43" t="s">
        <v>38</v>
      </c>
    </row>
    <row r="301" spans="1:5" ht="15" customHeight="1" x14ac:dyDescent="0.2"/>
    <row r="302" spans="1:5" ht="15" customHeight="1" x14ac:dyDescent="0.2">
      <c r="C302" s="47" t="s">
        <v>39</v>
      </c>
      <c r="D302" s="106" t="s">
        <v>54</v>
      </c>
      <c r="E302" s="49" t="s">
        <v>41</v>
      </c>
    </row>
    <row r="303" spans="1:5" ht="15" customHeight="1" x14ac:dyDescent="0.2">
      <c r="C303" s="123"/>
      <c r="D303" s="118" t="s">
        <v>96</v>
      </c>
      <c r="E303" s="77">
        <v>23239650.780000001</v>
      </c>
    </row>
    <row r="304" spans="1:5" ht="15" customHeight="1" x14ac:dyDescent="0.2">
      <c r="C304" s="57" t="s">
        <v>43</v>
      </c>
      <c r="D304" s="58"/>
      <c r="E304" s="59">
        <f>SUM(E303:E303)</f>
        <v>23239650.780000001</v>
      </c>
    </row>
    <row r="305" spans="1:7" ht="15" customHeight="1" x14ac:dyDescent="0.2"/>
    <row r="306" spans="1:7" ht="15" customHeight="1" x14ac:dyDescent="0.2">
      <c r="C306" s="72" t="s">
        <v>39</v>
      </c>
      <c r="D306" s="48" t="s">
        <v>40</v>
      </c>
      <c r="E306" s="72" t="s">
        <v>41</v>
      </c>
    </row>
    <row r="307" spans="1:7" ht="15" customHeight="1" x14ac:dyDescent="0.2">
      <c r="C307" s="62">
        <v>6409</v>
      </c>
      <c r="D307" s="124" t="s">
        <v>42</v>
      </c>
      <c r="E307" s="77">
        <v>323336.52</v>
      </c>
      <c r="G307" s="93">
        <f>+E297-E304</f>
        <v>323336.51999999955</v>
      </c>
    </row>
    <row r="308" spans="1:7" ht="15" customHeight="1" x14ac:dyDescent="0.2">
      <c r="C308" s="79" t="s">
        <v>43</v>
      </c>
      <c r="D308" s="88"/>
      <c r="E308" s="89">
        <f>SUM(E307:E307)</f>
        <v>323336.52</v>
      </c>
      <c r="G308" s="93">
        <f>+E304+E308</f>
        <v>23562987.300000001</v>
      </c>
    </row>
    <row r="309" spans="1:7" ht="15" customHeight="1" x14ac:dyDescent="0.2"/>
    <row r="310" spans="1:7" ht="15" customHeight="1" x14ac:dyDescent="0.2"/>
    <row r="311" spans="1:7" ht="15" customHeight="1" x14ac:dyDescent="0.2"/>
    <row r="312" spans="1:7" ht="15" customHeight="1" x14ac:dyDescent="0.2"/>
    <row r="313" spans="1:7" ht="15" customHeight="1" x14ac:dyDescent="0.2"/>
    <row r="314" spans="1:7" ht="15" customHeight="1" x14ac:dyDescent="0.25">
      <c r="A314" s="36" t="s">
        <v>97</v>
      </c>
    </row>
    <row r="315" spans="1:7" ht="15" customHeight="1" x14ac:dyDescent="0.2">
      <c r="A315" s="66" t="s">
        <v>48</v>
      </c>
      <c r="B315" s="66"/>
      <c r="C315" s="66"/>
      <c r="D315" s="66"/>
      <c r="E315" s="66"/>
    </row>
    <row r="316" spans="1:7" ht="15" customHeight="1" x14ac:dyDescent="0.2">
      <c r="A316" s="66" t="s">
        <v>92</v>
      </c>
      <c r="B316" s="66"/>
      <c r="C316" s="66"/>
      <c r="D316" s="66"/>
      <c r="E316" s="66"/>
    </row>
    <row r="317" spans="1:7" ht="15" customHeight="1" x14ac:dyDescent="0.2">
      <c r="A317" s="112" t="s">
        <v>98</v>
      </c>
      <c r="B317" s="112"/>
      <c r="C317" s="112"/>
      <c r="D317" s="112"/>
      <c r="E317" s="112"/>
    </row>
    <row r="318" spans="1:7" ht="15" customHeight="1" x14ac:dyDescent="0.2">
      <c r="A318" s="112"/>
      <c r="B318" s="112"/>
      <c r="C318" s="112"/>
      <c r="D318" s="112"/>
      <c r="E318" s="112"/>
    </row>
    <row r="319" spans="1:7" ht="15" customHeight="1" x14ac:dyDescent="0.2">
      <c r="A319" s="112"/>
      <c r="B319" s="112"/>
      <c r="C319" s="112"/>
      <c r="D319" s="112"/>
      <c r="E319" s="112"/>
    </row>
    <row r="320" spans="1:7" ht="15" customHeight="1" x14ac:dyDescent="0.2">
      <c r="A320" s="112"/>
      <c r="B320" s="112"/>
      <c r="C320" s="112"/>
      <c r="D320" s="112"/>
      <c r="E320" s="112"/>
    </row>
    <row r="321" spans="1:5" ht="15" customHeight="1" x14ac:dyDescent="0.2">
      <c r="A321" s="112"/>
      <c r="B321" s="112"/>
      <c r="C321" s="112"/>
      <c r="D321" s="112"/>
      <c r="E321" s="112"/>
    </row>
    <row r="322" spans="1:5" ht="15" customHeight="1" x14ac:dyDescent="0.2">
      <c r="A322" s="112"/>
      <c r="B322" s="112"/>
      <c r="C322" s="112"/>
      <c r="D322" s="112"/>
      <c r="E322" s="112"/>
    </row>
    <row r="323" spans="1:5" ht="15" customHeight="1" x14ac:dyDescent="0.2">
      <c r="A323" s="112"/>
      <c r="B323" s="112"/>
      <c r="C323" s="112"/>
      <c r="D323" s="112"/>
      <c r="E323" s="112"/>
    </row>
    <row r="324" spans="1:5" ht="15" customHeight="1" x14ac:dyDescent="0.2">
      <c r="A324" s="112"/>
      <c r="B324" s="112"/>
      <c r="C324" s="112"/>
      <c r="D324" s="112"/>
      <c r="E324" s="112"/>
    </row>
    <row r="325" spans="1:5" ht="15" customHeight="1" x14ac:dyDescent="0.2">
      <c r="A325" s="112"/>
      <c r="B325" s="112"/>
      <c r="C325" s="112"/>
      <c r="D325" s="112"/>
      <c r="E325" s="112"/>
    </row>
    <row r="326" spans="1:5" ht="15" customHeight="1" x14ac:dyDescent="0.2">
      <c r="A326" s="112"/>
      <c r="B326" s="112"/>
      <c r="C326" s="112"/>
      <c r="D326" s="112"/>
      <c r="E326" s="112"/>
    </row>
    <row r="327" spans="1:5" ht="15" customHeight="1" x14ac:dyDescent="0.2">
      <c r="A327" s="112"/>
      <c r="B327" s="112"/>
      <c r="C327" s="112"/>
      <c r="D327" s="112"/>
      <c r="E327" s="112"/>
    </row>
    <row r="328" spans="1:5" ht="15" customHeight="1" x14ac:dyDescent="0.2">
      <c r="A328" s="105"/>
      <c r="B328" s="113"/>
      <c r="C328" s="105"/>
      <c r="D328" s="105"/>
      <c r="E328" s="105"/>
    </row>
    <row r="329" spans="1:5" ht="15" customHeight="1" x14ac:dyDescent="0.25">
      <c r="A329" s="68" t="s">
        <v>1</v>
      </c>
      <c r="B329" s="114"/>
      <c r="C329" s="69"/>
      <c r="D329" s="69"/>
      <c r="E329" s="69"/>
    </row>
    <row r="330" spans="1:5" ht="15" customHeight="1" x14ac:dyDescent="0.2">
      <c r="A330" s="60" t="s">
        <v>99</v>
      </c>
      <c r="B330" s="69"/>
      <c r="C330" s="69"/>
      <c r="D330" s="69"/>
      <c r="E330" s="61" t="s">
        <v>100</v>
      </c>
    </row>
    <row r="331" spans="1:5" ht="15" customHeight="1" x14ac:dyDescent="0.25">
      <c r="A331" s="44"/>
      <c r="B331" s="115"/>
      <c r="C331" s="41"/>
      <c r="D331" s="41"/>
      <c r="E331" s="45"/>
    </row>
    <row r="332" spans="1:5" ht="15" customHeight="1" x14ac:dyDescent="0.2">
      <c r="B332" s="47" t="s">
        <v>53</v>
      </c>
      <c r="C332" s="47" t="s">
        <v>39</v>
      </c>
      <c r="D332" s="106" t="s">
        <v>54</v>
      </c>
      <c r="E332" s="49" t="s">
        <v>41</v>
      </c>
    </row>
    <row r="333" spans="1:5" ht="15" customHeight="1" x14ac:dyDescent="0.2">
      <c r="B333" s="116">
        <v>107517016</v>
      </c>
      <c r="C333" s="117"/>
      <c r="D333" s="76" t="s">
        <v>55</v>
      </c>
      <c r="E333" s="77">
        <v>2356.1999999999998</v>
      </c>
    </row>
    <row r="334" spans="1:5" ht="15" customHeight="1" x14ac:dyDescent="0.2">
      <c r="B334" s="116">
        <v>107117015</v>
      </c>
      <c r="C334" s="117"/>
      <c r="D334" s="76" t="s">
        <v>55</v>
      </c>
      <c r="E334" s="77">
        <v>138.6</v>
      </c>
    </row>
    <row r="335" spans="1:5" ht="15" customHeight="1" x14ac:dyDescent="0.2">
      <c r="B335" s="116">
        <v>107117968</v>
      </c>
      <c r="C335" s="117"/>
      <c r="D335" s="118" t="s">
        <v>87</v>
      </c>
      <c r="E335" s="77">
        <v>113707.52</v>
      </c>
    </row>
    <row r="336" spans="1:5" ht="15" customHeight="1" x14ac:dyDescent="0.2">
      <c r="B336" s="116">
        <v>107517969</v>
      </c>
      <c r="C336" s="117"/>
      <c r="D336" s="118" t="s">
        <v>87</v>
      </c>
      <c r="E336" s="77">
        <v>1933027.84</v>
      </c>
    </row>
    <row r="337" spans="1:5" ht="15" customHeight="1" x14ac:dyDescent="0.2">
      <c r="B337" s="108"/>
      <c r="C337" s="57" t="s">
        <v>43</v>
      </c>
      <c r="D337" s="58"/>
      <c r="E337" s="59">
        <f>SUM(E333:E336)</f>
        <v>2049230.1600000001</v>
      </c>
    </row>
    <row r="338" spans="1:5" ht="15" customHeight="1" x14ac:dyDescent="0.2"/>
    <row r="339" spans="1:5" ht="15" customHeight="1" x14ac:dyDescent="0.25">
      <c r="A339" s="40" t="s">
        <v>16</v>
      </c>
      <c r="B339" s="41"/>
      <c r="C339" s="41"/>
      <c r="D339" s="41"/>
      <c r="E339" s="41"/>
    </row>
    <row r="340" spans="1:5" ht="15" customHeight="1" x14ac:dyDescent="0.2">
      <c r="A340" s="42" t="s">
        <v>37</v>
      </c>
      <c r="B340" s="41"/>
      <c r="C340" s="41"/>
      <c r="D340" s="41"/>
      <c r="E340" s="43" t="s">
        <v>38</v>
      </c>
    </row>
    <row r="341" spans="1:5" ht="15" customHeight="1" x14ac:dyDescent="0.2"/>
    <row r="342" spans="1:5" ht="15" customHeight="1" x14ac:dyDescent="0.2">
      <c r="C342" s="47" t="s">
        <v>39</v>
      </c>
      <c r="D342" s="106" t="s">
        <v>54</v>
      </c>
      <c r="E342" s="49" t="s">
        <v>41</v>
      </c>
    </row>
    <row r="343" spans="1:5" ht="15" customHeight="1" x14ac:dyDescent="0.2">
      <c r="C343" s="123"/>
      <c r="D343" s="118" t="s">
        <v>96</v>
      </c>
      <c r="E343" s="77">
        <v>2049230.16</v>
      </c>
    </row>
    <row r="344" spans="1:5" ht="15" customHeight="1" x14ac:dyDescent="0.2">
      <c r="C344" s="57" t="s">
        <v>43</v>
      </c>
      <c r="D344" s="58"/>
      <c r="E344" s="59">
        <f>SUM(E343:E343)</f>
        <v>2049230.16</v>
      </c>
    </row>
    <row r="345" spans="1:5" ht="15" customHeight="1" x14ac:dyDescent="0.2"/>
    <row r="346" spans="1:5" ht="15" customHeight="1" x14ac:dyDescent="0.2"/>
    <row r="347" spans="1:5" ht="15" customHeight="1" x14ac:dyDescent="0.25">
      <c r="A347" s="36" t="s">
        <v>101</v>
      </c>
    </row>
    <row r="348" spans="1:5" ht="15" customHeight="1" x14ac:dyDescent="0.2">
      <c r="A348" s="125" t="s">
        <v>48</v>
      </c>
      <c r="B348" s="125"/>
      <c r="C348" s="125"/>
      <c r="D348" s="125"/>
      <c r="E348" s="125"/>
    </row>
    <row r="349" spans="1:5" ht="15" customHeight="1" x14ac:dyDescent="0.2">
      <c r="A349" s="66" t="s">
        <v>49</v>
      </c>
      <c r="B349" s="66"/>
      <c r="C349" s="66"/>
      <c r="D349" s="66"/>
      <c r="E349" s="66"/>
    </row>
    <row r="350" spans="1:5" ht="15" customHeight="1" x14ac:dyDescent="0.2">
      <c r="A350" s="38" t="s">
        <v>102</v>
      </c>
      <c r="B350" s="38"/>
      <c r="C350" s="38"/>
      <c r="D350" s="38"/>
      <c r="E350" s="38"/>
    </row>
    <row r="351" spans="1:5" ht="15" customHeight="1" x14ac:dyDescent="0.2">
      <c r="A351" s="38"/>
      <c r="B351" s="38"/>
      <c r="C351" s="38"/>
      <c r="D351" s="38"/>
      <c r="E351" s="38"/>
    </row>
    <row r="352" spans="1:5" ht="15" customHeight="1" x14ac:dyDescent="0.2">
      <c r="A352" s="38"/>
      <c r="B352" s="38"/>
      <c r="C352" s="38"/>
      <c r="D352" s="38"/>
      <c r="E352" s="38"/>
    </row>
    <row r="353" spans="1:5" ht="15" customHeight="1" x14ac:dyDescent="0.2">
      <c r="A353" s="38"/>
      <c r="B353" s="38"/>
      <c r="C353" s="38"/>
      <c r="D353" s="38"/>
      <c r="E353" s="38"/>
    </row>
    <row r="354" spans="1:5" ht="15" customHeight="1" x14ac:dyDescent="0.2">
      <c r="A354" s="38"/>
      <c r="B354" s="38"/>
      <c r="C354" s="38"/>
      <c r="D354" s="38"/>
      <c r="E354" s="38"/>
    </row>
    <row r="355" spans="1:5" ht="15" customHeight="1" x14ac:dyDescent="0.2">
      <c r="A355" s="38"/>
      <c r="B355" s="38"/>
      <c r="C355" s="38"/>
      <c r="D355" s="38"/>
      <c r="E355" s="38"/>
    </row>
    <row r="356" spans="1:5" ht="15" customHeight="1" x14ac:dyDescent="0.2">
      <c r="A356" s="38"/>
      <c r="B356" s="38"/>
      <c r="C356" s="38"/>
      <c r="D356" s="38"/>
      <c r="E356" s="38"/>
    </row>
    <row r="357" spans="1:5" ht="15" customHeight="1" x14ac:dyDescent="0.2">
      <c r="A357" s="38"/>
      <c r="B357" s="38"/>
      <c r="C357" s="38"/>
      <c r="D357" s="38"/>
      <c r="E357" s="38"/>
    </row>
    <row r="358" spans="1:5" ht="15" customHeight="1" x14ac:dyDescent="0.2"/>
    <row r="359" spans="1:5" ht="15" customHeight="1" x14ac:dyDescent="0.2"/>
    <row r="360" spans="1:5" ht="15" customHeight="1" x14ac:dyDescent="0.2"/>
    <row r="361" spans="1:5" ht="15" customHeight="1" x14ac:dyDescent="0.2"/>
    <row r="362" spans="1:5" ht="15" customHeight="1" x14ac:dyDescent="0.2"/>
    <row r="363" spans="1:5" ht="15" customHeight="1" x14ac:dyDescent="0.2"/>
    <row r="364" spans="1:5" ht="15" customHeight="1" x14ac:dyDescent="0.2"/>
    <row r="365" spans="1:5" ht="15" customHeight="1" x14ac:dyDescent="0.2"/>
    <row r="366" spans="1:5" ht="15" customHeight="1" x14ac:dyDescent="0.25">
      <c r="A366" s="68" t="s">
        <v>1</v>
      </c>
      <c r="B366" s="41"/>
      <c r="C366" s="41"/>
      <c r="D366" s="41"/>
      <c r="E366" s="41"/>
    </row>
    <row r="367" spans="1:5" ht="15" customHeight="1" x14ac:dyDescent="0.2">
      <c r="A367" s="60" t="s">
        <v>99</v>
      </c>
      <c r="B367" s="41"/>
      <c r="C367" s="41"/>
      <c r="D367" s="41"/>
      <c r="E367" s="43" t="s">
        <v>103</v>
      </c>
    </row>
    <row r="368" spans="1:5" ht="15" customHeight="1" x14ac:dyDescent="0.25">
      <c r="A368" s="40"/>
      <c r="B368" s="44"/>
      <c r="C368" s="41"/>
      <c r="D368" s="41"/>
      <c r="E368" s="45"/>
    </row>
    <row r="369" spans="1:5" ht="15" customHeight="1" x14ac:dyDescent="0.2">
      <c r="B369" s="47" t="s">
        <v>53</v>
      </c>
      <c r="C369" s="47" t="s">
        <v>39</v>
      </c>
      <c r="D369" s="106" t="s">
        <v>54</v>
      </c>
      <c r="E369" s="72" t="s">
        <v>41</v>
      </c>
    </row>
    <row r="370" spans="1:5" ht="15" customHeight="1" x14ac:dyDescent="0.2">
      <c r="B370" s="126">
        <v>103533063</v>
      </c>
      <c r="C370" s="52"/>
      <c r="D370" s="124" t="s">
        <v>104</v>
      </c>
      <c r="E370" s="127">
        <f>894737+380263</f>
        <v>1275000</v>
      </c>
    </row>
    <row r="371" spans="1:5" ht="15" customHeight="1" x14ac:dyDescent="0.2">
      <c r="B371" s="126">
        <v>103133063</v>
      </c>
      <c r="C371" s="52"/>
      <c r="D371" s="124" t="s">
        <v>104</v>
      </c>
      <c r="E371" s="127">
        <f>105263+44737</f>
        <v>150000</v>
      </c>
    </row>
    <row r="372" spans="1:5" ht="15" customHeight="1" x14ac:dyDescent="0.2">
      <c r="B372" s="128"/>
      <c r="C372" s="57" t="s">
        <v>43</v>
      </c>
      <c r="D372" s="58"/>
      <c r="E372" s="59">
        <f>SUM(E370:E371)</f>
        <v>1425000</v>
      </c>
    </row>
    <row r="373" spans="1:5" ht="15" customHeight="1" x14ac:dyDescent="0.2"/>
    <row r="374" spans="1:5" ht="15" customHeight="1" x14ac:dyDescent="0.25">
      <c r="A374" s="40" t="s">
        <v>16</v>
      </c>
      <c r="B374" s="41"/>
      <c r="C374" s="41"/>
      <c r="D374" s="41"/>
      <c r="E374" s="41"/>
    </row>
    <row r="375" spans="1:5" ht="15" customHeight="1" x14ac:dyDescent="0.2">
      <c r="A375" s="60" t="s">
        <v>99</v>
      </c>
      <c r="B375" s="41"/>
      <c r="C375" s="41"/>
      <c r="D375" s="41"/>
      <c r="E375" s="43" t="s">
        <v>103</v>
      </c>
    </row>
    <row r="376" spans="1:5" ht="15" customHeight="1" x14ac:dyDescent="0.25">
      <c r="A376" s="40"/>
      <c r="B376" s="44"/>
      <c r="C376" s="41"/>
      <c r="D376" s="41"/>
      <c r="E376" s="45"/>
    </row>
    <row r="377" spans="1:5" ht="15" customHeight="1" x14ac:dyDescent="0.2">
      <c r="A377" s="129"/>
      <c r="B377" s="46"/>
      <c r="C377" s="47" t="s">
        <v>39</v>
      </c>
      <c r="D377" s="106" t="s">
        <v>40</v>
      </c>
      <c r="E377" s="72" t="s">
        <v>41</v>
      </c>
    </row>
    <row r="378" spans="1:5" ht="15" customHeight="1" x14ac:dyDescent="0.2">
      <c r="A378" s="130"/>
      <c r="B378" s="51"/>
      <c r="C378" s="52">
        <v>3299</v>
      </c>
      <c r="D378" s="53" t="s">
        <v>105</v>
      </c>
      <c r="E378" s="127">
        <v>1050000</v>
      </c>
    </row>
    <row r="379" spans="1:5" ht="15" customHeight="1" x14ac:dyDescent="0.2">
      <c r="A379" s="130"/>
      <c r="B379" s="51"/>
      <c r="C379" s="52">
        <v>3299</v>
      </c>
      <c r="D379" s="53" t="s">
        <v>46</v>
      </c>
      <c r="E379" s="127">
        <v>375000</v>
      </c>
    </row>
    <row r="380" spans="1:5" ht="15" customHeight="1" x14ac:dyDescent="0.2">
      <c r="A380" s="64"/>
      <c r="B380" s="131"/>
      <c r="C380" s="57" t="s">
        <v>43</v>
      </c>
      <c r="D380" s="58"/>
      <c r="E380" s="59">
        <f>SUM(E378:E379)</f>
        <v>1425000</v>
      </c>
    </row>
    <row r="381" spans="1:5" ht="15" customHeight="1" x14ac:dyDescent="0.2"/>
    <row r="382" spans="1:5" ht="15" customHeight="1" x14ac:dyDescent="0.2"/>
    <row r="383" spans="1:5" ht="15" customHeight="1" x14ac:dyDescent="0.25">
      <c r="A383" s="36" t="s">
        <v>106</v>
      </c>
    </row>
    <row r="384" spans="1:5" ht="15" customHeight="1" x14ac:dyDescent="0.2">
      <c r="A384" s="37" t="s">
        <v>107</v>
      </c>
      <c r="B384" s="37"/>
      <c r="C384" s="37"/>
      <c r="D384" s="37"/>
      <c r="E384" s="37"/>
    </row>
    <row r="385" spans="1:5" ht="15" customHeight="1" x14ac:dyDescent="0.2">
      <c r="A385" s="112" t="s">
        <v>108</v>
      </c>
      <c r="B385" s="112"/>
      <c r="C385" s="112"/>
      <c r="D385" s="112"/>
      <c r="E385" s="112"/>
    </row>
    <row r="386" spans="1:5" ht="15" customHeight="1" x14ac:dyDescent="0.2">
      <c r="A386" s="112"/>
      <c r="B386" s="112"/>
      <c r="C386" s="112"/>
      <c r="D386" s="112"/>
      <c r="E386" s="112"/>
    </row>
    <row r="387" spans="1:5" ht="15" customHeight="1" x14ac:dyDescent="0.2">
      <c r="A387" s="112"/>
      <c r="B387" s="112"/>
      <c r="C387" s="112"/>
      <c r="D387" s="112"/>
      <c r="E387" s="112"/>
    </row>
    <row r="388" spans="1:5" ht="15" customHeight="1" x14ac:dyDescent="0.2">
      <c r="A388" s="112"/>
      <c r="B388" s="112"/>
      <c r="C388" s="112"/>
      <c r="D388" s="112"/>
      <c r="E388" s="112"/>
    </row>
    <row r="389" spans="1:5" ht="15" customHeight="1" x14ac:dyDescent="0.2">
      <c r="A389" s="112"/>
      <c r="B389" s="112"/>
      <c r="C389" s="112"/>
      <c r="D389" s="112"/>
      <c r="E389" s="112"/>
    </row>
    <row r="390" spans="1:5" ht="15" customHeight="1" x14ac:dyDescent="0.2">
      <c r="A390" s="112"/>
      <c r="B390" s="112"/>
      <c r="C390" s="112"/>
      <c r="D390" s="112"/>
      <c r="E390" s="112"/>
    </row>
    <row r="391" spans="1:5" ht="15" customHeight="1" x14ac:dyDescent="0.2">
      <c r="A391" s="112"/>
      <c r="B391" s="112"/>
      <c r="C391" s="112"/>
      <c r="D391" s="112"/>
      <c r="E391" s="112"/>
    </row>
    <row r="392" spans="1:5" ht="15" customHeight="1" x14ac:dyDescent="0.2">
      <c r="A392" s="112"/>
      <c r="B392" s="112"/>
      <c r="C392" s="112"/>
      <c r="D392" s="112"/>
      <c r="E392" s="112"/>
    </row>
    <row r="393" spans="1:5" ht="15" customHeight="1" x14ac:dyDescent="0.2">
      <c r="A393" s="112"/>
      <c r="B393" s="112"/>
      <c r="C393" s="112"/>
      <c r="D393" s="112"/>
      <c r="E393" s="112"/>
    </row>
    <row r="394" spans="1:5" ht="15" customHeight="1" x14ac:dyDescent="0.2">
      <c r="A394" s="112"/>
      <c r="B394" s="112"/>
      <c r="C394" s="112"/>
      <c r="D394" s="112"/>
      <c r="E394" s="112"/>
    </row>
    <row r="395" spans="1:5" ht="15" customHeight="1" x14ac:dyDescent="0.2">
      <c r="A395" s="112"/>
      <c r="B395" s="112"/>
      <c r="C395" s="112"/>
      <c r="D395" s="112"/>
      <c r="E395" s="112"/>
    </row>
    <row r="396" spans="1:5" ht="15" customHeight="1" x14ac:dyDescent="0.2"/>
    <row r="397" spans="1:5" ht="15" customHeight="1" x14ac:dyDescent="0.25">
      <c r="A397" s="68" t="s">
        <v>1</v>
      </c>
      <c r="B397" s="41"/>
      <c r="C397" s="41"/>
      <c r="D397" s="41"/>
      <c r="E397" s="41"/>
    </row>
    <row r="398" spans="1:5" ht="15" customHeight="1" x14ac:dyDescent="0.2">
      <c r="A398" s="132" t="s">
        <v>99</v>
      </c>
      <c r="B398" s="41"/>
      <c r="C398" s="41"/>
      <c r="D398" s="41"/>
      <c r="E398" s="43" t="s">
        <v>100</v>
      </c>
    </row>
    <row r="399" spans="1:5" ht="15" customHeight="1" x14ac:dyDescent="0.25">
      <c r="A399" s="40"/>
      <c r="B399" s="44"/>
      <c r="C399" s="41"/>
      <c r="D399" s="41"/>
      <c r="E399" s="45"/>
    </row>
    <row r="400" spans="1:5" ht="15" customHeight="1" x14ac:dyDescent="0.2">
      <c r="A400" s="46"/>
      <c r="B400" s="46"/>
      <c r="C400" s="47" t="s">
        <v>39</v>
      </c>
      <c r="D400" s="106" t="s">
        <v>54</v>
      </c>
      <c r="E400" s="72" t="s">
        <v>41</v>
      </c>
    </row>
    <row r="401" spans="1:5" ht="15" customHeight="1" x14ac:dyDescent="0.2">
      <c r="A401" s="130"/>
      <c r="B401" s="51"/>
      <c r="C401" s="52"/>
      <c r="D401" s="118" t="s">
        <v>109</v>
      </c>
      <c r="E401" s="127">
        <v>94777.49</v>
      </c>
    </row>
    <row r="402" spans="1:5" ht="15" customHeight="1" x14ac:dyDescent="0.2">
      <c r="A402" s="130"/>
      <c r="B402" s="64"/>
      <c r="C402" s="57" t="s">
        <v>43</v>
      </c>
      <c r="D402" s="58"/>
      <c r="E402" s="59">
        <f>SUM(E401:E401)</f>
        <v>94777.49</v>
      </c>
    </row>
    <row r="403" spans="1:5" ht="15" customHeight="1" x14ac:dyDescent="0.2"/>
    <row r="404" spans="1:5" ht="15" customHeight="1" x14ac:dyDescent="0.25">
      <c r="A404" s="40" t="s">
        <v>16</v>
      </c>
      <c r="B404" s="41"/>
      <c r="C404" s="41"/>
      <c r="D404" s="41"/>
      <c r="E404" s="41"/>
    </row>
    <row r="405" spans="1:5" ht="15" customHeight="1" x14ac:dyDescent="0.2">
      <c r="A405" s="42" t="s">
        <v>37</v>
      </c>
      <c r="B405" s="41"/>
      <c r="C405" s="41"/>
      <c r="D405" s="41"/>
      <c r="E405" s="43" t="s">
        <v>38</v>
      </c>
    </row>
    <row r="406" spans="1:5" ht="15" customHeight="1" x14ac:dyDescent="0.2"/>
    <row r="407" spans="1:5" ht="15" customHeight="1" x14ac:dyDescent="0.2">
      <c r="C407" s="72" t="s">
        <v>39</v>
      </c>
      <c r="D407" s="48" t="s">
        <v>40</v>
      </c>
      <c r="E407" s="72" t="s">
        <v>41</v>
      </c>
    </row>
    <row r="408" spans="1:5" ht="15" customHeight="1" x14ac:dyDescent="0.2">
      <c r="C408" s="62">
        <v>6409</v>
      </c>
      <c r="D408" s="124" t="s">
        <v>42</v>
      </c>
      <c r="E408" s="77">
        <v>94777.49</v>
      </c>
    </row>
    <row r="409" spans="1:5" ht="15" customHeight="1" x14ac:dyDescent="0.2">
      <c r="C409" s="79" t="s">
        <v>43</v>
      </c>
      <c r="D409" s="88"/>
      <c r="E409" s="89">
        <f>SUM(E408:E408)</f>
        <v>94777.49</v>
      </c>
    </row>
    <row r="410" spans="1:5" ht="15" customHeight="1" x14ac:dyDescent="0.2"/>
    <row r="411" spans="1:5" ht="15" customHeight="1" x14ac:dyDescent="0.2"/>
    <row r="412" spans="1:5" ht="15" customHeight="1" x14ac:dyDescent="0.2"/>
    <row r="413" spans="1:5" ht="15" customHeight="1" x14ac:dyDescent="0.2"/>
    <row r="414" spans="1:5" ht="15" customHeight="1" x14ac:dyDescent="0.2"/>
    <row r="415" spans="1:5" ht="15" customHeight="1" x14ac:dyDescent="0.2"/>
    <row r="416" spans="1:5" ht="15" customHeight="1" x14ac:dyDescent="0.2"/>
    <row r="417" spans="1:5" ht="15" customHeight="1" x14ac:dyDescent="0.2"/>
    <row r="418" spans="1:5" ht="15" customHeight="1" x14ac:dyDescent="0.25">
      <c r="A418" s="36" t="s">
        <v>110</v>
      </c>
    </row>
    <row r="419" spans="1:5" ht="15" customHeight="1" x14ac:dyDescent="0.2">
      <c r="A419" s="66" t="s">
        <v>48</v>
      </c>
      <c r="B419" s="66"/>
      <c r="C419" s="66"/>
      <c r="D419" s="66"/>
      <c r="E419" s="66"/>
    </row>
    <row r="420" spans="1:5" ht="15" customHeight="1" x14ac:dyDescent="0.2">
      <c r="A420" s="66" t="s">
        <v>92</v>
      </c>
      <c r="B420" s="66"/>
      <c r="C420" s="66"/>
      <c r="D420" s="66"/>
      <c r="E420" s="66"/>
    </row>
    <row r="421" spans="1:5" ht="15" customHeight="1" x14ac:dyDescent="0.2">
      <c r="A421" s="112" t="s">
        <v>111</v>
      </c>
      <c r="B421" s="112"/>
      <c r="C421" s="112"/>
      <c r="D421" s="112"/>
      <c r="E421" s="112"/>
    </row>
    <row r="422" spans="1:5" ht="15" customHeight="1" x14ac:dyDescent="0.2">
      <c r="A422" s="112"/>
      <c r="B422" s="112"/>
      <c r="C422" s="112"/>
      <c r="D422" s="112"/>
      <c r="E422" s="112"/>
    </row>
    <row r="423" spans="1:5" ht="15" customHeight="1" x14ac:dyDescent="0.2">
      <c r="A423" s="112"/>
      <c r="B423" s="112"/>
      <c r="C423" s="112"/>
      <c r="D423" s="112"/>
      <c r="E423" s="112"/>
    </row>
    <row r="424" spans="1:5" ht="15" customHeight="1" x14ac:dyDescent="0.2">
      <c r="A424" s="112"/>
      <c r="B424" s="112"/>
      <c r="C424" s="112"/>
      <c r="D424" s="112"/>
      <c r="E424" s="112"/>
    </row>
    <row r="425" spans="1:5" ht="15" customHeight="1" x14ac:dyDescent="0.2">
      <c r="A425" s="112"/>
      <c r="B425" s="112"/>
      <c r="C425" s="112"/>
      <c r="D425" s="112"/>
      <c r="E425" s="112"/>
    </row>
    <row r="426" spans="1:5" ht="15" customHeight="1" x14ac:dyDescent="0.2">
      <c r="A426" s="112"/>
      <c r="B426" s="112"/>
      <c r="C426" s="112"/>
      <c r="D426" s="112"/>
      <c r="E426" s="112"/>
    </row>
    <row r="427" spans="1:5" ht="15" customHeight="1" x14ac:dyDescent="0.2">
      <c r="A427" s="112"/>
      <c r="B427" s="112"/>
      <c r="C427" s="112"/>
      <c r="D427" s="112"/>
      <c r="E427" s="112"/>
    </row>
    <row r="428" spans="1:5" ht="15" customHeight="1" x14ac:dyDescent="0.2">
      <c r="A428" s="112"/>
      <c r="B428" s="112"/>
      <c r="C428" s="112"/>
      <c r="D428" s="112"/>
      <c r="E428" s="112"/>
    </row>
    <row r="429" spans="1:5" ht="15" customHeight="1" x14ac:dyDescent="0.2">
      <c r="A429" s="112"/>
      <c r="B429" s="112"/>
      <c r="C429" s="112"/>
      <c r="D429" s="112"/>
      <c r="E429" s="112"/>
    </row>
    <row r="430" spans="1:5" ht="15" customHeight="1" x14ac:dyDescent="0.2">
      <c r="A430" s="112"/>
      <c r="B430" s="112"/>
      <c r="C430" s="112"/>
      <c r="D430" s="112"/>
      <c r="E430" s="112"/>
    </row>
    <row r="431" spans="1:5" ht="15" customHeight="1" x14ac:dyDescent="0.2">
      <c r="A431" s="112"/>
      <c r="B431" s="112"/>
      <c r="C431" s="112"/>
      <c r="D431" s="112"/>
      <c r="E431" s="112"/>
    </row>
    <row r="432" spans="1:5" ht="15" customHeight="1" x14ac:dyDescent="0.2">
      <c r="A432" s="105"/>
      <c r="B432" s="113"/>
      <c r="C432" s="105"/>
      <c r="D432" s="105"/>
      <c r="E432" s="105"/>
    </row>
    <row r="433" spans="1:5" ht="15" customHeight="1" x14ac:dyDescent="0.25">
      <c r="A433" s="68" t="s">
        <v>1</v>
      </c>
      <c r="B433" s="114"/>
      <c r="C433" s="69"/>
      <c r="D433" s="69"/>
      <c r="E433" s="69"/>
    </row>
    <row r="434" spans="1:5" ht="15" customHeight="1" x14ac:dyDescent="0.2">
      <c r="A434" s="60" t="s">
        <v>99</v>
      </c>
      <c r="B434" s="69"/>
      <c r="C434" s="69"/>
      <c r="D434" s="69"/>
      <c r="E434" s="61" t="s">
        <v>100</v>
      </c>
    </row>
    <row r="435" spans="1:5" ht="15" customHeight="1" x14ac:dyDescent="0.25">
      <c r="A435" s="44"/>
      <c r="B435" s="115"/>
      <c r="C435" s="41"/>
      <c r="D435" s="41"/>
      <c r="E435" s="45"/>
    </row>
    <row r="436" spans="1:5" ht="15" customHeight="1" x14ac:dyDescent="0.2">
      <c r="B436" s="47" t="s">
        <v>53</v>
      </c>
      <c r="C436" s="47" t="s">
        <v>39</v>
      </c>
      <c r="D436" s="106" t="s">
        <v>54</v>
      </c>
      <c r="E436" s="49" t="s">
        <v>41</v>
      </c>
    </row>
    <row r="437" spans="1:5" ht="15" customHeight="1" x14ac:dyDescent="0.2">
      <c r="B437" s="116">
        <v>107517016</v>
      </c>
      <c r="C437" s="117"/>
      <c r="D437" s="76" t="s">
        <v>55</v>
      </c>
      <c r="E437" s="77">
        <v>3310389.79</v>
      </c>
    </row>
    <row r="438" spans="1:5" ht="15" customHeight="1" x14ac:dyDescent="0.2">
      <c r="B438" s="116">
        <v>107117015</v>
      </c>
      <c r="C438" s="117"/>
      <c r="D438" s="76" t="s">
        <v>55</v>
      </c>
      <c r="E438" s="77">
        <v>194728.81</v>
      </c>
    </row>
    <row r="439" spans="1:5" ht="15" customHeight="1" x14ac:dyDescent="0.2">
      <c r="B439" s="116">
        <v>107117968</v>
      </c>
      <c r="C439" s="117"/>
      <c r="D439" s="118" t="s">
        <v>87</v>
      </c>
      <c r="E439" s="77">
        <v>311375.05</v>
      </c>
    </row>
    <row r="440" spans="1:5" ht="15" customHeight="1" x14ac:dyDescent="0.2">
      <c r="B440" s="116">
        <v>107517969</v>
      </c>
      <c r="C440" s="117"/>
      <c r="D440" s="118" t="s">
        <v>87</v>
      </c>
      <c r="E440" s="77">
        <v>5293375.8600000003</v>
      </c>
    </row>
    <row r="441" spans="1:5" ht="15" customHeight="1" x14ac:dyDescent="0.2">
      <c r="B441" s="108"/>
      <c r="C441" s="57" t="s">
        <v>43</v>
      </c>
      <c r="D441" s="58"/>
      <c r="E441" s="59">
        <f>SUM(E437:E440)</f>
        <v>9109869.5099999998</v>
      </c>
    </row>
    <row r="442" spans="1:5" ht="15" customHeight="1" x14ac:dyDescent="0.2"/>
    <row r="443" spans="1:5" ht="15" customHeight="1" x14ac:dyDescent="0.25">
      <c r="A443" s="40" t="s">
        <v>16</v>
      </c>
      <c r="B443" s="41"/>
      <c r="C443" s="41"/>
      <c r="D443" s="41"/>
      <c r="E443" s="41"/>
    </row>
    <row r="444" spans="1:5" ht="15" customHeight="1" x14ac:dyDescent="0.2">
      <c r="A444" s="42" t="s">
        <v>37</v>
      </c>
      <c r="B444" s="41"/>
      <c r="C444" s="41"/>
      <c r="D444" s="41"/>
      <c r="E444" s="43" t="s">
        <v>38</v>
      </c>
    </row>
    <row r="445" spans="1:5" ht="15" customHeight="1" x14ac:dyDescent="0.2"/>
    <row r="446" spans="1:5" ht="15" customHeight="1" x14ac:dyDescent="0.2">
      <c r="C446" s="72" t="s">
        <v>39</v>
      </c>
      <c r="D446" s="48" t="s">
        <v>40</v>
      </c>
      <c r="E446" s="72" t="s">
        <v>41</v>
      </c>
    </row>
    <row r="447" spans="1:5" ht="15" customHeight="1" x14ac:dyDescent="0.2">
      <c r="C447" s="62">
        <v>6409</v>
      </c>
      <c r="D447" s="124" t="s">
        <v>42</v>
      </c>
      <c r="E447" s="77">
        <v>-373849.21</v>
      </c>
    </row>
    <row r="448" spans="1:5" ht="15" customHeight="1" x14ac:dyDescent="0.2">
      <c r="C448" s="79" t="s">
        <v>43</v>
      </c>
      <c r="D448" s="88"/>
      <c r="E448" s="89">
        <f>SUM(E447:E447)</f>
        <v>-373849.21</v>
      </c>
    </row>
    <row r="449" spans="1:5" ht="15" customHeight="1" x14ac:dyDescent="0.2"/>
    <row r="450" spans="1:5" ht="15" customHeight="1" x14ac:dyDescent="0.2">
      <c r="C450" s="47" t="s">
        <v>39</v>
      </c>
      <c r="D450" s="106" t="s">
        <v>54</v>
      </c>
      <c r="E450" s="49" t="s">
        <v>41</v>
      </c>
    </row>
    <row r="451" spans="1:5" ht="15" customHeight="1" x14ac:dyDescent="0.2">
      <c r="C451" s="123"/>
      <c r="D451" s="118" t="s">
        <v>96</v>
      </c>
      <c r="E451" s="77">
        <f>9109869.51+373849.21</f>
        <v>9483718.7200000007</v>
      </c>
    </row>
    <row r="452" spans="1:5" ht="15" customHeight="1" x14ac:dyDescent="0.2">
      <c r="C452" s="57" t="s">
        <v>43</v>
      </c>
      <c r="D452" s="58"/>
      <c r="E452" s="59">
        <f>SUM(E451:E451)</f>
        <v>9483718.7200000007</v>
      </c>
    </row>
    <row r="453" spans="1:5" ht="15" customHeight="1" x14ac:dyDescent="0.2"/>
    <row r="454" spans="1:5" ht="15" customHeight="1" x14ac:dyDescent="0.2"/>
    <row r="455" spans="1:5" ht="15" customHeight="1" x14ac:dyDescent="0.25">
      <c r="A455" s="36" t="s">
        <v>112</v>
      </c>
    </row>
    <row r="456" spans="1:5" ht="15" customHeight="1" x14ac:dyDescent="0.2">
      <c r="A456" s="66" t="s">
        <v>48</v>
      </c>
      <c r="B456" s="66"/>
      <c r="C456" s="66"/>
      <c r="D456" s="66"/>
      <c r="E456" s="66"/>
    </row>
    <row r="457" spans="1:5" ht="15" customHeight="1" x14ac:dyDescent="0.2">
      <c r="A457" s="133" t="s">
        <v>113</v>
      </c>
      <c r="B457" s="133"/>
      <c r="C457" s="133"/>
      <c r="D457" s="133"/>
      <c r="E457" s="133"/>
    </row>
    <row r="458" spans="1:5" ht="15" customHeight="1" x14ac:dyDescent="0.2">
      <c r="A458" s="133"/>
      <c r="B458" s="133"/>
      <c r="C458" s="133"/>
      <c r="D458" s="133"/>
      <c r="E458" s="133"/>
    </row>
    <row r="459" spans="1:5" ht="15" customHeight="1" x14ac:dyDescent="0.2">
      <c r="A459" s="133"/>
      <c r="B459" s="133"/>
      <c r="C459" s="133"/>
      <c r="D459" s="133"/>
      <c r="E459" s="133"/>
    </row>
    <row r="460" spans="1:5" ht="15" customHeight="1" x14ac:dyDescent="0.2">
      <c r="A460" s="133"/>
      <c r="B460" s="133"/>
      <c r="C460" s="133"/>
      <c r="D460" s="133"/>
      <c r="E460" s="133"/>
    </row>
    <row r="461" spans="1:5" ht="15" customHeight="1" x14ac:dyDescent="0.2">
      <c r="A461" s="133"/>
      <c r="B461" s="133"/>
      <c r="C461" s="133"/>
      <c r="D461" s="133"/>
      <c r="E461" s="133"/>
    </row>
    <row r="462" spans="1:5" ht="15" customHeight="1" x14ac:dyDescent="0.2">
      <c r="A462" s="133"/>
      <c r="B462" s="133"/>
      <c r="C462" s="133"/>
      <c r="D462" s="133"/>
      <c r="E462" s="133"/>
    </row>
    <row r="463" spans="1:5" ht="15" customHeight="1" x14ac:dyDescent="0.2">
      <c r="A463" s="133"/>
      <c r="B463" s="133"/>
      <c r="C463" s="133"/>
      <c r="D463" s="133"/>
      <c r="E463" s="133"/>
    </row>
    <row r="464" spans="1:5" ht="15" customHeight="1" x14ac:dyDescent="0.2">
      <c r="A464" s="39"/>
      <c r="B464" s="39"/>
      <c r="C464" s="39"/>
      <c r="D464" s="39"/>
      <c r="E464" s="39"/>
    </row>
    <row r="465" spans="1:5" ht="15" customHeight="1" x14ac:dyDescent="0.2">
      <c r="A465" s="39"/>
      <c r="B465" s="39"/>
      <c r="C465" s="39"/>
      <c r="D465" s="39"/>
      <c r="E465" s="39"/>
    </row>
    <row r="466" spans="1:5" ht="15" customHeight="1" x14ac:dyDescent="0.2">
      <c r="A466" s="39"/>
      <c r="B466" s="39"/>
      <c r="C466" s="39"/>
      <c r="D466" s="39"/>
      <c r="E466" s="39"/>
    </row>
    <row r="467" spans="1:5" ht="15" customHeight="1" x14ac:dyDescent="0.2">
      <c r="A467" s="39"/>
      <c r="B467" s="39"/>
      <c r="C467" s="39"/>
      <c r="D467" s="39"/>
      <c r="E467" s="39"/>
    </row>
    <row r="468" spans="1:5" ht="15" customHeight="1" x14ac:dyDescent="0.2">
      <c r="A468" s="39"/>
      <c r="B468" s="39"/>
      <c r="C468" s="39"/>
      <c r="D468" s="39"/>
      <c r="E468" s="39"/>
    </row>
    <row r="469" spans="1:5" ht="15" customHeight="1" x14ac:dyDescent="0.2">
      <c r="A469" s="39"/>
      <c r="B469" s="39"/>
      <c r="C469" s="39"/>
      <c r="D469" s="39"/>
      <c r="E469" s="39"/>
    </row>
    <row r="470" spans="1:5" ht="15" customHeight="1" x14ac:dyDescent="0.25">
      <c r="A470" s="40" t="s">
        <v>1</v>
      </c>
      <c r="B470" s="41"/>
      <c r="C470" s="41"/>
      <c r="D470" s="41"/>
      <c r="E470" s="41"/>
    </row>
    <row r="471" spans="1:5" ht="15" customHeight="1" x14ac:dyDescent="0.2">
      <c r="A471" s="42" t="s">
        <v>37</v>
      </c>
      <c r="E471" t="s">
        <v>38</v>
      </c>
    </row>
    <row r="472" spans="1:5" ht="15" customHeight="1" x14ac:dyDescent="0.25">
      <c r="B472" s="40"/>
      <c r="C472" s="41"/>
      <c r="D472" s="41"/>
      <c r="E472" s="45"/>
    </row>
    <row r="473" spans="1:5" ht="15" customHeight="1" x14ac:dyDescent="0.2">
      <c r="A473" s="46"/>
      <c r="B473" s="46"/>
      <c r="C473" s="47" t="s">
        <v>39</v>
      </c>
      <c r="D473" s="106" t="s">
        <v>54</v>
      </c>
      <c r="E473" s="72" t="s">
        <v>41</v>
      </c>
    </row>
    <row r="474" spans="1:5" ht="15" customHeight="1" x14ac:dyDescent="0.2">
      <c r="A474" s="134"/>
      <c r="B474" s="135"/>
      <c r="C474" s="62"/>
      <c r="D474" s="118" t="s">
        <v>114</v>
      </c>
      <c r="E474" s="77">
        <v>6447632.4000000004</v>
      </c>
    </row>
    <row r="475" spans="1:5" ht="15" customHeight="1" x14ac:dyDescent="0.2">
      <c r="A475" s="134"/>
      <c r="B475" s="135"/>
      <c r="C475" s="79" t="s">
        <v>43</v>
      </c>
      <c r="D475" s="80"/>
      <c r="E475" s="81">
        <f>SUM(E474:E474)</f>
        <v>6447632.4000000004</v>
      </c>
    </row>
    <row r="476" spans="1:5" ht="15" customHeight="1" x14ac:dyDescent="0.2"/>
    <row r="477" spans="1:5" ht="15" customHeight="1" x14ac:dyDescent="0.25">
      <c r="A477" s="68" t="s">
        <v>16</v>
      </c>
      <c r="B477" s="69"/>
      <c r="C477" s="69"/>
      <c r="D477" s="44"/>
      <c r="E477" s="44"/>
    </row>
    <row r="478" spans="1:5" ht="15" customHeight="1" x14ac:dyDescent="0.2">
      <c r="A478" s="60" t="s">
        <v>94</v>
      </c>
      <c r="B478" s="41"/>
      <c r="C478" s="41"/>
      <c r="D478" s="41"/>
      <c r="E478" s="43" t="s">
        <v>95</v>
      </c>
    </row>
    <row r="479" spans="1:5" ht="15" customHeight="1" x14ac:dyDescent="0.2">
      <c r="A479" s="70"/>
      <c r="B479" s="109"/>
      <c r="C479" s="69"/>
      <c r="D479" s="70"/>
      <c r="E479" s="110"/>
    </row>
    <row r="480" spans="1:5" ht="15" customHeight="1" x14ac:dyDescent="0.2">
      <c r="B480" s="46"/>
      <c r="C480" s="72" t="s">
        <v>39</v>
      </c>
      <c r="D480" s="48" t="s">
        <v>40</v>
      </c>
      <c r="E480" s="72" t="s">
        <v>41</v>
      </c>
    </row>
    <row r="481" spans="1:5" ht="15" customHeight="1" x14ac:dyDescent="0.2">
      <c r="B481" s="136"/>
      <c r="C481" s="62">
        <v>3315</v>
      </c>
      <c r="D481" s="53" t="s">
        <v>46</v>
      </c>
      <c r="E481" s="77">
        <f>44204.25+2600.25+63262.95+3721.35</f>
        <v>113788.8</v>
      </c>
    </row>
    <row r="482" spans="1:5" ht="15" customHeight="1" x14ac:dyDescent="0.2">
      <c r="B482" s="136"/>
      <c r="C482" s="62">
        <v>3315</v>
      </c>
      <c r="D482" s="53" t="s">
        <v>115</v>
      </c>
      <c r="E482" s="77">
        <f>5981963.4+351880.2</f>
        <v>6333843.6000000006</v>
      </c>
    </row>
    <row r="483" spans="1:5" ht="15" customHeight="1" x14ac:dyDescent="0.2">
      <c r="B483" s="131"/>
      <c r="C483" s="79" t="s">
        <v>43</v>
      </c>
      <c r="D483" s="88"/>
      <c r="E483" s="89">
        <f>SUM(E481:E482)</f>
        <v>6447632.4000000004</v>
      </c>
    </row>
    <row r="484" spans="1:5" ht="15" customHeight="1" x14ac:dyDescent="0.2"/>
    <row r="485" spans="1:5" ht="15" customHeight="1" x14ac:dyDescent="0.2"/>
    <row r="486" spans="1:5" ht="15" customHeight="1" x14ac:dyDescent="0.25">
      <c r="A486" s="36" t="s">
        <v>116</v>
      </c>
    </row>
    <row r="487" spans="1:5" ht="15" customHeight="1" x14ac:dyDescent="0.2">
      <c r="A487" s="66" t="s">
        <v>48</v>
      </c>
      <c r="B487" s="66"/>
      <c r="C487" s="66"/>
      <c r="D487" s="66"/>
      <c r="E487" s="66"/>
    </row>
    <row r="488" spans="1:5" ht="15" customHeight="1" x14ac:dyDescent="0.2">
      <c r="A488" s="133" t="s">
        <v>117</v>
      </c>
      <c r="B488" s="133"/>
      <c r="C488" s="133"/>
      <c r="D488" s="133"/>
      <c r="E488" s="133"/>
    </row>
    <row r="489" spans="1:5" ht="15" customHeight="1" x14ac:dyDescent="0.2">
      <c r="A489" s="133"/>
      <c r="B489" s="133"/>
      <c r="C489" s="133"/>
      <c r="D489" s="133"/>
      <c r="E489" s="133"/>
    </row>
    <row r="490" spans="1:5" ht="15" customHeight="1" x14ac:dyDescent="0.2">
      <c r="A490" s="133"/>
      <c r="B490" s="133"/>
      <c r="C490" s="133"/>
      <c r="D490" s="133"/>
      <c r="E490" s="133"/>
    </row>
    <row r="491" spans="1:5" ht="15" customHeight="1" x14ac:dyDescent="0.2">
      <c r="A491" s="133"/>
      <c r="B491" s="133"/>
      <c r="C491" s="133"/>
      <c r="D491" s="133"/>
      <c r="E491" s="133"/>
    </row>
    <row r="492" spans="1:5" ht="15" customHeight="1" x14ac:dyDescent="0.2">
      <c r="A492" s="133"/>
      <c r="B492" s="133"/>
      <c r="C492" s="133"/>
      <c r="D492" s="133"/>
      <c r="E492" s="133"/>
    </row>
    <row r="493" spans="1:5" ht="15" customHeight="1" x14ac:dyDescent="0.2">
      <c r="A493" s="133"/>
      <c r="B493" s="133"/>
      <c r="C493" s="133"/>
      <c r="D493" s="133"/>
      <c r="E493" s="133"/>
    </row>
    <row r="494" spans="1:5" ht="15" customHeight="1" x14ac:dyDescent="0.2">
      <c r="A494" s="133"/>
      <c r="B494" s="133"/>
      <c r="C494" s="133"/>
      <c r="D494" s="133"/>
      <c r="E494" s="133"/>
    </row>
    <row r="495" spans="1:5" ht="15" customHeight="1" x14ac:dyDescent="0.2">
      <c r="A495" s="39"/>
      <c r="B495" s="39"/>
      <c r="C495" s="39"/>
      <c r="D495" s="39"/>
      <c r="E495" s="39"/>
    </row>
    <row r="496" spans="1:5" ht="15" customHeight="1" x14ac:dyDescent="0.25">
      <c r="A496" s="40" t="s">
        <v>1</v>
      </c>
      <c r="B496" s="41"/>
      <c r="C496" s="41"/>
      <c r="D496" s="41"/>
      <c r="E496" s="41"/>
    </row>
    <row r="497" spans="1:5" ht="15" customHeight="1" x14ac:dyDescent="0.2">
      <c r="A497" s="42" t="s">
        <v>37</v>
      </c>
      <c r="E497" t="s">
        <v>38</v>
      </c>
    </row>
    <row r="498" spans="1:5" ht="15" customHeight="1" x14ac:dyDescent="0.25">
      <c r="B498" s="40"/>
      <c r="C498" s="41"/>
      <c r="D498" s="41"/>
      <c r="E498" s="45"/>
    </row>
    <row r="499" spans="1:5" ht="15" customHeight="1" x14ac:dyDescent="0.2">
      <c r="A499" s="46"/>
      <c r="B499" s="46"/>
      <c r="C499" s="47" t="s">
        <v>39</v>
      </c>
      <c r="D499" s="106" t="s">
        <v>54</v>
      </c>
      <c r="E499" s="72" t="s">
        <v>41</v>
      </c>
    </row>
    <row r="500" spans="1:5" ht="15" customHeight="1" x14ac:dyDescent="0.2">
      <c r="A500" s="134"/>
      <c r="B500" s="135"/>
      <c r="C500" s="62"/>
      <c r="D500" s="118" t="s">
        <v>114</v>
      </c>
      <c r="E500" s="77">
        <v>1350327.26</v>
      </c>
    </row>
    <row r="501" spans="1:5" ht="15" customHeight="1" x14ac:dyDescent="0.2">
      <c r="A501" s="134"/>
      <c r="B501" s="135"/>
      <c r="C501" s="79" t="s">
        <v>43</v>
      </c>
      <c r="D501" s="80"/>
      <c r="E501" s="81">
        <f>SUM(E500:E500)</f>
        <v>1350327.26</v>
      </c>
    </row>
    <row r="502" spans="1:5" ht="15" customHeight="1" x14ac:dyDescent="0.2"/>
    <row r="503" spans="1:5" ht="15" customHeight="1" x14ac:dyDescent="0.25">
      <c r="A503" s="68" t="s">
        <v>16</v>
      </c>
      <c r="B503" s="69"/>
      <c r="C503" s="69"/>
      <c r="D503" s="44"/>
      <c r="E503" s="44"/>
    </row>
    <row r="504" spans="1:5" ht="15" customHeight="1" x14ac:dyDescent="0.2">
      <c r="A504" s="60" t="s">
        <v>94</v>
      </c>
      <c r="B504" s="41"/>
      <c r="C504" s="41"/>
      <c r="D504" s="41"/>
      <c r="E504" s="43" t="s">
        <v>95</v>
      </c>
    </row>
    <row r="505" spans="1:5" ht="15" customHeight="1" x14ac:dyDescent="0.2">
      <c r="A505" s="70"/>
      <c r="B505" s="109"/>
      <c r="C505" s="69"/>
      <c r="D505" s="70"/>
      <c r="E505" s="110"/>
    </row>
    <row r="506" spans="1:5" ht="15" customHeight="1" x14ac:dyDescent="0.2">
      <c r="B506" s="46"/>
      <c r="C506" s="72" t="s">
        <v>39</v>
      </c>
      <c r="D506" s="48" t="s">
        <v>40</v>
      </c>
      <c r="E506" s="72" t="s">
        <v>41</v>
      </c>
    </row>
    <row r="507" spans="1:5" ht="15" customHeight="1" x14ac:dyDescent="0.2">
      <c r="B507" s="136"/>
      <c r="C507" s="62">
        <v>4357</v>
      </c>
      <c r="D507" s="53" t="s">
        <v>115</v>
      </c>
      <c r="E507" s="77">
        <v>1350327.26</v>
      </c>
    </row>
    <row r="508" spans="1:5" ht="15" customHeight="1" x14ac:dyDescent="0.2">
      <c r="B508" s="131"/>
      <c r="C508" s="79" t="s">
        <v>43</v>
      </c>
      <c r="D508" s="88"/>
      <c r="E508" s="89">
        <f>SUM(E507:E507)</f>
        <v>1350327.26</v>
      </c>
    </row>
    <row r="509" spans="1:5" ht="15" customHeight="1" x14ac:dyDescent="0.2"/>
    <row r="510" spans="1:5" ht="15" customHeight="1" x14ac:dyDescent="0.2"/>
    <row r="511" spans="1:5" ht="15" customHeight="1" x14ac:dyDescent="0.25">
      <c r="A511" s="36" t="s">
        <v>118</v>
      </c>
    </row>
    <row r="512" spans="1:5" ht="15" customHeight="1" x14ac:dyDescent="0.2">
      <c r="A512" s="66" t="s">
        <v>48</v>
      </c>
      <c r="B512" s="66"/>
      <c r="C512" s="66"/>
      <c r="D512" s="66"/>
      <c r="E512" s="66"/>
    </row>
    <row r="513" spans="1:5" ht="15" customHeight="1" x14ac:dyDescent="0.2">
      <c r="A513" s="133" t="s">
        <v>119</v>
      </c>
      <c r="B513" s="133"/>
      <c r="C513" s="133"/>
      <c r="D513" s="133"/>
      <c r="E513" s="133"/>
    </row>
    <row r="514" spans="1:5" ht="15" customHeight="1" x14ac:dyDescent="0.2">
      <c r="A514" s="133"/>
      <c r="B514" s="133"/>
      <c r="C514" s="133"/>
      <c r="D514" s="133"/>
      <c r="E514" s="133"/>
    </row>
    <row r="515" spans="1:5" ht="15" customHeight="1" x14ac:dyDescent="0.2">
      <c r="A515" s="133"/>
      <c r="B515" s="133"/>
      <c r="C515" s="133"/>
      <c r="D515" s="133"/>
      <c r="E515" s="133"/>
    </row>
    <row r="516" spans="1:5" ht="15" customHeight="1" x14ac:dyDescent="0.2">
      <c r="A516" s="133"/>
      <c r="B516" s="133"/>
      <c r="C516" s="133"/>
      <c r="D516" s="133"/>
      <c r="E516" s="133"/>
    </row>
    <row r="517" spans="1:5" ht="15" customHeight="1" x14ac:dyDescent="0.2">
      <c r="A517" s="133"/>
      <c r="B517" s="133"/>
      <c r="C517" s="133"/>
      <c r="D517" s="133"/>
      <c r="E517" s="133"/>
    </row>
    <row r="518" spans="1:5" ht="15" customHeight="1" x14ac:dyDescent="0.2">
      <c r="A518" s="133"/>
      <c r="B518" s="133"/>
      <c r="C518" s="133"/>
      <c r="D518" s="133"/>
      <c r="E518" s="133"/>
    </row>
    <row r="519" spans="1:5" ht="15" customHeight="1" x14ac:dyDescent="0.2">
      <c r="A519" s="133"/>
      <c r="B519" s="133"/>
      <c r="C519" s="133"/>
      <c r="D519" s="133"/>
      <c r="E519" s="133"/>
    </row>
    <row r="520" spans="1:5" ht="15" customHeight="1" x14ac:dyDescent="0.2">
      <c r="A520" s="133"/>
      <c r="B520" s="133"/>
      <c r="C520" s="133"/>
      <c r="D520" s="133"/>
      <c r="E520" s="133"/>
    </row>
    <row r="521" spans="1:5" ht="15" customHeight="1" x14ac:dyDescent="0.2">
      <c r="A521" s="39"/>
      <c r="B521" s="39"/>
      <c r="C521" s="39"/>
      <c r="D521" s="39"/>
      <c r="E521" s="39"/>
    </row>
    <row r="522" spans="1:5" ht="15" customHeight="1" x14ac:dyDescent="0.25">
      <c r="A522" s="40" t="s">
        <v>1</v>
      </c>
      <c r="B522" s="41"/>
      <c r="C522" s="41"/>
      <c r="D522" s="41"/>
      <c r="E522" s="41"/>
    </row>
    <row r="523" spans="1:5" ht="15" customHeight="1" x14ac:dyDescent="0.2">
      <c r="A523" s="42" t="s">
        <v>37</v>
      </c>
      <c r="E523" t="s">
        <v>38</v>
      </c>
    </row>
    <row r="524" spans="1:5" ht="15" customHeight="1" x14ac:dyDescent="0.25">
      <c r="B524" s="40"/>
      <c r="C524" s="41"/>
      <c r="D524" s="41"/>
      <c r="E524" s="45"/>
    </row>
    <row r="525" spans="1:5" ht="15" customHeight="1" x14ac:dyDescent="0.2">
      <c r="A525" s="46"/>
      <c r="B525" s="46"/>
      <c r="C525" s="47" t="s">
        <v>39</v>
      </c>
      <c r="D525" s="106" t="s">
        <v>54</v>
      </c>
      <c r="E525" s="72" t="s">
        <v>41</v>
      </c>
    </row>
    <row r="526" spans="1:5" ht="15" customHeight="1" x14ac:dyDescent="0.2">
      <c r="A526" s="134"/>
      <c r="B526" s="135"/>
      <c r="C526" s="62"/>
      <c r="D526" s="118" t="s">
        <v>114</v>
      </c>
      <c r="E526" s="77">
        <v>1014417.6</v>
      </c>
    </row>
    <row r="527" spans="1:5" ht="15" customHeight="1" x14ac:dyDescent="0.2">
      <c r="A527" s="134"/>
      <c r="B527" s="135"/>
      <c r="C527" s="79" t="s">
        <v>43</v>
      </c>
      <c r="D527" s="80"/>
      <c r="E527" s="81">
        <f>SUM(E526:E526)</f>
        <v>1014417.6</v>
      </c>
    </row>
    <row r="528" spans="1:5" ht="15" customHeight="1" x14ac:dyDescent="0.2"/>
    <row r="529" spans="1:5" ht="15" customHeight="1" x14ac:dyDescent="0.25">
      <c r="A529" s="68" t="s">
        <v>16</v>
      </c>
      <c r="B529" s="69"/>
      <c r="C529" s="69"/>
      <c r="D529" s="44"/>
      <c r="E529" s="44"/>
    </row>
    <row r="530" spans="1:5" ht="15" customHeight="1" x14ac:dyDescent="0.2">
      <c r="A530" s="60" t="s">
        <v>94</v>
      </c>
      <c r="B530" s="41"/>
      <c r="C530" s="41"/>
      <c r="D530" s="41"/>
      <c r="E530" s="43" t="s">
        <v>95</v>
      </c>
    </row>
    <row r="531" spans="1:5" ht="15" customHeight="1" x14ac:dyDescent="0.2">
      <c r="A531" s="70"/>
      <c r="B531" s="109"/>
      <c r="C531" s="69"/>
      <c r="D531" s="70"/>
      <c r="E531" s="110"/>
    </row>
    <row r="532" spans="1:5" ht="15" customHeight="1" x14ac:dyDescent="0.2">
      <c r="B532" s="46"/>
      <c r="C532" s="72" t="s">
        <v>39</v>
      </c>
      <c r="D532" s="48" t="s">
        <v>40</v>
      </c>
      <c r="E532" s="72" t="s">
        <v>41</v>
      </c>
    </row>
    <row r="533" spans="1:5" ht="15" customHeight="1" x14ac:dyDescent="0.2">
      <c r="B533" s="136"/>
      <c r="C533" s="62">
        <v>3522</v>
      </c>
      <c r="D533" s="53" t="s">
        <v>115</v>
      </c>
      <c r="E533" s="77">
        <v>1014417.6</v>
      </c>
    </row>
    <row r="534" spans="1:5" ht="15" customHeight="1" x14ac:dyDescent="0.2">
      <c r="B534" s="131"/>
      <c r="C534" s="79" t="s">
        <v>43</v>
      </c>
      <c r="D534" s="88"/>
      <c r="E534" s="89">
        <f>SUM(E533:E533)</f>
        <v>1014417.6</v>
      </c>
    </row>
    <row r="535" spans="1:5" ht="15" customHeight="1" x14ac:dyDescent="0.2"/>
    <row r="536" spans="1:5" ht="15" customHeight="1" x14ac:dyDescent="0.2"/>
    <row r="537" spans="1:5" ht="15" customHeight="1" x14ac:dyDescent="0.25">
      <c r="A537" s="36" t="s">
        <v>120</v>
      </c>
    </row>
    <row r="538" spans="1:5" ht="15" customHeight="1" x14ac:dyDescent="0.2">
      <c r="A538" s="66" t="s">
        <v>48</v>
      </c>
      <c r="B538" s="66"/>
      <c r="C538" s="66"/>
      <c r="D538" s="66"/>
      <c r="E538" s="66"/>
    </row>
    <row r="539" spans="1:5" ht="15" customHeight="1" x14ac:dyDescent="0.2">
      <c r="A539" s="133" t="s">
        <v>121</v>
      </c>
      <c r="B539" s="133"/>
      <c r="C539" s="133"/>
      <c r="D539" s="133"/>
      <c r="E539" s="133"/>
    </row>
    <row r="540" spans="1:5" ht="15" customHeight="1" x14ac:dyDescent="0.2">
      <c r="A540" s="133"/>
      <c r="B540" s="133"/>
      <c r="C540" s="133"/>
      <c r="D540" s="133"/>
      <c r="E540" s="133"/>
    </row>
    <row r="541" spans="1:5" ht="15" customHeight="1" x14ac:dyDescent="0.2">
      <c r="A541" s="133"/>
      <c r="B541" s="133"/>
      <c r="C541" s="133"/>
      <c r="D541" s="133"/>
      <c r="E541" s="133"/>
    </row>
    <row r="542" spans="1:5" ht="15" customHeight="1" x14ac:dyDescent="0.2">
      <c r="A542" s="133"/>
      <c r="B542" s="133"/>
      <c r="C542" s="133"/>
      <c r="D542" s="133"/>
      <c r="E542" s="133"/>
    </row>
    <row r="543" spans="1:5" ht="15" customHeight="1" x14ac:dyDescent="0.2">
      <c r="A543" s="133"/>
      <c r="B543" s="133"/>
      <c r="C543" s="133"/>
      <c r="D543" s="133"/>
      <c r="E543" s="133"/>
    </row>
    <row r="544" spans="1:5" ht="15" customHeight="1" x14ac:dyDescent="0.2">
      <c r="A544" s="133"/>
      <c r="B544" s="133"/>
      <c r="C544" s="133"/>
      <c r="D544" s="133"/>
      <c r="E544" s="133"/>
    </row>
    <row r="545" spans="1:5" ht="15" customHeight="1" x14ac:dyDescent="0.2">
      <c r="A545" s="133"/>
      <c r="B545" s="133"/>
      <c r="C545" s="133"/>
      <c r="D545" s="133"/>
      <c r="E545" s="133"/>
    </row>
    <row r="546" spans="1:5" ht="15" customHeight="1" x14ac:dyDescent="0.2">
      <c r="A546" s="39"/>
      <c r="B546" s="39"/>
      <c r="C546" s="39"/>
      <c r="D546" s="39"/>
      <c r="E546" s="39"/>
    </row>
    <row r="547" spans="1:5" ht="15" customHeight="1" x14ac:dyDescent="0.25">
      <c r="A547" s="40" t="s">
        <v>1</v>
      </c>
      <c r="B547" s="41"/>
      <c r="C547" s="41"/>
      <c r="D547" s="41"/>
      <c r="E547" s="41"/>
    </row>
    <row r="548" spans="1:5" ht="15" customHeight="1" x14ac:dyDescent="0.2">
      <c r="A548" s="42" t="s">
        <v>37</v>
      </c>
      <c r="E548" t="s">
        <v>38</v>
      </c>
    </row>
    <row r="549" spans="1:5" ht="15" customHeight="1" x14ac:dyDescent="0.25">
      <c r="B549" s="40"/>
      <c r="C549" s="41"/>
      <c r="D549" s="41"/>
      <c r="E549" s="45"/>
    </row>
    <row r="550" spans="1:5" ht="15" customHeight="1" x14ac:dyDescent="0.2">
      <c r="A550" s="46"/>
      <c r="B550" s="46"/>
      <c r="C550" s="47" t="s">
        <v>39</v>
      </c>
      <c r="D550" s="106" t="s">
        <v>54</v>
      </c>
      <c r="E550" s="72" t="s">
        <v>41</v>
      </c>
    </row>
    <row r="551" spans="1:5" ht="15" customHeight="1" x14ac:dyDescent="0.2">
      <c r="A551" s="134"/>
      <c r="B551" s="135"/>
      <c r="C551" s="62"/>
      <c r="D551" s="118" t="s">
        <v>114</v>
      </c>
      <c r="E551" s="77">
        <v>877571.1</v>
      </c>
    </row>
    <row r="552" spans="1:5" ht="15" customHeight="1" x14ac:dyDescent="0.2">
      <c r="A552" s="134"/>
      <c r="B552" s="135"/>
      <c r="C552" s="79" t="s">
        <v>43</v>
      </c>
      <c r="D552" s="80"/>
      <c r="E552" s="81">
        <f>SUM(E551:E551)</f>
        <v>877571.1</v>
      </c>
    </row>
    <row r="553" spans="1:5" ht="15" customHeight="1" x14ac:dyDescent="0.2"/>
    <row r="554" spans="1:5" ht="15" customHeight="1" x14ac:dyDescent="0.25">
      <c r="A554" s="68" t="s">
        <v>16</v>
      </c>
      <c r="B554" s="69"/>
      <c r="C554" s="69"/>
      <c r="D554" s="44"/>
      <c r="E554" s="44"/>
    </row>
    <row r="555" spans="1:5" ht="15" customHeight="1" x14ac:dyDescent="0.2">
      <c r="A555" s="60" t="s">
        <v>94</v>
      </c>
      <c r="B555" s="41"/>
      <c r="C555" s="41"/>
      <c r="D555" s="41"/>
      <c r="E555" s="43" t="s">
        <v>95</v>
      </c>
    </row>
    <row r="556" spans="1:5" ht="15" customHeight="1" x14ac:dyDescent="0.2">
      <c r="A556" s="70"/>
      <c r="B556" s="109"/>
      <c r="C556" s="69"/>
      <c r="D556" s="70"/>
      <c r="E556" s="110"/>
    </row>
    <row r="557" spans="1:5" ht="15" customHeight="1" x14ac:dyDescent="0.2">
      <c r="B557" s="46"/>
      <c r="C557" s="72" t="s">
        <v>39</v>
      </c>
      <c r="D557" s="48" t="s">
        <v>40</v>
      </c>
      <c r="E557" s="72" t="s">
        <v>41</v>
      </c>
    </row>
    <row r="558" spans="1:5" ht="15" customHeight="1" x14ac:dyDescent="0.2">
      <c r="B558" s="46"/>
      <c r="C558" s="62">
        <v>3314</v>
      </c>
      <c r="D558" s="53" t="s">
        <v>46</v>
      </c>
      <c r="E558" s="77">
        <f>692897.05+40758.65+13008.4+765.2</f>
        <v>747429.3</v>
      </c>
    </row>
    <row r="559" spans="1:5" ht="15" customHeight="1" x14ac:dyDescent="0.2">
      <c r="B559" s="46"/>
      <c r="C559" s="62">
        <v>3314</v>
      </c>
      <c r="D559" s="53" t="s">
        <v>115</v>
      </c>
      <c r="E559" s="77">
        <f>31858+1874+91053.7+5356.1</f>
        <v>130141.8</v>
      </c>
    </row>
    <row r="560" spans="1:5" ht="15" customHeight="1" x14ac:dyDescent="0.2">
      <c r="B560" s="131"/>
      <c r="C560" s="79" t="s">
        <v>43</v>
      </c>
      <c r="D560" s="88"/>
      <c r="E560" s="89">
        <f>SUM(E558:E559)</f>
        <v>877571.10000000009</v>
      </c>
    </row>
    <row r="561" spans="1:5" ht="15" customHeight="1" x14ac:dyDescent="0.2"/>
    <row r="562" spans="1:5" ht="15" customHeight="1" x14ac:dyDescent="0.2"/>
    <row r="563" spans="1:5" ht="15" customHeight="1" x14ac:dyDescent="0.25">
      <c r="A563" s="36" t="s">
        <v>122</v>
      </c>
    </row>
    <row r="564" spans="1:5" ht="15" customHeight="1" x14ac:dyDescent="0.2">
      <c r="A564" s="66" t="s">
        <v>48</v>
      </c>
      <c r="B564" s="66"/>
      <c r="C564" s="66"/>
      <c r="D564" s="66"/>
      <c r="E564" s="66"/>
    </row>
    <row r="565" spans="1:5" ht="15" customHeight="1" x14ac:dyDescent="0.2">
      <c r="A565" s="133" t="s">
        <v>123</v>
      </c>
      <c r="B565" s="133"/>
      <c r="C565" s="133"/>
      <c r="D565" s="133"/>
      <c r="E565" s="133"/>
    </row>
    <row r="566" spans="1:5" ht="15" customHeight="1" x14ac:dyDescent="0.2">
      <c r="A566" s="133"/>
      <c r="B566" s="133"/>
      <c r="C566" s="133"/>
      <c r="D566" s="133"/>
      <c r="E566" s="133"/>
    </row>
    <row r="567" spans="1:5" ht="15" customHeight="1" x14ac:dyDescent="0.2">
      <c r="A567" s="133"/>
      <c r="B567" s="133"/>
      <c r="C567" s="133"/>
      <c r="D567" s="133"/>
      <c r="E567" s="133"/>
    </row>
    <row r="568" spans="1:5" ht="15" customHeight="1" x14ac:dyDescent="0.2">
      <c r="A568" s="133"/>
      <c r="B568" s="133"/>
      <c r="C568" s="133"/>
      <c r="D568" s="133"/>
      <c r="E568" s="133"/>
    </row>
    <row r="569" spans="1:5" ht="15" customHeight="1" x14ac:dyDescent="0.2">
      <c r="A569" s="133"/>
      <c r="B569" s="133"/>
      <c r="C569" s="133"/>
      <c r="D569" s="133"/>
      <c r="E569" s="133"/>
    </row>
    <row r="570" spans="1:5" ht="15" customHeight="1" x14ac:dyDescent="0.2">
      <c r="A570" s="133"/>
      <c r="B570" s="133"/>
      <c r="C570" s="133"/>
      <c r="D570" s="133"/>
      <c r="E570" s="133"/>
    </row>
    <row r="571" spans="1:5" ht="15" customHeight="1" x14ac:dyDescent="0.2">
      <c r="A571" s="133"/>
      <c r="B571" s="133"/>
      <c r="C571" s="133"/>
      <c r="D571" s="133"/>
      <c r="E571" s="133"/>
    </row>
    <row r="572" spans="1:5" ht="15" customHeight="1" x14ac:dyDescent="0.2"/>
    <row r="573" spans="1:5" ht="15" customHeight="1" x14ac:dyDescent="0.2"/>
    <row r="574" spans="1:5" ht="15" customHeight="1" x14ac:dyDescent="0.25">
      <c r="A574" s="40" t="s">
        <v>1</v>
      </c>
      <c r="B574" s="41"/>
      <c r="C574" s="41"/>
      <c r="D574" s="41"/>
      <c r="E574" s="41"/>
    </row>
    <row r="575" spans="1:5" ht="15" customHeight="1" x14ac:dyDescent="0.2">
      <c r="A575" s="60" t="s">
        <v>88</v>
      </c>
      <c r="B575" s="69"/>
      <c r="C575" s="69"/>
      <c r="D575" s="69"/>
      <c r="E575" s="61" t="s">
        <v>89</v>
      </c>
    </row>
    <row r="576" spans="1:5" ht="15" customHeight="1" x14ac:dyDescent="0.25">
      <c r="A576" s="44"/>
      <c r="B576" s="40"/>
      <c r="C576" s="41"/>
      <c r="D576" s="41"/>
      <c r="E576" s="45"/>
    </row>
    <row r="577" spans="1:5" ht="15" customHeight="1" x14ac:dyDescent="0.2">
      <c r="B577" s="137"/>
      <c r="C577" s="47" t="s">
        <v>39</v>
      </c>
      <c r="D577" s="111" t="s">
        <v>54</v>
      </c>
      <c r="E577" s="49" t="s">
        <v>41</v>
      </c>
    </row>
    <row r="578" spans="1:5" ht="15" customHeight="1" x14ac:dyDescent="0.2">
      <c r="B578" s="134"/>
      <c r="C578" s="138">
        <v>6172</v>
      </c>
      <c r="D578" s="139" t="s">
        <v>124</v>
      </c>
      <c r="E578" s="127">
        <v>1776558.39</v>
      </c>
    </row>
    <row r="579" spans="1:5" ht="15" customHeight="1" x14ac:dyDescent="0.2">
      <c r="B579" s="134"/>
      <c r="C579" s="62">
        <v>6402</v>
      </c>
      <c r="D579" s="140" t="s">
        <v>125</v>
      </c>
      <c r="E579" s="127">
        <v>760862.5</v>
      </c>
    </row>
    <row r="580" spans="1:5" ht="15" customHeight="1" x14ac:dyDescent="0.2">
      <c r="B580" s="86"/>
      <c r="C580" s="57" t="s">
        <v>43</v>
      </c>
      <c r="D580" s="58"/>
      <c r="E580" s="59">
        <f>SUM(E578:E579)</f>
        <v>2537420.8899999997</v>
      </c>
    </row>
    <row r="581" spans="1:5" ht="15" customHeight="1" x14ac:dyDescent="0.2"/>
    <row r="582" spans="1:5" ht="15" customHeight="1" x14ac:dyDescent="0.25">
      <c r="A582" s="68" t="s">
        <v>16</v>
      </c>
      <c r="B582" s="114"/>
      <c r="C582" s="69"/>
      <c r="D582" s="69"/>
      <c r="E582" s="44"/>
    </row>
    <row r="583" spans="1:5" ht="15" customHeight="1" x14ac:dyDescent="0.2">
      <c r="A583" s="60" t="s">
        <v>37</v>
      </c>
      <c r="B583" s="114"/>
      <c r="C583" s="69"/>
      <c r="D583" s="69"/>
      <c r="E583" t="s">
        <v>38</v>
      </c>
    </row>
    <row r="584" spans="1:5" ht="15" customHeight="1" x14ac:dyDescent="0.2">
      <c r="A584" s="60"/>
      <c r="B584" s="114"/>
      <c r="C584" s="69"/>
      <c r="D584" s="69"/>
    </row>
    <row r="585" spans="1:5" ht="15" customHeight="1" x14ac:dyDescent="0.2">
      <c r="A585" s="60"/>
      <c r="B585" s="114"/>
      <c r="C585" s="47" t="s">
        <v>39</v>
      </c>
      <c r="D585" s="106" t="s">
        <v>54</v>
      </c>
      <c r="E585" s="49" t="s">
        <v>41</v>
      </c>
    </row>
    <row r="586" spans="1:5" ht="15" customHeight="1" x14ac:dyDescent="0.2">
      <c r="A586" s="60"/>
      <c r="B586" s="114"/>
      <c r="C586" s="123"/>
      <c r="D586" s="118" t="s">
        <v>96</v>
      </c>
      <c r="E586" s="77">
        <v>1776558.39</v>
      </c>
    </row>
    <row r="587" spans="1:5" ht="15" customHeight="1" x14ac:dyDescent="0.2">
      <c r="A587" s="60"/>
      <c r="B587" s="114"/>
      <c r="C587" s="57" t="s">
        <v>43</v>
      </c>
      <c r="D587" s="58"/>
      <c r="E587" s="59">
        <f>SUM(E586:E586)</f>
        <v>1776558.39</v>
      </c>
    </row>
    <row r="588" spans="1:5" ht="15" customHeight="1" x14ac:dyDescent="0.2">
      <c r="A588" s="60"/>
      <c r="B588" s="114"/>
      <c r="C588" s="69"/>
      <c r="D588" s="69"/>
    </row>
    <row r="589" spans="1:5" ht="15" customHeight="1" x14ac:dyDescent="0.25">
      <c r="A589" s="68" t="s">
        <v>16</v>
      </c>
      <c r="B589" s="69"/>
      <c r="C589" s="69"/>
      <c r="D589" s="44"/>
      <c r="E589" s="44"/>
    </row>
    <row r="590" spans="1:5" ht="15" customHeight="1" x14ac:dyDescent="0.2">
      <c r="A590" s="141" t="s">
        <v>88</v>
      </c>
      <c r="B590" s="69"/>
      <c r="C590" s="69"/>
      <c r="D590" s="69"/>
      <c r="E590" s="61" t="s">
        <v>89</v>
      </c>
    </row>
    <row r="591" spans="1:5" ht="15" customHeight="1" x14ac:dyDescent="0.2">
      <c r="A591" s="70"/>
      <c r="B591" s="109"/>
      <c r="C591" s="69"/>
      <c r="D591" s="70"/>
      <c r="E591" s="110"/>
    </row>
    <row r="592" spans="1:5" ht="15" customHeight="1" x14ac:dyDescent="0.2">
      <c r="B592" s="47" t="s">
        <v>53</v>
      </c>
      <c r="C592" s="47" t="s">
        <v>39</v>
      </c>
      <c r="D592" s="106" t="s">
        <v>54</v>
      </c>
      <c r="E592" s="49" t="s">
        <v>41</v>
      </c>
    </row>
    <row r="593" spans="1:5" ht="15" customHeight="1" x14ac:dyDescent="0.2">
      <c r="B593" s="142">
        <v>12</v>
      </c>
      <c r="C593" s="52"/>
      <c r="D593" s="53" t="s">
        <v>126</v>
      </c>
      <c r="E593" s="127">
        <v>760862.5</v>
      </c>
    </row>
    <row r="594" spans="1:5" ht="15" customHeight="1" x14ac:dyDescent="0.2">
      <c r="B594" s="142"/>
      <c r="C594" s="57" t="s">
        <v>43</v>
      </c>
      <c r="D594" s="58"/>
      <c r="E594" s="59">
        <f>SUM(E593:E593)</f>
        <v>760862.5</v>
      </c>
    </row>
    <row r="595" spans="1:5" ht="15" customHeight="1" x14ac:dyDescent="0.2"/>
    <row r="596" spans="1:5" ht="15" customHeight="1" x14ac:dyDescent="0.2"/>
    <row r="597" spans="1:5" ht="15" customHeight="1" x14ac:dyDescent="0.25">
      <c r="A597" s="36" t="s">
        <v>127</v>
      </c>
    </row>
    <row r="598" spans="1:5" ht="15" customHeight="1" x14ac:dyDescent="0.2">
      <c r="A598" s="66" t="s">
        <v>48</v>
      </c>
      <c r="B598" s="66"/>
      <c r="C598" s="66"/>
      <c r="D598" s="66"/>
      <c r="E598" s="66"/>
    </row>
    <row r="599" spans="1:5" ht="15" customHeight="1" x14ac:dyDescent="0.2">
      <c r="A599" s="38" t="s">
        <v>128</v>
      </c>
      <c r="B599" s="38"/>
      <c r="C599" s="38"/>
      <c r="D599" s="38"/>
      <c r="E599" s="38"/>
    </row>
    <row r="600" spans="1:5" ht="15" customHeight="1" x14ac:dyDescent="0.2">
      <c r="A600" s="38"/>
      <c r="B600" s="38"/>
      <c r="C600" s="38"/>
      <c r="D600" s="38"/>
      <c r="E600" s="38"/>
    </row>
    <row r="601" spans="1:5" ht="15" customHeight="1" x14ac:dyDescent="0.2">
      <c r="A601" s="38"/>
      <c r="B601" s="38"/>
      <c r="C601" s="38"/>
      <c r="D601" s="38"/>
      <c r="E601" s="38"/>
    </row>
    <row r="602" spans="1:5" ht="15" customHeight="1" x14ac:dyDescent="0.2">
      <c r="A602" s="38"/>
      <c r="B602" s="38"/>
      <c r="C602" s="38"/>
      <c r="D602" s="38"/>
      <c r="E602" s="38"/>
    </row>
    <row r="603" spans="1:5" ht="15" customHeight="1" x14ac:dyDescent="0.2">
      <c r="A603" s="38"/>
      <c r="B603" s="38"/>
      <c r="C603" s="38"/>
      <c r="D603" s="38"/>
      <c r="E603" s="38"/>
    </row>
    <row r="604" spans="1:5" ht="15" customHeight="1" x14ac:dyDescent="0.2">
      <c r="A604" s="38"/>
      <c r="B604" s="38"/>
      <c r="C604" s="38"/>
      <c r="D604" s="38"/>
      <c r="E604" s="38"/>
    </row>
    <row r="605" spans="1:5" ht="15" customHeight="1" x14ac:dyDescent="0.2">
      <c r="A605" s="38"/>
      <c r="B605" s="38"/>
      <c r="C605" s="38"/>
      <c r="D605" s="38"/>
      <c r="E605" s="38"/>
    </row>
    <row r="606" spans="1:5" ht="15" customHeight="1" x14ac:dyDescent="0.2"/>
    <row r="607" spans="1:5" ht="15" customHeight="1" x14ac:dyDescent="0.25">
      <c r="A607" s="40" t="s">
        <v>1</v>
      </c>
      <c r="B607" s="41"/>
      <c r="C607" s="41"/>
      <c r="D607" s="41"/>
      <c r="E607" s="41"/>
    </row>
    <row r="608" spans="1:5" ht="15" customHeight="1" x14ac:dyDescent="0.2">
      <c r="A608" s="42" t="s">
        <v>37</v>
      </c>
      <c r="B608" s="41"/>
      <c r="C608" s="41"/>
      <c r="D608" s="41"/>
      <c r="E608" s="43" t="s">
        <v>38</v>
      </c>
    </row>
    <row r="609" spans="1:5" ht="15" customHeight="1" x14ac:dyDescent="0.25">
      <c r="A609" s="44"/>
      <c r="B609" s="40"/>
      <c r="C609" s="41"/>
      <c r="D609" s="41"/>
      <c r="E609" s="45"/>
    </row>
    <row r="610" spans="1:5" ht="15" customHeight="1" x14ac:dyDescent="0.2">
      <c r="B610" s="137"/>
      <c r="C610" s="47" t="s">
        <v>39</v>
      </c>
      <c r="D610" s="106" t="s">
        <v>54</v>
      </c>
      <c r="E610" s="49" t="s">
        <v>41</v>
      </c>
    </row>
    <row r="611" spans="1:5" ht="15" customHeight="1" x14ac:dyDescent="0.2">
      <c r="B611" s="50"/>
      <c r="C611" s="138">
        <v>6172</v>
      </c>
      <c r="D611" s="53" t="s">
        <v>129</v>
      </c>
      <c r="E611" s="127">
        <v>57800</v>
      </c>
    </row>
    <row r="612" spans="1:5" ht="15" customHeight="1" x14ac:dyDescent="0.2">
      <c r="B612" s="50"/>
      <c r="C612" s="57" t="s">
        <v>43</v>
      </c>
      <c r="D612" s="58"/>
      <c r="E612" s="59">
        <f>SUM(E611:E611)</f>
        <v>57800</v>
      </c>
    </row>
    <row r="613" spans="1:5" ht="15" customHeight="1" x14ac:dyDescent="0.2"/>
    <row r="614" spans="1:5" ht="15" customHeight="1" x14ac:dyDescent="0.25">
      <c r="A614" s="40" t="s">
        <v>16</v>
      </c>
      <c r="B614" s="41"/>
      <c r="C614" s="41"/>
      <c r="D614" s="41"/>
      <c r="E614" s="41"/>
    </row>
    <row r="615" spans="1:5" ht="15" customHeight="1" x14ac:dyDescent="0.2">
      <c r="A615" s="42" t="s">
        <v>130</v>
      </c>
      <c r="B615" s="143"/>
      <c r="C615" s="143"/>
      <c r="D615" s="143"/>
      <c r="E615" s="44" t="s">
        <v>131</v>
      </c>
    </row>
    <row r="616" spans="1:5" ht="15" customHeight="1" x14ac:dyDescent="0.25">
      <c r="A616" s="40"/>
      <c r="B616" s="44"/>
      <c r="C616" s="41"/>
      <c r="D616" s="41"/>
      <c r="E616" s="45"/>
    </row>
    <row r="617" spans="1:5" ht="15" customHeight="1" x14ac:dyDescent="0.2">
      <c r="A617" s="46"/>
      <c r="B617" s="72" t="s">
        <v>53</v>
      </c>
      <c r="C617" s="47" t="s">
        <v>39</v>
      </c>
      <c r="D617" s="119" t="s">
        <v>54</v>
      </c>
      <c r="E617" s="49" t="s">
        <v>41</v>
      </c>
    </row>
    <row r="618" spans="1:5" ht="15" customHeight="1" x14ac:dyDescent="0.2">
      <c r="A618" s="50"/>
      <c r="B618" s="107">
        <v>305</v>
      </c>
      <c r="C618" s="62"/>
      <c r="D618" s="84" t="s">
        <v>132</v>
      </c>
      <c r="E618" s="127">
        <v>57800</v>
      </c>
    </row>
    <row r="619" spans="1:5" ht="15" customHeight="1" x14ac:dyDescent="0.2">
      <c r="A619" s="55"/>
      <c r="B619" s="120"/>
      <c r="C619" s="57" t="s">
        <v>43</v>
      </c>
      <c r="D619" s="121"/>
      <c r="E619" s="122">
        <f>SUM(E618:E618)</f>
        <v>57800</v>
      </c>
    </row>
    <row r="620" spans="1:5" ht="15" customHeight="1" x14ac:dyDescent="0.2"/>
    <row r="621" spans="1:5" ht="15" customHeight="1" x14ac:dyDescent="0.2"/>
    <row r="622" spans="1:5" ht="15" customHeight="1" x14ac:dyDescent="0.2"/>
    <row r="623" spans="1:5" ht="15" customHeight="1" x14ac:dyDescent="0.2"/>
    <row r="624" spans="1:5" ht="15" customHeight="1" x14ac:dyDescent="0.2"/>
    <row r="625" spans="1:5" ht="15" customHeight="1" x14ac:dyDescent="0.2"/>
    <row r="626" spans="1:5" ht="15" customHeight="1" x14ac:dyDescent="0.25">
      <c r="A626" s="36" t="s">
        <v>133</v>
      </c>
    </row>
    <row r="627" spans="1:5" ht="15" customHeight="1" x14ac:dyDescent="0.2">
      <c r="A627" s="37" t="s">
        <v>134</v>
      </c>
      <c r="B627" s="37"/>
      <c r="C627" s="37"/>
      <c r="D627" s="37"/>
      <c r="E627" s="37"/>
    </row>
    <row r="628" spans="1:5" ht="15" customHeight="1" x14ac:dyDescent="0.2">
      <c r="A628" s="37"/>
      <c r="B628" s="37"/>
      <c r="C628" s="37"/>
      <c r="D628" s="37"/>
      <c r="E628" s="37"/>
    </row>
    <row r="629" spans="1:5" ht="15" customHeight="1" x14ac:dyDescent="0.2">
      <c r="A629" s="38" t="s">
        <v>135</v>
      </c>
      <c r="B629" s="38"/>
      <c r="C629" s="38"/>
      <c r="D629" s="38"/>
      <c r="E629" s="38"/>
    </row>
    <row r="630" spans="1:5" ht="15" customHeight="1" x14ac:dyDescent="0.2">
      <c r="A630" s="38"/>
      <c r="B630" s="38"/>
      <c r="C630" s="38"/>
      <c r="D630" s="38"/>
      <c r="E630" s="38"/>
    </row>
    <row r="631" spans="1:5" ht="15" customHeight="1" x14ac:dyDescent="0.2">
      <c r="A631" s="38"/>
      <c r="B631" s="38"/>
      <c r="C631" s="38"/>
      <c r="D631" s="38"/>
      <c r="E631" s="38"/>
    </row>
    <row r="632" spans="1:5" ht="15" customHeight="1" x14ac:dyDescent="0.2">
      <c r="A632" s="38"/>
      <c r="B632" s="38"/>
      <c r="C632" s="38"/>
      <c r="D632" s="38"/>
      <c r="E632" s="38"/>
    </row>
    <row r="633" spans="1:5" ht="15" customHeight="1" x14ac:dyDescent="0.2">
      <c r="A633" s="38"/>
      <c r="B633" s="38"/>
      <c r="C633" s="38"/>
      <c r="D633" s="38"/>
      <c r="E633" s="38"/>
    </row>
    <row r="634" spans="1:5" ht="15" customHeight="1" x14ac:dyDescent="0.2">
      <c r="A634" s="38"/>
      <c r="B634" s="38"/>
      <c r="C634" s="38"/>
      <c r="D634" s="38"/>
      <c r="E634" s="38"/>
    </row>
    <row r="635" spans="1:5" ht="15" customHeight="1" x14ac:dyDescent="0.2">
      <c r="A635" s="38"/>
      <c r="B635" s="38"/>
      <c r="C635" s="38"/>
      <c r="D635" s="38"/>
      <c r="E635" s="38"/>
    </row>
    <row r="636" spans="1:5" ht="15" customHeight="1" x14ac:dyDescent="0.2">
      <c r="A636" s="38"/>
      <c r="B636" s="38"/>
      <c r="C636" s="38"/>
      <c r="D636" s="38"/>
      <c r="E636" s="38"/>
    </row>
    <row r="637" spans="1:5" ht="15" customHeight="1" x14ac:dyDescent="0.2">
      <c r="A637" s="38"/>
      <c r="B637" s="38"/>
      <c r="C637" s="38"/>
      <c r="D637" s="38"/>
      <c r="E637" s="38"/>
    </row>
    <row r="638" spans="1:5" ht="15" customHeight="1" x14ac:dyDescent="0.2"/>
    <row r="639" spans="1:5" ht="15" customHeight="1" x14ac:dyDescent="0.25">
      <c r="A639" s="68" t="s">
        <v>16</v>
      </c>
      <c r="B639" s="69"/>
      <c r="C639" s="69"/>
      <c r="D639" s="69"/>
      <c r="E639" s="69"/>
    </row>
    <row r="640" spans="1:5" ht="15" customHeight="1" x14ac:dyDescent="0.2">
      <c r="A640" s="60" t="s">
        <v>37</v>
      </c>
      <c r="B640" s="69"/>
      <c r="C640" s="69"/>
      <c r="D640" s="69"/>
      <c r="E640" s="61" t="s">
        <v>38</v>
      </c>
    </row>
    <row r="641" spans="1:5" ht="15" customHeight="1" x14ac:dyDescent="0.25">
      <c r="A641" s="68"/>
      <c r="B641" s="99"/>
      <c r="C641" s="69"/>
      <c r="D641" s="69"/>
      <c r="E641" s="71"/>
    </row>
    <row r="642" spans="1:5" ht="15" customHeight="1" x14ac:dyDescent="0.2">
      <c r="B642" s="72" t="s">
        <v>53</v>
      </c>
      <c r="C642" s="72" t="s">
        <v>39</v>
      </c>
      <c r="D642" s="111" t="s">
        <v>40</v>
      </c>
      <c r="E642" s="49" t="s">
        <v>41</v>
      </c>
    </row>
    <row r="643" spans="1:5" ht="15" customHeight="1" x14ac:dyDescent="0.2">
      <c r="B643" s="144">
        <v>13307</v>
      </c>
      <c r="C643" s="145">
        <v>4324</v>
      </c>
      <c r="D643" s="140" t="s">
        <v>42</v>
      </c>
      <c r="E643" s="146">
        <v>-128440</v>
      </c>
    </row>
    <row r="644" spans="1:5" ht="15" customHeight="1" x14ac:dyDescent="0.2">
      <c r="B644" s="120"/>
      <c r="C644" s="79" t="s">
        <v>43</v>
      </c>
      <c r="D644" s="80"/>
      <c r="E644" s="81">
        <f>SUM(E643:E643)</f>
        <v>-128440</v>
      </c>
    </row>
    <row r="645" spans="1:5" ht="15" customHeight="1" x14ac:dyDescent="0.2"/>
    <row r="646" spans="1:5" ht="15" customHeight="1" x14ac:dyDescent="0.25">
      <c r="A646" s="40" t="s">
        <v>16</v>
      </c>
      <c r="B646" s="41"/>
      <c r="C646" s="41"/>
      <c r="D646" s="41"/>
      <c r="E646" s="41"/>
    </row>
    <row r="647" spans="1:5" ht="15" customHeight="1" x14ac:dyDescent="0.2">
      <c r="A647" s="42" t="s">
        <v>136</v>
      </c>
      <c r="B647" s="143"/>
      <c r="C647" s="143"/>
      <c r="D647" s="143"/>
      <c r="E647" s="143" t="s">
        <v>137</v>
      </c>
    </row>
    <row r="648" spans="1:5" ht="15" customHeight="1" x14ac:dyDescent="0.2">
      <c r="A648" s="143"/>
      <c r="B648" s="147"/>
      <c r="C648" s="41"/>
      <c r="D648" s="143"/>
      <c r="E648" s="148"/>
    </row>
    <row r="649" spans="1:5" ht="15" customHeight="1" x14ac:dyDescent="0.2">
      <c r="B649" s="72" t="s">
        <v>53</v>
      </c>
      <c r="C649" s="47" t="s">
        <v>39</v>
      </c>
      <c r="D649" s="119" t="s">
        <v>54</v>
      </c>
      <c r="E649" s="49" t="s">
        <v>41</v>
      </c>
    </row>
    <row r="650" spans="1:5" ht="15" customHeight="1" x14ac:dyDescent="0.2">
      <c r="B650" s="144">
        <v>13307</v>
      </c>
      <c r="C650" s="149"/>
      <c r="D650" s="84" t="s">
        <v>61</v>
      </c>
      <c r="E650" s="150">
        <v>59280</v>
      </c>
    </row>
    <row r="651" spans="1:5" ht="15" customHeight="1" x14ac:dyDescent="0.2">
      <c r="B651" s="120"/>
      <c r="C651" s="57" t="s">
        <v>43</v>
      </c>
      <c r="D651" s="121"/>
      <c r="E651" s="122">
        <f>SUM(E650:E650)</f>
        <v>59280</v>
      </c>
    </row>
    <row r="652" spans="1:5" ht="15" customHeight="1" x14ac:dyDescent="0.2">
      <c r="A652" s="143"/>
      <c r="B652" s="143"/>
      <c r="C652" s="143"/>
      <c r="D652" s="143"/>
      <c r="E652" s="143"/>
    </row>
    <row r="653" spans="1:5" ht="15" customHeight="1" x14ac:dyDescent="0.25">
      <c r="A653" s="40" t="s">
        <v>16</v>
      </c>
      <c r="B653" s="41"/>
      <c r="C653" s="41"/>
      <c r="D653" s="41"/>
      <c r="E653" s="41"/>
    </row>
    <row r="654" spans="1:5" ht="15" customHeight="1" x14ac:dyDescent="0.2">
      <c r="A654" s="42" t="s">
        <v>76</v>
      </c>
      <c r="B654" s="143"/>
      <c r="C654" s="143"/>
      <c r="D654" s="143"/>
      <c r="E654" s="143" t="s">
        <v>77</v>
      </c>
    </row>
    <row r="655" spans="1:5" ht="15" customHeight="1" x14ac:dyDescent="0.2">
      <c r="A655" s="143"/>
      <c r="B655" s="147"/>
      <c r="C655" s="41"/>
      <c r="D655" s="143"/>
      <c r="E655" s="148"/>
    </row>
    <row r="656" spans="1:5" ht="15" customHeight="1" x14ac:dyDescent="0.2">
      <c r="A656" s="137"/>
      <c r="B656" s="72" t="s">
        <v>53</v>
      </c>
      <c r="C656" s="47" t="s">
        <v>39</v>
      </c>
      <c r="D656" s="119" t="s">
        <v>54</v>
      </c>
      <c r="E656" s="49" t="s">
        <v>41</v>
      </c>
    </row>
    <row r="657" spans="1:7" ht="15" customHeight="1" x14ac:dyDescent="0.2">
      <c r="A657" s="151"/>
      <c r="B657" s="144">
        <v>13307</v>
      </c>
      <c r="C657" s="149"/>
      <c r="D657" s="84" t="s">
        <v>61</v>
      </c>
      <c r="E657" s="85">
        <v>69160</v>
      </c>
    </row>
    <row r="658" spans="1:7" ht="15" customHeight="1" x14ac:dyDescent="0.2">
      <c r="A658" s="152"/>
      <c r="B658" s="120"/>
      <c r="C658" s="57" t="s">
        <v>43</v>
      </c>
      <c r="D658" s="121"/>
      <c r="E658" s="122">
        <f>SUM(E657)</f>
        <v>69160</v>
      </c>
      <c r="G658" s="93">
        <f>+E651+E658</f>
        <v>128440</v>
      </c>
    </row>
    <row r="659" spans="1:7" ht="15" customHeight="1" x14ac:dyDescent="0.2"/>
    <row r="660" spans="1:7" ht="15" customHeight="1" x14ac:dyDescent="0.2"/>
    <row r="661" spans="1:7" ht="15" customHeight="1" x14ac:dyDescent="0.25">
      <c r="A661" s="36" t="s">
        <v>138</v>
      </c>
    </row>
    <row r="662" spans="1:7" ht="15" customHeight="1" x14ac:dyDescent="0.2">
      <c r="A662" s="37" t="s">
        <v>35</v>
      </c>
      <c r="B662" s="37"/>
      <c r="C662" s="37"/>
      <c r="D662" s="37"/>
      <c r="E662" s="37"/>
    </row>
    <row r="663" spans="1:7" ht="15" customHeight="1" x14ac:dyDescent="0.2">
      <c r="A663" s="37"/>
      <c r="B663" s="37"/>
      <c r="C663" s="37"/>
      <c r="D663" s="37"/>
      <c r="E663" s="37"/>
    </row>
    <row r="664" spans="1:7" ht="15" customHeight="1" x14ac:dyDescent="0.2">
      <c r="A664" s="38" t="s">
        <v>139</v>
      </c>
      <c r="B664" s="38"/>
      <c r="C664" s="38"/>
      <c r="D664" s="38"/>
      <c r="E664" s="38"/>
    </row>
    <row r="665" spans="1:7" ht="15" customHeight="1" x14ac:dyDescent="0.2">
      <c r="A665" s="38"/>
      <c r="B665" s="38"/>
      <c r="C665" s="38"/>
      <c r="D665" s="38"/>
      <c r="E665" s="38"/>
    </row>
    <row r="666" spans="1:7" ht="15" customHeight="1" x14ac:dyDescent="0.2">
      <c r="A666" s="38"/>
      <c r="B666" s="38"/>
      <c r="C666" s="38"/>
      <c r="D666" s="38"/>
      <c r="E666" s="38"/>
    </row>
    <row r="667" spans="1:7" ht="15" customHeight="1" x14ac:dyDescent="0.2">
      <c r="A667" s="38"/>
      <c r="B667" s="38"/>
      <c r="C667" s="38"/>
      <c r="D667" s="38"/>
      <c r="E667" s="38"/>
    </row>
    <row r="668" spans="1:7" ht="15" customHeight="1" x14ac:dyDescent="0.2">
      <c r="A668" s="38"/>
      <c r="B668" s="38"/>
      <c r="C668" s="38"/>
      <c r="D668" s="38"/>
      <c r="E668" s="38"/>
    </row>
    <row r="669" spans="1:7" ht="15" customHeight="1" x14ac:dyDescent="0.2">
      <c r="A669" s="38"/>
      <c r="B669" s="38"/>
      <c r="C669" s="38"/>
      <c r="D669" s="38"/>
      <c r="E669" s="38"/>
    </row>
    <row r="670" spans="1:7" ht="15" customHeight="1" x14ac:dyDescent="0.2">
      <c r="A670" s="38"/>
      <c r="B670" s="38"/>
      <c r="C670" s="38"/>
      <c r="D670" s="38"/>
      <c r="E670" s="38"/>
    </row>
    <row r="671" spans="1:7" ht="15" customHeight="1" x14ac:dyDescent="0.2">
      <c r="A671" s="38"/>
      <c r="B671" s="38"/>
      <c r="C671" s="38"/>
      <c r="D671" s="38"/>
      <c r="E671" s="38"/>
    </row>
    <row r="672" spans="1:7" ht="15" customHeight="1" x14ac:dyDescent="0.2">
      <c r="A672" s="39"/>
      <c r="B672" s="39"/>
      <c r="C672" s="39"/>
      <c r="D672" s="39"/>
      <c r="E672" s="39"/>
    </row>
    <row r="673" spans="1:5" ht="15" customHeight="1" x14ac:dyDescent="0.2">
      <c r="A673" s="39"/>
      <c r="B673" s="39"/>
      <c r="C673" s="39"/>
      <c r="D673" s="39"/>
      <c r="E673" s="39"/>
    </row>
    <row r="674" spans="1:5" ht="15" customHeight="1" x14ac:dyDescent="0.2">
      <c r="A674" s="39"/>
      <c r="B674" s="39"/>
      <c r="C674" s="39"/>
      <c r="D674" s="39"/>
      <c r="E674" s="39"/>
    </row>
    <row r="675" spans="1:5" ht="15" customHeight="1" x14ac:dyDescent="0.2">
      <c r="A675" s="39"/>
      <c r="B675" s="39"/>
      <c r="C675" s="39"/>
      <c r="D675" s="39"/>
      <c r="E675" s="39"/>
    </row>
    <row r="676" spans="1:5" ht="15" customHeight="1" x14ac:dyDescent="0.2">
      <c r="A676" s="39"/>
      <c r="B676" s="39"/>
      <c r="C676" s="39"/>
      <c r="D676" s="39"/>
      <c r="E676" s="39"/>
    </row>
    <row r="677" spans="1:5" ht="15" customHeight="1" x14ac:dyDescent="0.2">
      <c r="A677" s="39"/>
      <c r="B677" s="39"/>
      <c r="C677" s="39"/>
      <c r="D677" s="39"/>
      <c r="E677" s="39"/>
    </row>
    <row r="678" spans="1:5" ht="15" customHeight="1" x14ac:dyDescent="0.25">
      <c r="A678" s="40" t="s">
        <v>16</v>
      </c>
      <c r="B678" s="41"/>
      <c r="C678" s="41"/>
      <c r="D678" s="41"/>
      <c r="E678" s="41"/>
    </row>
    <row r="679" spans="1:5" ht="15" customHeight="1" x14ac:dyDescent="0.2">
      <c r="A679" s="42" t="s">
        <v>37</v>
      </c>
      <c r="B679" s="41"/>
      <c r="C679" s="41"/>
      <c r="D679" s="41"/>
      <c r="E679" s="43" t="s">
        <v>38</v>
      </c>
    </row>
    <row r="680" spans="1:5" ht="15" customHeight="1" x14ac:dyDescent="0.25">
      <c r="A680" s="40"/>
      <c r="B680" s="44"/>
      <c r="C680" s="41"/>
      <c r="D680" s="41"/>
      <c r="E680" s="45"/>
    </row>
    <row r="681" spans="1:5" ht="15" customHeight="1" x14ac:dyDescent="0.2">
      <c r="A681" s="46"/>
      <c r="B681" s="46"/>
      <c r="C681" s="47" t="s">
        <v>39</v>
      </c>
      <c r="D681" s="48" t="s">
        <v>40</v>
      </c>
      <c r="E681" s="49" t="s">
        <v>41</v>
      </c>
    </row>
    <row r="682" spans="1:5" ht="15" customHeight="1" x14ac:dyDescent="0.2">
      <c r="A682" s="50"/>
      <c r="B682" s="51"/>
      <c r="C682" s="52">
        <v>6409</v>
      </c>
      <c r="D682" s="53" t="s">
        <v>42</v>
      </c>
      <c r="E682" s="54">
        <v>-20000000</v>
      </c>
    </row>
    <row r="683" spans="1:5" ht="15" customHeight="1" x14ac:dyDescent="0.2">
      <c r="A683" s="55"/>
      <c r="B683" s="56"/>
      <c r="C683" s="57" t="s">
        <v>43</v>
      </c>
      <c r="D683" s="58"/>
      <c r="E683" s="59">
        <f>SUM(E682:E682)</f>
        <v>-20000000</v>
      </c>
    </row>
    <row r="684" spans="1:5" ht="15" customHeight="1" x14ac:dyDescent="0.2"/>
    <row r="685" spans="1:5" ht="15" customHeight="1" x14ac:dyDescent="0.25">
      <c r="A685" s="40" t="s">
        <v>16</v>
      </c>
      <c r="B685" s="41"/>
      <c r="C685" s="41"/>
      <c r="D685" s="41"/>
      <c r="E685" s="44"/>
    </row>
    <row r="686" spans="1:5" ht="15" customHeight="1" x14ac:dyDescent="0.2">
      <c r="A686" s="60" t="s">
        <v>44</v>
      </c>
      <c r="B686" s="41"/>
      <c r="C686" s="41"/>
      <c r="D686" s="41"/>
      <c r="E686" s="61" t="s">
        <v>45</v>
      </c>
    </row>
    <row r="687" spans="1:5" ht="15" customHeight="1" x14ac:dyDescent="0.2">
      <c r="A687" s="42"/>
      <c r="B687" s="44"/>
      <c r="C687" s="41"/>
      <c r="D687" s="41"/>
      <c r="E687" s="45"/>
    </row>
    <row r="688" spans="1:5" ht="15" customHeight="1" x14ac:dyDescent="0.2">
      <c r="A688" s="46"/>
      <c r="B688" s="46"/>
      <c r="C688" s="47" t="s">
        <v>39</v>
      </c>
      <c r="D688" s="48" t="s">
        <v>40</v>
      </c>
      <c r="E688" s="49" t="s">
        <v>41</v>
      </c>
    </row>
    <row r="689" spans="1:5" ht="15" customHeight="1" x14ac:dyDescent="0.2">
      <c r="A689" s="46"/>
      <c r="B689" s="46"/>
      <c r="C689" s="62">
        <v>3419</v>
      </c>
      <c r="D689" s="53" t="s">
        <v>140</v>
      </c>
      <c r="E689" s="63">
        <v>20000000</v>
      </c>
    </row>
    <row r="690" spans="1:5" ht="15" customHeight="1" x14ac:dyDescent="0.2">
      <c r="A690" s="64"/>
      <c r="B690" s="64"/>
      <c r="C690" s="57" t="s">
        <v>43</v>
      </c>
      <c r="D690" s="58"/>
      <c r="E690" s="59">
        <f>SUM(E689:E689)</f>
        <v>20000000</v>
      </c>
    </row>
    <row r="691" spans="1:5" ht="15" customHeight="1" x14ac:dyDescent="0.2"/>
    <row r="692" spans="1:5" ht="15" customHeight="1" x14ac:dyDescent="0.2"/>
    <row r="693" spans="1:5" ht="15" customHeight="1" x14ac:dyDescent="0.25">
      <c r="A693" s="36" t="s">
        <v>141</v>
      </c>
    </row>
    <row r="694" spans="1:5" ht="15" customHeight="1" x14ac:dyDescent="0.2">
      <c r="A694" s="37" t="s">
        <v>35</v>
      </c>
      <c r="B694" s="37"/>
      <c r="C694" s="37"/>
      <c r="D694" s="37"/>
      <c r="E694" s="37"/>
    </row>
    <row r="695" spans="1:5" ht="15" customHeight="1" x14ac:dyDescent="0.2">
      <c r="A695" s="37"/>
      <c r="B695" s="37"/>
      <c r="C695" s="37"/>
      <c r="D695" s="37"/>
      <c r="E695" s="37"/>
    </row>
    <row r="696" spans="1:5" ht="15" customHeight="1" x14ac:dyDescent="0.2">
      <c r="A696" s="38" t="s">
        <v>142</v>
      </c>
      <c r="B696" s="38"/>
      <c r="C696" s="38"/>
      <c r="D696" s="38"/>
      <c r="E696" s="38"/>
    </row>
    <row r="697" spans="1:5" ht="15" customHeight="1" x14ac:dyDescent="0.2">
      <c r="A697" s="38"/>
      <c r="B697" s="38"/>
      <c r="C697" s="38"/>
      <c r="D697" s="38"/>
      <c r="E697" s="38"/>
    </row>
    <row r="698" spans="1:5" ht="15" customHeight="1" x14ac:dyDescent="0.2">
      <c r="A698" s="38"/>
      <c r="B698" s="38"/>
      <c r="C698" s="38"/>
      <c r="D698" s="38"/>
      <c r="E698" s="38"/>
    </row>
    <row r="699" spans="1:5" ht="15" customHeight="1" x14ac:dyDescent="0.2">
      <c r="A699" s="38"/>
      <c r="B699" s="38"/>
      <c r="C699" s="38"/>
      <c r="D699" s="38"/>
      <c r="E699" s="38"/>
    </row>
    <row r="700" spans="1:5" ht="15" customHeight="1" x14ac:dyDescent="0.2">
      <c r="A700" s="38"/>
      <c r="B700" s="38"/>
      <c r="C700" s="38"/>
      <c r="D700" s="38"/>
      <c r="E700" s="38"/>
    </row>
    <row r="701" spans="1:5" ht="15" customHeight="1" x14ac:dyDescent="0.2">
      <c r="A701" s="38"/>
      <c r="B701" s="38"/>
      <c r="C701" s="38"/>
      <c r="D701" s="38"/>
      <c r="E701" s="38"/>
    </row>
    <row r="702" spans="1:5" ht="15" customHeight="1" x14ac:dyDescent="0.2">
      <c r="A702" s="38"/>
      <c r="B702" s="38"/>
      <c r="C702" s="38"/>
      <c r="D702" s="38"/>
      <c r="E702" s="38"/>
    </row>
    <row r="703" spans="1:5" ht="15" customHeight="1" x14ac:dyDescent="0.2">
      <c r="A703" s="38"/>
      <c r="B703" s="38"/>
      <c r="C703" s="38"/>
      <c r="D703" s="38"/>
      <c r="E703" s="38"/>
    </row>
    <row r="704" spans="1:5" ht="15" customHeight="1" x14ac:dyDescent="0.2"/>
    <row r="705" spans="1:5" ht="15" customHeight="1" x14ac:dyDescent="0.25">
      <c r="A705" s="40" t="s">
        <v>16</v>
      </c>
      <c r="B705" s="41"/>
      <c r="C705" s="41"/>
      <c r="D705" s="41"/>
      <c r="E705" s="41"/>
    </row>
    <row r="706" spans="1:5" ht="15" customHeight="1" x14ac:dyDescent="0.2">
      <c r="A706" s="42" t="s">
        <v>37</v>
      </c>
      <c r="B706" s="41"/>
      <c r="C706" s="41"/>
      <c r="D706" s="41"/>
      <c r="E706" s="43" t="s">
        <v>38</v>
      </c>
    </row>
    <row r="707" spans="1:5" ht="15" customHeight="1" x14ac:dyDescent="0.25">
      <c r="A707" s="40"/>
      <c r="B707" s="44"/>
      <c r="C707" s="41"/>
      <c r="D707" s="41"/>
      <c r="E707" s="45"/>
    </row>
    <row r="708" spans="1:5" ht="15" customHeight="1" x14ac:dyDescent="0.2">
      <c r="A708" s="46"/>
      <c r="B708" s="46"/>
      <c r="C708" s="47" t="s">
        <v>39</v>
      </c>
      <c r="D708" s="48" t="s">
        <v>40</v>
      </c>
      <c r="E708" s="49" t="s">
        <v>41</v>
      </c>
    </row>
    <row r="709" spans="1:5" ht="15" customHeight="1" x14ac:dyDescent="0.2">
      <c r="A709" s="50"/>
      <c r="B709" s="51"/>
      <c r="C709" s="52">
        <v>6409</v>
      </c>
      <c r="D709" s="53" t="s">
        <v>42</v>
      </c>
      <c r="E709" s="54">
        <v>-4750000</v>
      </c>
    </row>
    <row r="710" spans="1:5" ht="15" customHeight="1" x14ac:dyDescent="0.2">
      <c r="A710" s="55"/>
      <c r="B710" s="56"/>
      <c r="C710" s="57" t="s">
        <v>43</v>
      </c>
      <c r="D710" s="58"/>
      <c r="E710" s="59">
        <f>SUM(E709:E709)</f>
        <v>-4750000</v>
      </c>
    </row>
    <row r="711" spans="1:5" ht="15" customHeight="1" x14ac:dyDescent="0.2"/>
    <row r="712" spans="1:5" ht="15" customHeight="1" x14ac:dyDescent="0.25">
      <c r="A712" s="40" t="s">
        <v>16</v>
      </c>
      <c r="B712" s="41"/>
      <c r="C712" s="41"/>
      <c r="D712" s="41"/>
      <c r="E712" s="44"/>
    </row>
    <row r="713" spans="1:5" ht="15" customHeight="1" x14ac:dyDescent="0.2">
      <c r="A713" s="60" t="s">
        <v>44</v>
      </c>
      <c r="B713" s="41"/>
      <c r="C713" s="41"/>
      <c r="D713" s="41"/>
      <c r="E713" s="61" t="s">
        <v>45</v>
      </c>
    </row>
    <row r="714" spans="1:5" ht="15" customHeight="1" x14ac:dyDescent="0.2">
      <c r="A714" s="42"/>
      <c r="B714" s="44"/>
      <c r="C714" s="41"/>
      <c r="D714" s="41"/>
      <c r="E714" s="45"/>
    </row>
    <row r="715" spans="1:5" ht="15" customHeight="1" x14ac:dyDescent="0.2">
      <c r="A715" s="46"/>
      <c r="B715" s="46"/>
      <c r="C715" s="47" t="s">
        <v>39</v>
      </c>
      <c r="D715" s="48" t="s">
        <v>40</v>
      </c>
      <c r="E715" s="49" t="s">
        <v>41</v>
      </c>
    </row>
    <row r="716" spans="1:5" ht="15" customHeight="1" x14ac:dyDescent="0.2">
      <c r="A716" s="46"/>
      <c r="B716" s="46"/>
      <c r="C716" s="62">
        <v>3319</v>
      </c>
      <c r="D716" s="53" t="s">
        <v>143</v>
      </c>
      <c r="E716" s="63">
        <v>2500000</v>
      </c>
    </row>
    <row r="717" spans="1:5" ht="15" customHeight="1" x14ac:dyDescent="0.2">
      <c r="A717" s="46"/>
      <c r="B717" s="46"/>
      <c r="C717" s="62">
        <v>3312</v>
      </c>
      <c r="D717" s="124" t="s">
        <v>68</v>
      </c>
      <c r="E717" s="63">
        <v>250000</v>
      </c>
    </row>
    <row r="718" spans="1:5" ht="15" customHeight="1" x14ac:dyDescent="0.2">
      <c r="A718" s="46"/>
      <c r="B718" s="46"/>
      <c r="C718" s="62">
        <v>3312</v>
      </c>
      <c r="D718" s="53" t="s">
        <v>143</v>
      </c>
      <c r="E718" s="63">
        <v>2000000</v>
      </c>
    </row>
    <row r="719" spans="1:5" ht="15" customHeight="1" x14ac:dyDescent="0.2">
      <c r="A719" s="64"/>
      <c r="B719" s="64"/>
      <c r="C719" s="57" t="s">
        <v>43</v>
      </c>
      <c r="D719" s="58"/>
      <c r="E719" s="59">
        <f>SUM(E716:E718)</f>
        <v>4750000</v>
      </c>
    </row>
    <row r="720" spans="1:5" ht="15" customHeight="1" x14ac:dyDescent="0.2"/>
    <row r="721" spans="1:5" ht="15" customHeight="1" x14ac:dyDescent="0.2"/>
    <row r="722" spans="1:5" ht="15" customHeight="1" x14ac:dyDescent="0.2"/>
    <row r="723" spans="1:5" ht="15" customHeight="1" x14ac:dyDescent="0.2"/>
    <row r="724" spans="1:5" ht="15" customHeight="1" x14ac:dyDescent="0.2"/>
    <row r="725" spans="1:5" ht="15" customHeight="1" x14ac:dyDescent="0.2"/>
    <row r="726" spans="1:5" ht="15" customHeight="1" x14ac:dyDescent="0.2"/>
    <row r="727" spans="1:5" ht="15" customHeight="1" x14ac:dyDescent="0.2"/>
    <row r="728" spans="1:5" ht="15" customHeight="1" x14ac:dyDescent="0.2"/>
    <row r="729" spans="1:5" ht="15" customHeight="1" x14ac:dyDescent="0.2"/>
    <row r="730" spans="1:5" ht="15" customHeight="1" x14ac:dyDescent="0.25">
      <c r="A730" s="36" t="s">
        <v>144</v>
      </c>
    </row>
    <row r="731" spans="1:5" ht="15" customHeight="1" x14ac:dyDescent="0.2">
      <c r="A731" s="66" t="s">
        <v>145</v>
      </c>
      <c r="B731" s="66"/>
      <c r="C731" s="66"/>
      <c r="D731" s="66"/>
      <c r="E731" s="66"/>
    </row>
    <row r="732" spans="1:5" ht="15" customHeight="1" x14ac:dyDescent="0.2">
      <c r="A732" s="66"/>
      <c r="B732" s="66"/>
      <c r="C732" s="66"/>
      <c r="D732" s="66"/>
      <c r="E732" s="66"/>
    </row>
    <row r="733" spans="1:5" ht="15" customHeight="1" x14ac:dyDescent="0.2">
      <c r="A733" s="38" t="s">
        <v>146</v>
      </c>
      <c r="B733" s="38"/>
      <c r="C733" s="38"/>
      <c r="D733" s="38"/>
      <c r="E733" s="38"/>
    </row>
    <row r="734" spans="1:5" ht="15" customHeight="1" x14ac:dyDescent="0.2">
      <c r="A734" s="38"/>
      <c r="B734" s="38"/>
      <c r="C734" s="38"/>
      <c r="D734" s="38"/>
      <c r="E734" s="38"/>
    </row>
    <row r="735" spans="1:5" ht="15" customHeight="1" x14ac:dyDescent="0.2">
      <c r="A735" s="38"/>
      <c r="B735" s="38"/>
      <c r="C735" s="38"/>
      <c r="D735" s="38"/>
      <c r="E735" s="38"/>
    </row>
    <row r="736" spans="1:5" ht="15" customHeight="1" x14ac:dyDescent="0.2">
      <c r="A736" s="38"/>
      <c r="B736" s="38"/>
      <c r="C736" s="38"/>
      <c r="D736" s="38"/>
      <c r="E736" s="38"/>
    </row>
    <row r="737" spans="1:5" ht="15" customHeight="1" x14ac:dyDescent="0.2">
      <c r="A737" s="38"/>
      <c r="B737" s="38"/>
      <c r="C737" s="38"/>
      <c r="D737" s="38"/>
      <c r="E737" s="38"/>
    </row>
    <row r="738" spans="1:5" ht="15" customHeight="1" x14ac:dyDescent="0.2">
      <c r="A738" s="38"/>
      <c r="B738" s="38"/>
      <c r="C738" s="38"/>
      <c r="D738" s="38"/>
      <c r="E738" s="38"/>
    </row>
    <row r="739" spans="1:5" ht="15" customHeight="1" x14ac:dyDescent="0.2">
      <c r="A739" s="39"/>
      <c r="B739" s="39"/>
      <c r="C739" s="39"/>
      <c r="D739" s="39"/>
      <c r="E739" s="39"/>
    </row>
    <row r="740" spans="1:5" ht="15" customHeight="1" x14ac:dyDescent="0.25">
      <c r="A740" s="68" t="s">
        <v>16</v>
      </c>
      <c r="B740" s="69"/>
      <c r="C740" s="69"/>
      <c r="D740" s="69"/>
      <c r="E740" s="69"/>
    </row>
    <row r="741" spans="1:5" ht="15" customHeight="1" x14ac:dyDescent="0.2">
      <c r="A741" s="60" t="s">
        <v>37</v>
      </c>
      <c r="B741" s="69"/>
      <c r="C741" s="69"/>
      <c r="D741" s="69"/>
      <c r="E741" s="61" t="s">
        <v>38</v>
      </c>
    </row>
    <row r="742" spans="1:5" ht="15" customHeight="1" x14ac:dyDescent="0.25">
      <c r="A742" s="70"/>
      <c r="B742" s="68"/>
      <c r="C742" s="69"/>
      <c r="D742" s="69"/>
      <c r="E742" s="71"/>
    </row>
    <row r="743" spans="1:5" ht="15" customHeight="1" x14ac:dyDescent="0.2">
      <c r="A743" s="137"/>
      <c r="B743" s="46"/>
      <c r="C743" s="72" t="s">
        <v>39</v>
      </c>
      <c r="D743" s="48" t="s">
        <v>40</v>
      </c>
      <c r="E743" s="72" t="s">
        <v>41</v>
      </c>
    </row>
    <row r="744" spans="1:5" ht="15" customHeight="1" x14ac:dyDescent="0.2">
      <c r="A744" s="134"/>
      <c r="B744" s="135"/>
      <c r="C744" s="62">
        <v>6409</v>
      </c>
      <c r="D744" s="53" t="s">
        <v>42</v>
      </c>
      <c r="E744" s="77">
        <v>-10000</v>
      </c>
    </row>
    <row r="745" spans="1:5" ht="15" customHeight="1" x14ac:dyDescent="0.2">
      <c r="A745" s="86"/>
      <c r="B745" s="153"/>
      <c r="C745" s="79" t="s">
        <v>43</v>
      </c>
      <c r="D745" s="88"/>
      <c r="E745" s="89">
        <f>SUM(E744:E744)</f>
        <v>-10000</v>
      </c>
    </row>
    <row r="746" spans="1:5" ht="15" customHeight="1" x14ac:dyDescent="0.2"/>
    <row r="747" spans="1:5" ht="15" customHeight="1" x14ac:dyDescent="0.25">
      <c r="A747" s="40" t="s">
        <v>16</v>
      </c>
      <c r="B747" s="41"/>
      <c r="C747" s="41"/>
      <c r="D747" s="41"/>
      <c r="E747" s="41"/>
    </row>
    <row r="748" spans="1:5" ht="15" customHeight="1" x14ac:dyDescent="0.2">
      <c r="A748" s="132" t="s">
        <v>99</v>
      </c>
      <c r="B748" s="41"/>
      <c r="C748" s="41"/>
      <c r="D748" s="41"/>
      <c r="E748" s="43" t="s">
        <v>147</v>
      </c>
    </row>
    <row r="749" spans="1:5" ht="15" customHeight="1" x14ac:dyDescent="0.2">
      <c r="A749" s="154"/>
      <c r="B749" s="155"/>
      <c r="C749" s="41"/>
      <c r="D749" s="41"/>
      <c r="E749" s="45"/>
    </row>
    <row r="750" spans="1:5" ht="15" customHeight="1" x14ac:dyDescent="0.2">
      <c r="A750" s="46"/>
      <c r="B750" s="46"/>
      <c r="C750" s="47" t="s">
        <v>39</v>
      </c>
      <c r="D750" s="106" t="s">
        <v>40</v>
      </c>
      <c r="E750" s="72" t="s">
        <v>41</v>
      </c>
    </row>
    <row r="751" spans="1:5" ht="15" customHeight="1" x14ac:dyDescent="0.2">
      <c r="A751" s="134"/>
      <c r="B751" s="56"/>
      <c r="C751" s="62">
        <v>6409</v>
      </c>
      <c r="D751" s="53" t="s">
        <v>42</v>
      </c>
      <c r="E751" s="77">
        <v>10000</v>
      </c>
    </row>
    <row r="752" spans="1:5" ht="15" customHeight="1" x14ac:dyDescent="0.2">
      <c r="C752" s="57" t="s">
        <v>43</v>
      </c>
      <c r="D752" s="58"/>
      <c r="E752" s="59">
        <f>SUM(E751:E751)</f>
        <v>10000</v>
      </c>
    </row>
    <row r="753" spans="1:5" ht="15" customHeight="1" x14ac:dyDescent="0.2"/>
    <row r="754" spans="1:5" ht="15" customHeight="1" x14ac:dyDescent="0.2"/>
    <row r="755" spans="1:5" ht="15" customHeight="1" x14ac:dyDescent="0.25">
      <c r="A755" s="36" t="s">
        <v>148</v>
      </c>
    </row>
    <row r="756" spans="1:5" ht="15" customHeight="1" x14ac:dyDescent="0.2">
      <c r="A756" s="37" t="s">
        <v>149</v>
      </c>
      <c r="B756" s="37"/>
      <c r="C756" s="37"/>
      <c r="D756" s="37"/>
      <c r="E756" s="37"/>
    </row>
    <row r="757" spans="1:5" ht="15" customHeight="1" x14ac:dyDescent="0.2">
      <c r="A757" s="37"/>
      <c r="B757" s="37"/>
      <c r="C757" s="37"/>
      <c r="D757" s="37"/>
      <c r="E757" s="37"/>
    </row>
    <row r="758" spans="1:5" ht="15" customHeight="1" x14ac:dyDescent="0.2">
      <c r="A758" s="38" t="s">
        <v>150</v>
      </c>
      <c r="B758" s="38"/>
      <c r="C758" s="38"/>
      <c r="D758" s="38"/>
      <c r="E758" s="38"/>
    </row>
    <row r="759" spans="1:5" ht="15" customHeight="1" x14ac:dyDescent="0.2">
      <c r="A759" s="38"/>
      <c r="B759" s="38"/>
      <c r="C759" s="38"/>
      <c r="D759" s="38"/>
      <c r="E759" s="38"/>
    </row>
    <row r="760" spans="1:5" ht="15" customHeight="1" x14ac:dyDescent="0.2">
      <c r="A760" s="38"/>
      <c r="B760" s="38"/>
      <c r="C760" s="38"/>
      <c r="D760" s="38"/>
      <c r="E760" s="38"/>
    </row>
    <row r="761" spans="1:5" ht="15" customHeight="1" x14ac:dyDescent="0.2">
      <c r="A761" s="38"/>
      <c r="B761" s="38"/>
      <c r="C761" s="38"/>
      <c r="D761" s="38"/>
      <c r="E761" s="38"/>
    </row>
    <row r="762" spans="1:5" ht="15" customHeight="1" x14ac:dyDescent="0.2">
      <c r="A762" s="38"/>
      <c r="B762" s="38"/>
      <c r="C762" s="38"/>
      <c r="D762" s="38"/>
      <c r="E762" s="38"/>
    </row>
    <row r="763" spans="1:5" ht="15" customHeight="1" x14ac:dyDescent="0.2">
      <c r="A763" s="38"/>
      <c r="B763" s="38"/>
      <c r="C763" s="38"/>
      <c r="D763" s="38"/>
      <c r="E763" s="38"/>
    </row>
    <row r="764" spans="1:5" ht="15" customHeight="1" x14ac:dyDescent="0.2">
      <c r="A764" s="38"/>
      <c r="B764" s="38"/>
      <c r="C764" s="38"/>
      <c r="D764" s="38"/>
      <c r="E764" s="38"/>
    </row>
    <row r="765" spans="1:5" ht="15" customHeight="1" x14ac:dyDescent="0.2">
      <c r="A765" s="38"/>
      <c r="B765" s="38"/>
      <c r="C765" s="38"/>
      <c r="D765" s="38"/>
      <c r="E765" s="38"/>
    </row>
    <row r="766" spans="1:5" ht="15" customHeight="1" x14ac:dyDescent="0.2">
      <c r="A766" s="39"/>
      <c r="B766" s="39"/>
      <c r="C766" s="39"/>
      <c r="D766" s="39"/>
      <c r="E766" s="39"/>
    </row>
    <row r="767" spans="1:5" ht="15" customHeight="1" x14ac:dyDescent="0.25">
      <c r="A767" s="40" t="s">
        <v>16</v>
      </c>
      <c r="B767" s="41"/>
      <c r="C767" s="41"/>
      <c r="D767" s="41"/>
      <c r="E767" s="41"/>
    </row>
    <row r="768" spans="1:5" ht="15" customHeight="1" x14ac:dyDescent="0.2">
      <c r="A768" s="42" t="s">
        <v>37</v>
      </c>
      <c r="B768" s="41"/>
      <c r="C768" s="41"/>
      <c r="D768" s="41"/>
      <c r="E768" s="43" t="s">
        <v>38</v>
      </c>
    </row>
    <row r="769" spans="1:5" ht="15" customHeight="1" x14ac:dyDescent="0.25">
      <c r="A769" s="40"/>
      <c r="B769" s="44"/>
      <c r="C769" s="41"/>
      <c r="D769" s="41"/>
      <c r="E769" s="45"/>
    </row>
    <row r="770" spans="1:5" ht="15" customHeight="1" x14ac:dyDescent="0.2">
      <c r="A770" s="46"/>
      <c r="B770" s="46"/>
      <c r="C770" s="47" t="s">
        <v>39</v>
      </c>
      <c r="D770" s="48" t="s">
        <v>40</v>
      </c>
      <c r="E770" s="49" t="s">
        <v>41</v>
      </c>
    </row>
    <row r="771" spans="1:5" ht="15" customHeight="1" x14ac:dyDescent="0.2">
      <c r="A771" s="50"/>
      <c r="B771" s="51"/>
      <c r="C771" s="123">
        <v>6409</v>
      </c>
      <c r="D771" s="53" t="s">
        <v>143</v>
      </c>
      <c r="E771" s="54">
        <v>-40000</v>
      </c>
    </row>
    <row r="772" spans="1:5" ht="15" customHeight="1" x14ac:dyDescent="0.2">
      <c r="A772" s="55"/>
      <c r="B772" s="56"/>
      <c r="C772" s="57" t="s">
        <v>43</v>
      </c>
      <c r="D772" s="58"/>
      <c r="E772" s="59">
        <f>E771</f>
        <v>-40000</v>
      </c>
    </row>
    <row r="773" spans="1:5" ht="15" customHeight="1" x14ac:dyDescent="0.2"/>
    <row r="774" spans="1:5" ht="15" customHeight="1" x14ac:dyDescent="0.25">
      <c r="A774" s="40" t="s">
        <v>16</v>
      </c>
      <c r="B774" s="41"/>
      <c r="C774" s="41"/>
      <c r="D774" s="41"/>
      <c r="E774" s="70"/>
    </row>
    <row r="775" spans="1:5" ht="15" customHeight="1" x14ac:dyDescent="0.2">
      <c r="A775" s="132" t="s">
        <v>151</v>
      </c>
      <c r="B775" s="69"/>
      <c r="C775" s="69"/>
      <c r="D775" s="69"/>
      <c r="E775" s="61" t="s">
        <v>152</v>
      </c>
    </row>
    <row r="776" spans="1:5" ht="15" customHeight="1" x14ac:dyDescent="0.2">
      <c r="A776" s="42"/>
      <c r="B776" s="44"/>
      <c r="C776" s="41"/>
      <c r="D776" s="41"/>
      <c r="E776" s="71"/>
    </row>
    <row r="777" spans="1:5" ht="15" customHeight="1" x14ac:dyDescent="0.2">
      <c r="A777" s="46"/>
      <c r="B777" s="46"/>
      <c r="C777" s="47" t="s">
        <v>39</v>
      </c>
      <c r="D777" s="48" t="s">
        <v>40</v>
      </c>
      <c r="E777" s="72" t="s">
        <v>41</v>
      </c>
    </row>
    <row r="778" spans="1:5" ht="15" customHeight="1" x14ac:dyDescent="0.2">
      <c r="A778" s="50"/>
      <c r="B778" s="51"/>
      <c r="C778" s="52">
        <v>3429</v>
      </c>
      <c r="D778" s="124" t="s">
        <v>68</v>
      </c>
      <c r="E778" s="63">
        <v>40000</v>
      </c>
    </row>
    <row r="779" spans="1:5" ht="15" customHeight="1" x14ac:dyDescent="0.2">
      <c r="A779" s="64"/>
      <c r="B779" s="64"/>
      <c r="C779" s="57" t="s">
        <v>43</v>
      </c>
      <c r="D779" s="98"/>
      <c r="E779" s="81">
        <f>SUM(E778:E778)</f>
        <v>40000</v>
      </c>
    </row>
    <row r="780" spans="1:5" ht="15" customHeight="1" x14ac:dyDescent="0.2"/>
    <row r="781" spans="1:5" ht="15" customHeight="1" x14ac:dyDescent="0.2"/>
    <row r="782" spans="1:5" ht="15" customHeight="1" x14ac:dyDescent="0.25">
      <c r="A782" s="36" t="s">
        <v>153</v>
      </c>
    </row>
    <row r="783" spans="1:5" ht="15" customHeight="1" x14ac:dyDescent="0.2">
      <c r="A783" s="37" t="s">
        <v>145</v>
      </c>
      <c r="B783" s="37"/>
      <c r="C783" s="37"/>
      <c r="D783" s="37"/>
      <c r="E783" s="37"/>
    </row>
    <row r="784" spans="1:5" ht="15" customHeight="1" x14ac:dyDescent="0.2">
      <c r="A784" s="37"/>
      <c r="B784" s="37"/>
      <c r="C784" s="37"/>
      <c r="D784" s="37"/>
      <c r="E784" s="37"/>
    </row>
    <row r="785" spans="1:5" ht="15" customHeight="1" x14ac:dyDescent="0.2">
      <c r="A785" s="38" t="s">
        <v>154</v>
      </c>
      <c r="B785" s="38"/>
      <c r="C785" s="38"/>
      <c r="D785" s="38"/>
      <c r="E785" s="38"/>
    </row>
    <row r="786" spans="1:5" ht="15" customHeight="1" x14ac:dyDescent="0.2">
      <c r="A786" s="38"/>
      <c r="B786" s="38"/>
      <c r="C786" s="38"/>
      <c r="D786" s="38"/>
      <c r="E786" s="38"/>
    </row>
    <row r="787" spans="1:5" ht="15" customHeight="1" x14ac:dyDescent="0.2">
      <c r="A787" s="38"/>
      <c r="B787" s="38"/>
      <c r="C787" s="38"/>
      <c r="D787" s="38"/>
      <c r="E787" s="38"/>
    </row>
    <row r="788" spans="1:5" ht="15" customHeight="1" x14ac:dyDescent="0.2">
      <c r="A788" s="38"/>
      <c r="B788" s="38"/>
      <c r="C788" s="38"/>
      <c r="D788" s="38"/>
      <c r="E788" s="38"/>
    </row>
    <row r="789" spans="1:5" ht="15" customHeight="1" x14ac:dyDescent="0.2">
      <c r="A789" s="38"/>
      <c r="B789" s="38"/>
      <c r="C789" s="38"/>
      <c r="D789" s="38"/>
      <c r="E789" s="38"/>
    </row>
    <row r="790" spans="1:5" ht="15" customHeight="1" x14ac:dyDescent="0.2">
      <c r="A790" s="38"/>
      <c r="B790" s="38"/>
      <c r="C790" s="38"/>
      <c r="D790" s="38"/>
      <c r="E790" s="38"/>
    </row>
    <row r="791" spans="1:5" ht="15" customHeight="1" x14ac:dyDescent="0.2">
      <c r="A791" s="38"/>
      <c r="B791" s="38"/>
      <c r="C791" s="38"/>
      <c r="D791" s="38"/>
      <c r="E791" s="38"/>
    </row>
    <row r="792" spans="1:5" ht="15" customHeight="1" x14ac:dyDescent="0.2">
      <c r="A792" s="38"/>
      <c r="B792" s="38"/>
      <c r="C792" s="38"/>
      <c r="D792" s="38"/>
      <c r="E792" s="38"/>
    </row>
    <row r="793" spans="1:5" ht="15" customHeight="1" x14ac:dyDescent="0.2">
      <c r="A793" s="44"/>
      <c r="B793" s="156"/>
      <c r="C793" s="44"/>
      <c r="D793" s="44"/>
      <c r="E793" s="44"/>
    </row>
    <row r="794" spans="1:5" ht="15" customHeight="1" x14ac:dyDescent="0.25">
      <c r="A794" s="40" t="s">
        <v>16</v>
      </c>
      <c r="B794" s="41"/>
      <c r="C794" s="41"/>
      <c r="D794" s="41"/>
      <c r="E794" s="41"/>
    </row>
    <row r="795" spans="1:5" ht="15" customHeight="1" x14ac:dyDescent="0.2">
      <c r="A795" s="42" t="s">
        <v>37</v>
      </c>
      <c r="B795" s="41"/>
      <c r="C795" s="41"/>
      <c r="D795" s="41"/>
      <c r="E795" s="43" t="s">
        <v>38</v>
      </c>
    </row>
    <row r="796" spans="1:5" ht="15" customHeight="1" x14ac:dyDescent="0.25">
      <c r="A796" s="40"/>
      <c r="B796" s="44"/>
      <c r="C796" s="41"/>
      <c r="D796" s="41"/>
      <c r="E796" s="45"/>
    </row>
    <row r="797" spans="1:5" ht="15" customHeight="1" x14ac:dyDescent="0.2">
      <c r="A797" s="46"/>
      <c r="B797" s="46"/>
      <c r="C797" s="47" t="s">
        <v>39</v>
      </c>
      <c r="D797" s="48" t="s">
        <v>40</v>
      </c>
      <c r="E797" s="49" t="s">
        <v>41</v>
      </c>
    </row>
    <row r="798" spans="1:5" ht="15" customHeight="1" x14ac:dyDescent="0.2">
      <c r="A798" s="50"/>
      <c r="B798" s="51"/>
      <c r="C798" s="123">
        <v>6409</v>
      </c>
      <c r="D798" s="118" t="s">
        <v>143</v>
      </c>
      <c r="E798" s="54">
        <v>-1750000</v>
      </c>
    </row>
    <row r="799" spans="1:5" ht="15" customHeight="1" x14ac:dyDescent="0.2">
      <c r="A799" s="55"/>
      <c r="B799" s="56"/>
      <c r="C799" s="57" t="s">
        <v>43</v>
      </c>
      <c r="D799" s="58"/>
      <c r="E799" s="59">
        <f>E798</f>
        <v>-1750000</v>
      </c>
    </row>
    <row r="800" spans="1:5" ht="15" customHeight="1" x14ac:dyDescent="0.2">
      <c r="A800" s="44"/>
      <c r="B800" s="156"/>
      <c r="C800" s="44"/>
      <c r="D800" s="44"/>
      <c r="E800" s="44"/>
    </row>
    <row r="801" spans="1:5" ht="15" customHeight="1" x14ac:dyDescent="0.25">
      <c r="A801" s="40" t="s">
        <v>16</v>
      </c>
      <c r="B801" s="157"/>
      <c r="C801" s="41"/>
      <c r="D801" s="41"/>
      <c r="E801" s="41"/>
    </row>
    <row r="802" spans="1:5" ht="15" customHeight="1" x14ac:dyDescent="0.2">
      <c r="A802" s="60" t="s">
        <v>99</v>
      </c>
      <c r="B802" s="69"/>
      <c r="C802" s="69"/>
      <c r="D802" s="69"/>
      <c r="E802" s="61" t="s">
        <v>147</v>
      </c>
    </row>
    <row r="803" spans="1:5" ht="15" customHeight="1" x14ac:dyDescent="0.2">
      <c r="A803" s="44"/>
      <c r="B803" s="158"/>
      <c r="C803" s="41"/>
      <c r="D803" s="44"/>
      <c r="E803" s="148"/>
    </row>
    <row r="804" spans="1:5" ht="15" customHeight="1" x14ac:dyDescent="0.2">
      <c r="B804" s="137"/>
      <c r="C804" s="47" t="s">
        <v>39</v>
      </c>
      <c r="D804" s="111" t="s">
        <v>40</v>
      </c>
      <c r="E804" s="47" t="s">
        <v>41</v>
      </c>
    </row>
    <row r="805" spans="1:5" ht="15" customHeight="1" x14ac:dyDescent="0.2">
      <c r="B805" s="64"/>
      <c r="C805" s="52">
        <v>3299</v>
      </c>
      <c r="D805" s="53" t="s">
        <v>143</v>
      </c>
      <c r="E805" s="85">
        <v>1500000</v>
      </c>
    </row>
    <row r="806" spans="1:5" ht="15" customHeight="1" x14ac:dyDescent="0.2">
      <c r="B806" s="64"/>
      <c r="C806" s="52">
        <v>3636</v>
      </c>
      <c r="D806" s="98" t="s">
        <v>68</v>
      </c>
      <c r="E806" s="85">
        <v>250000</v>
      </c>
    </row>
    <row r="807" spans="1:5" ht="15" customHeight="1" x14ac:dyDescent="0.2">
      <c r="B807" s="153"/>
      <c r="C807" s="57" t="s">
        <v>43</v>
      </c>
      <c r="D807" s="121"/>
      <c r="E807" s="122">
        <f>SUM(E805:E806)</f>
        <v>1750000</v>
      </c>
    </row>
    <row r="808" spans="1:5" ht="15" customHeight="1" x14ac:dyDescent="0.2"/>
    <row r="809" spans="1:5" ht="15" customHeight="1" x14ac:dyDescent="0.2"/>
    <row r="810" spans="1:5" ht="15" customHeight="1" x14ac:dyDescent="0.25">
      <c r="A810" s="36" t="s">
        <v>155</v>
      </c>
    </row>
    <row r="811" spans="1:5" ht="15" customHeight="1" x14ac:dyDescent="0.2">
      <c r="A811" s="37" t="s">
        <v>156</v>
      </c>
      <c r="B811" s="37"/>
      <c r="C811" s="37"/>
      <c r="D811" s="37"/>
      <c r="E811" s="37"/>
    </row>
    <row r="812" spans="1:5" ht="15" customHeight="1" x14ac:dyDescent="0.2">
      <c r="A812" s="37"/>
      <c r="B812" s="37"/>
      <c r="C812" s="37"/>
      <c r="D812" s="37"/>
      <c r="E812" s="37"/>
    </row>
    <row r="813" spans="1:5" ht="15" customHeight="1" x14ac:dyDescent="0.2">
      <c r="A813" s="38" t="s">
        <v>157</v>
      </c>
      <c r="B813" s="38"/>
      <c r="C813" s="38"/>
      <c r="D813" s="38"/>
      <c r="E813" s="38"/>
    </row>
    <row r="814" spans="1:5" ht="15" customHeight="1" x14ac:dyDescent="0.2">
      <c r="A814" s="38"/>
      <c r="B814" s="38"/>
      <c r="C814" s="38"/>
      <c r="D814" s="38"/>
      <c r="E814" s="38"/>
    </row>
    <row r="815" spans="1:5" ht="15" customHeight="1" x14ac:dyDescent="0.2">
      <c r="A815" s="38"/>
      <c r="B815" s="38"/>
      <c r="C815" s="38"/>
      <c r="D815" s="38"/>
      <c r="E815" s="38"/>
    </row>
    <row r="816" spans="1:5" ht="15" customHeight="1" x14ac:dyDescent="0.2">
      <c r="A816" s="38"/>
      <c r="B816" s="38"/>
      <c r="C816" s="38"/>
      <c r="D816" s="38"/>
      <c r="E816" s="38"/>
    </row>
    <row r="817" spans="1:5" ht="15" customHeight="1" x14ac:dyDescent="0.2">
      <c r="A817" s="38"/>
      <c r="B817" s="38"/>
      <c r="C817" s="38"/>
      <c r="D817" s="38"/>
      <c r="E817" s="38"/>
    </row>
    <row r="818" spans="1:5" ht="15" customHeight="1" x14ac:dyDescent="0.2">
      <c r="A818" s="38"/>
      <c r="B818" s="38"/>
      <c r="C818" s="38"/>
      <c r="D818" s="38"/>
      <c r="E818" s="38"/>
    </row>
    <row r="819" spans="1:5" ht="15" customHeight="1" x14ac:dyDescent="0.2">
      <c r="A819" s="38"/>
      <c r="B819" s="38"/>
      <c r="C819" s="38"/>
      <c r="D819" s="38"/>
      <c r="E819" s="38"/>
    </row>
    <row r="820" spans="1:5" ht="15" customHeight="1" x14ac:dyDescent="0.2">
      <c r="A820" s="38"/>
      <c r="B820" s="38"/>
      <c r="C820" s="38"/>
      <c r="D820" s="38"/>
      <c r="E820" s="38"/>
    </row>
    <row r="821" spans="1:5" ht="15" customHeight="1" x14ac:dyDescent="0.2">
      <c r="A821" s="38"/>
      <c r="B821" s="38"/>
      <c r="C821" s="38"/>
      <c r="D821" s="38"/>
      <c r="E821" s="38"/>
    </row>
    <row r="822" spans="1:5" ht="15" customHeight="1" x14ac:dyDescent="0.2">
      <c r="A822" s="44"/>
      <c r="B822" s="156"/>
      <c r="C822" s="44"/>
      <c r="D822" s="44"/>
      <c r="E822" s="44"/>
    </row>
    <row r="823" spans="1:5" ht="15" customHeight="1" x14ac:dyDescent="0.25">
      <c r="A823" s="40" t="s">
        <v>16</v>
      </c>
      <c r="B823" s="41"/>
      <c r="C823" s="41"/>
      <c r="D823" s="41"/>
      <c r="E823" s="41"/>
    </row>
    <row r="824" spans="1:5" ht="15" customHeight="1" x14ac:dyDescent="0.2">
      <c r="A824" s="42" t="s">
        <v>37</v>
      </c>
      <c r="B824" s="41"/>
      <c r="C824" s="41"/>
      <c r="D824" s="41"/>
      <c r="E824" s="43" t="s">
        <v>38</v>
      </c>
    </row>
    <row r="825" spans="1:5" ht="15" customHeight="1" x14ac:dyDescent="0.25">
      <c r="A825" s="40"/>
      <c r="B825" s="44"/>
      <c r="C825" s="41"/>
      <c r="D825" s="41"/>
      <c r="E825" s="45"/>
    </row>
    <row r="826" spans="1:5" ht="15" customHeight="1" x14ac:dyDescent="0.2">
      <c r="A826" s="46"/>
      <c r="B826" s="46"/>
      <c r="C826" s="47" t="s">
        <v>39</v>
      </c>
      <c r="D826" s="48" t="s">
        <v>40</v>
      </c>
      <c r="E826" s="49" t="s">
        <v>41</v>
      </c>
    </row>
    <row r="827" spans="1:5" ht="15" customHeight="1" x14ac:dyDescent="0.2">
      <c r="A827" s="50"/>
      <c r="B827" s="51"/>
      <c r="C827" s="123">
        <v>6409</v>
      </c>
      <c r="D827" s="118" t="s">
        <v>143</v>
      </c>
      <c r="E827" s="54">
        <v>-8890000</v>
      </c>
    </row>
    <row r="828" spans="1:5" ht="15" customHeight="1" x14ac:dyDescent="0.2">
      <c r="A828" s="55"/>
      <c r="B828" s="56"/>
      <c r="C828" s="57" t="s">
        <v>43</v>
      </c>
      <c r="D828" s="58"/>
      <c r="E828" s="59">
        <f>E827</f>
        <v>-8890000</v>
      </c>
    </row>
    <row r="829" spans="1:5" ht="15" customHeight="1" x14ac:dyDescent="0.2">
      <c r="A829" s="44"/>
      <c r="B829" s="156"/>
      <c r="C829" s="44"/>
      <c r="D829" s="44"/>
      <c r="E829" s="44"/>
    </row>
    <row r="830" spans="1:5" ht="15" customHeight="1" x14ac:dyDescent="0.2">
      <c r="A830" s="44"/>
      <c r="B830" s="156"/>
      <c r="C830" s="44"/>
      <c r="D830" s="44"/>
      <c r="E830" s="44"/>
    </row>
    <row r="831" spans="1:5" ht="15" customHeight="1" x14ac:dyDescent="0.2">
      <c r="A831" s="44"/>
      <c r="B831" s="156"/>
      <c r="C831" s="44"/>
      <c r="D831" s="44"/>
      <c r="E831" s="44"/>
    </row>
    <row r="832" spans="1:5" ht="15" customHeight="1" x14ac:dyDescent="0.2">
      <c r="A832" s="44"/>
      <c r="B832" s="156"/>
      <c r="C832" s="44"/>
      <c r="D832" s="44"/>
      <c r="E832" s="44"/>
    </row>
    <row r="833" spans="1:5" ht="15" customHeight="1" x14ac:dyDescent="0.2">
      <c r="A833" s="44"/>
      <c r="B833" s="156"/>
      <c r="C833" s="44"/>
      <c r="D833" s="44"/>
      <c r="E833" s="44"/>
    </row>
    <row r="834" spans="1:5" ht="15" customHeight="1" x14ac:dyDescent="0.25">
      <c r="A834" s="40" t="s">
        <v>16</v>
      </c>
      <c r="B834" s="157"/>
      <c r="C834" s="41"/>
      <c r="D834" s="41"/>
      <c r="E834" s="41"/>
    </row>
    <row r="835" spans="1:5" ht="15" customHeight="1" x14ac:dyDescent="0.2">
      <c r="A835" s="42" t="s">
        <v>82</v>
      </c>
      <c r="B835" s="41"/>
      <c r="C835" s="41"/>
      <c r="D835" s="41"/>
      <c r="E835" s="43" t="s">
        <v>83</v>
      </c>
    </row>
    <row r="836" spans="1:5" ht="15" customHeight="1" x14ac:dyDescent="0.2">
      <c r="A836" s="44"/>
      <c r="B836" s="158"/>
      <c r="C836" s="41"/>
      <c r="D836" s="44"/>
      <c r="E836" s="148"/>
    </row>
    <row r="837" spans="1:5" ht="15" customHeight="1" x14ac:dyDescent="0.2">
      <c r="B837" s="137"/>
      <c r="C837" s="47" t="s">
        <v>39</v>
      </c>
      <c r="D837" s="111" t="s">
        <v>40</v>
      </c>
      <c r="E837" s="47" t="s">
        <v>41</v>
      </c>
    </row>
    <row r="838" spans="1:5" ht="15" customHeight="1" x14ac:dyDescent="0.2">
      <c r="B838" s="64"/>
      <c r="C838" s="52">
        <v>2331</v>
      </c>
      <c r="D838" s="53" t="s">
        <v>140</v>
      </c>
      <c r="E838" s="85">
        <v>8890000</v>
      </c>
    </row>
    <row r="839" spans="1:5" ht="15" customHeight="1" x14ac:dyDescent="0.2">
      <c r="B839" s="153"/>
      <c r="C839" s="57" t="s">
        <v>43</v>
      </c>
      <c r="D839" s="121"/>
      <c r="E839" s="122">
        <f>SUM(E838:E838)</f>
        <v>8890000</v>
      </c>
    </row>
    <row r="840" spans="1:5" ht="15" customHeight="1" x14ac:dyDescent="0.2"/>
    <row r="841" spans="1:5" ht="15" customHeight="1" x14ac:dyDescent="0.2"/>
    <row r="842" spans="1:5" ht="15" customHeight="1" x14ac:dyDescent="0.25">
      <c r="A842" s="36" t="s">
        <v>158</v>
      </c>
    </row>
    <row r="843" spans="1:5" ht="15" customHeight="1" x14ac:dyDescent="0.2">
      <c r="A843" s="37" t="s">
        <v>156</v>
      </c>
      <c r="B843" s="37"/>
      <c r="C843" s="37"/>
      <c r="D843" s="37"/>
      <c r="E843" s="37"/>
    </row>
    <row r="844" spans="1:5" ht="15" customHeight="1" x14ac:dyDescent="0.2">
      <c r="A844" s="37"/>
      <c r="B844" s="37"/>
      <c r="C844" s="37"/>
      <c r="D844" s="37"/>
      <c r="E844" s="37"/>
    </row>
    <row r="845" spans="1:5" ht="15" customHeight="1" x14ac:dyDescent="0.2">
      <c r="A845" s="38" t="s">
        <v>159</v>
      </c>
      <c r="B845" s="38"/>
      <c r="C845" s="38"/>
      <c r="D845" s="38"/>
      <c r="E845" s="38"/>
    </row>
    <row r="846" spans="1:5" ht="15" customHeight="1" x14ac:dyDescent="0.2">
      <c r="A846" s="38"/>
      <c r="B846" s="38"/>
      <c r="C846" s="38"/>
      <c r="D846" s="38"/>
      <c r="E846" s="38"/>
    </row>
    <row r="847" spans="1:5" ht="15" customHeight="1" x14ac:dyDescent="0.2">
      <c r="A847" s="38"/>
      <c r="B847" s="38"/>
      <c r="C847" s="38"/>
      <c r="D847" s="38"/>
      <c r="E847" s="38"/>
    </row>
    <row r="848" spans="1:5" ht="15" customHeight="1" x14ac:dyDescent="0.2">
      <c r="A848" s="38"/>
      <c r="B848" s="38"/>
      <c r="C848" s="38"/>
      <c r="D848" s="38"/>
      <c r="E848" s="38"/>
    </row>
    <row r="849" spans="1:5" ht="15" customHeight="1" x14ac:dyDescent="0.2">
      <c r="A849" s="38"/>
      <c r="B849" s="38"/>
      <c r="C849" s="38"/>
      <c r="D849" s="38"/>
      <c r="E849" s="38"/>
    </row>
    <row r="850" spans="1:5" ht="15" customHeight="1" x14ac:dyDescent="0.2">
      <c r="A850" s="38"/>
      <c r="B850" s="38"/>
      <c r="C850" s="38"/>
      <c r="D850" s="38"/>
      <c r="E850" s="38"/>
    </row>
    <row r="851" spans="1:5" ht="15" customHeight="1" x14ac:dyDescent="0.2">
      <c r="A851" s="38"/>
      <c r="B851" s="38"/>
      <c r="C851" s="38"/>
      <c r="D851" s="38"/>
      <c r="E851" s="38"/>
    </row>
    <row r="852" spans="1:5" ht="15" customHeight="1" x14ac:dyDescent="0.2">
      <c r="A852" s="38"/>
      <c r="B852" s="38"/>
      <c r="C852" s="38"/>
      <c r="D852" s="38"/>
      <c r="E852" s="38"/>
    </row>
    <row r="853" spans="1:5" ht="15" customHeight="1" x14ac:dyDescent="0.2">
      <c r="A853" s="44"/>
      <c r="B853" s="156"/>
      <c r="C853" s="44"/>
      <c r="D853" s="44"/>
      <c r="E853" s="44"/>
    </row>
    <row r="854" spans="1:5" ht="15" customHeight="1" x14ac:dyDescent="0.25">
      <c r="A854" s="40" t="s">
        <v>16</v>
      </c>
      <c r="B854" s="41"/>
      <c r="C854" s="41"/>
      <c r="D854" s="41"/>
      <c r="E854" s="41"/>
    </row>
    <row r="855" spans="1:5" ht="15" customHeight="1" x14ac:dyDescent="0.2">
      <c r="A855" s="42" t="s">
        <v>37</v>
      </c>
      <c r="B855" s="41"/>
      <c r="C855" s="41"/>
      <c r="D855" s="41"/>
      <c r="E855" s="43" t="s">
        <v>38</v>
      </c>
    </row>
    <row r="856" spans="1:5" ht="15" customHeight="1" x14ac:dyDescent="0.25">
      <c r="A856" s="40"/>
      <c r="B856" s="44"/>
      <c r="C856" s="41"/>
      <c r="D856" s="41"/>
      <c r="E856" s="45"/>
    </row>
    <row r="857" spans="1:5" ht="15" customHeight="1" x14ac:dyDescent="0.2">
      <c r="A857" s="46"/>
      <c r="B857" s="46"/>
      <c r="C857" s="47" t="s">
        <v>39</v>
      </c>
      <c r="D857" s="48" t="s">
        <v>40</v>
      </c>
      <c r="E857" s="49" t="s">
        <v>41</v>
      </c>
    </row>
    <row r="858" spans="1:5" ht="15" customHeight="1" x14ac:dyDescent="0.2">
      <c r="A858" s="50"/>
      <c r="B858" s="51"/>
      <c r="C858" s="123">
        <v>6409</v>
      </c>
      <c r="D858" s="118" t="s">
        <v>143</v>
      </c>
      <c r="E858" s="54">
        <v>-7500000</v>
      </c>
    </row>
    <row r="859" spans="1:5" ht="15" customHeight="1" x14ac:dyDescent="0.2">
      <c r="A859" s="55"/>
      <c r="B859" s="56"/>
      <c r="C859" s="57" t="s">
        <v>43</v>
      </c>
      <c r="D859" s="58"/>
      <c r="E859" s="59">
        <f>E858</f>
        <v>-7500000</v>
      </c>
    </row>
    <row r="860" spans="1:5" ht="15" customHeight="1" x14ac:dyDescent="0.2">
      <c r="A860" s="44"/>
      <c r="B860" s="156"/>
      <c r="C860" s="44"/>
      <c r="D860" s="44"/>
      <c r="E860" s="44"/>
    </row>
    <row r="861" spans="1:5" ht="15" customHeight="1" x14ac:dyDescent="0.25">
      <c r="A861" s="40" t="s">
        <v>16</v>
      </c>
      <c r="B861" s="157"/>
      <c r="C861" s="41"/>
      <c r="D861" s="41"/>
      <c r="E861" s="41"/>
    </row>
    <row r="862" spans="1:5" ht="15" customHeight="1" x14ac:dyDescent="0.2">
      <c r="A862" s="42" t="s">
        <v>82</v>
      </c>
      <c r="B862" s="41"/>
      <c r="C862" s="41"/>
      <c r="D862" s="41"/>
      <c r="E862" s="43" t="s">
        <v>83</v>
      </c>
    </row>
    <row r="863" spans="1:5" ht="15" customHeight="1" x14ac:dyDescent="0.2">
      <c r="A863" s="44"/>
      <c r="B863" s="158"/>
      <c r="C863" s="41"/>
      <c r="D863" s="44"/>
      <c r="E863" s="148"/>
    </row>
    <row r="864" spans="1:5" ht="15" customHeight="1" x14ac:dyDescent="0.2">
      <c r="B864" s="137"/>
      <c r="C864" s="47" t="s">
        <v>39</v>
      </c>
      <c r="D864" s="111" t="s">
        <v>40</v>
      </c>
      <c r="E864" s="47" t="s">
        <v>41</v>
      </c>
    </row>
    <row r="865" spans="1:5" ht="15" customHeight="1" x14ac:dyDescent="0.2">
      <c r="B865" s="64"/>
      <c r="C865" s="52">
        <v>2331</v>
      </c>
      <c r="D865" s="53" t="s">
        <v>140</v>
      </c>
      <c r="E865" s="85">
        <v>7500000</v>
      </c>
    </row>
    <row r="866" spans="1:5" ht="15" customHeight="1" x14ac:dyDescent="0.2">
      <c r="B866" s="153"/>
      <c r="C866" s="57" t="s">
        <v>43</v>
      </c>
      <c r="D866" s="121"/>
      <c r="E866" s="122">
        <f>SUM(E865:E865)</f>
        <v>7500000</v>
      </c>
    </row>
    <row r="867" spans="1:5" ht="15" customHeight="1" x14ac:dyDescent="0.2"/>
    <row r="868" spans="1:5" ht="15" customHeight="1" x14ac:dyDescent="0.2"/>
    <row r="869" spans="1:5" ht="15" customHeight="1" x14ac:dyDescent="0.25">
      <c r="A869" s="36" t="s">
        <v>160</v>
      </c>
    </row>
    <row r="870" spans="1:5" ht="15" customHeight="1" x14ac:dyDescent="0.2">
      <c r="A870" s="37" t="s">
        <v>161</v>
      </c>
      <c r="B870" s="37"/>
      <c r="C870" s="37"/>
      <c r="D870" s="37"/>
      <c r="E870" s="37"/>
    </row>
    <row r="871" spans="1:5" ht="15" customHeight="1" x14ac:dyDescent="0.2">
      <c r="A871" s="37"/>
      <c r="B871" s="37"/>
      <c r="C871" s="37"/>
      <c r="D871" s="37"/>
      <c r="E871" s="37"/>
    </row>
    <row r="872" spans="1:5" ht="15" customHeight="1" x14ac:dyDescent="0.2">
      <c r="A872" s="38" t="s">
        <v>162</v>
      </c>
      <c r="B872" s="38"/>
      <c r="C872" s="38"/>
      <c r="D872" s="38"/>
      <c r="E872" s="38"/>
    </row>
    <row r="873" spans="1:5" ht="15" customHeight="1" x14ac:dyDescent="0.2">
      <c r="A873" s="38"/>
      <c r="B873" s="38"/>
      <c r="C873" s="38"/>
      <c r="D873" s="38"/>
      <c r="E873" s="38"/>
    </row>
    <row r="874" spans="1:5" ht="15" customHeight="1" x14ac:dyDescent="0.2">
      <c r="A874" s="38"/>
      <c r="B874" s="38"/>
      <c r="C874" s="38"/>
      <c r="D874" s="38"/>
      <c r="E874" s="38"/>
    </row>
    <row r="875" spans="1:5" ht="15" customHeight="1" x14ac:dyDescent="0.2">
      <c r="A875" s="38"/>
      <c r="B875" s="38"/>
      <c r="C875" s="38"/>
      <c r="D875" s="38"/>
      <c r="E875" s="38"/>
    </row>
    <row r="876" spans="1:5" ht="15" customHeight="1" x14ac:dyDescent="0.2">
      <c r="A876" s="38"/>
      <c r="B876" s="38"/>
      <c r="C876" s="38"/>
      <c r="D876" s="38"/>
      <c r="E876" s="38"/>
    </row>
    <row r="877" spans="1:5" ht="15" customHeight="1" x14ac:dyDescent="0.2">
      <c r="A877" s="38"/>
      <c r="B877" s="38"/>
      <c r="C877" s="38"/>
      <c r="D877" s="38"/>
      <c r="E877" s="38"/>
    </row>
    <row r="878" spans="1:5" ht="15" customHeight="1" x14ac:dyDescent="0.2">
      <c r="A878" s="38"/>
      <c r="B878" s="38"/>
      <c r="C878" s="38"/>
      <c r="D878" s="38"/>
      <c r="E878" s="38"/>
    </row>
    <row r="879" spans="1:5" ht="15" customHeight="1" x14ac:dyDescent="0.2">
      <c r="A879" s="38"/>
      <c r="B879" s="38"/>
      <c r="C879" s="38"/>
      <c r="D879" s="38"/>
      <c r="E879" s="38"/>
    </row>
    <row r="880" spans="1:5" ht="15" customHeight="1" x14ac:dyDescent="0.2">
      <c r="A880" s="38"/>
      <c r="B880" s="38"/>
      <c r="C880" s="38"/>
      <c r="D880" s="38"/>
      <c r="E880" s="38"/>
    </row>
    <row r="881" spans="1:5" ht="15" customHeight="1" x14ac:dyDescent="0.2">
      <c r="A881" s="44"/>
      <c r="B881" s="156"/>
      <c r="C881" s="44"/>
      <c r="D881" s="44"/>
      <c r="E881" s="44"/>
    </row>
    <row r="882" spans="1:5" ht="15" customHeight="1" x14ac:dyDescent="0.2">
      <c r="A882" s="44"/>
      <c r="B882" s="156"/>
      <c r="C882" s="44"/>
      <c r="D882" s="44"/>
      <c r="E882" s="44"/>
    </row>
    <row r="883" spans="1:5" ht="15" customHeight="1" x14ac:dyDescent="0.2">
      <c r="A883" s="44"/>
      <c r="B883" s="156"/>
      <c r="C883" s="44"/>
      <c r="D883" s="44"/>
      <c r="E883" s="44"/>
    </row>
    <row r="884" spans="1:5" ht="15" customHeight="1" x14ac:dyDescent="0.2">
      <c r="A884" s="44"/>
      <c r="B884" s="156"/>
      <c r="C884" s="44"/>
      <c r="D884" s="44"/>
      <c r="E884" s="44"/>
    </row>
    <row r="885" spans="1:5" ht="15" customHeight="1" x14ac:dyDescent="0.2">
      <c r="A885" s="44"/>
      <c r="B885" s="156"/>
      <c r="C885" s="44"/>
      <c r="D885" s="44"/>
      <c r="E885" s="44"/>
    </row>
    <row r="886" spans="1:5" ht="15" customHeight="1" x14ac:dyDescent="0.25">
      <c r="A886" s="40" t="s">
        <v>16</v>
      </c>
      <c r="B886" s="41"/>
      <c r="C886" s="41"/>
      <c r="D886" s="41"/>
      <c r="E886" s="41"/>
    </row>
    <row r="887" spans="1:5" ht="15" customHeight="1" x14ac:dyDescent="0.2">
      <c r="A887" s="42" t="s">
        <v>37</v>
      </c>
      <c r="B887" s="41"/>
      <c r="C887" s="41"/>
      <c r="D887" s="41"/>
      <c r="E887" s="43" t="s">
        <v>38</v>
      </c>
    </row>
    <row r="888" spans="1:5" ht="15" customHeight="1" x14ac:dyDescent="0.25">
      <c r="A888" s="40"/>
      <c r="B888" s="44"/>
      <c r="C888" s="41"/>
      <c r="D888" s="41"/>
      <c r="E888" s="45"/>
    </row>
    <row r="889" spans="1:5" ht="15" customHeight="1" x14ac:dyDescent="0.2">
      <c r="A889" s="46"/>
      <c r="B889" s="46"/>
      <c r="C889" s="47" t="s">
        <v>39</v>
      </c>
      <c r="D889" s="48" t="s">
        <v>40</v>
      </c>
      <c r="E889" s="49" t="s">
        <v>41</v>
      </c>
    </row>
    <row r="890" spans="1:5" ht="15" customHeight="1" x14ac:dyDescent="0.2">
      <c r="A890" s="50"/>
      <c r="B890" s="51"/>
      <c r="C890" s="123">
        <v>6409</v>
      </c>
      <c r="D890" s="118" t="s">
        <v>143</v>
      </c>
      <c r="E890" s="54">
        <v>-1000000</v>
      </c>
    </row>
    <row r="891" spans="1:5" ht="15" customHeight="1" x14ac:dyDescent="0.2">
      <c r="A891" s="55"/>
      <c r="B891" s="56"/>
      <c r="C891" s="57" t="s">
        <v>43</v>
      </c>
      <c r="D891" s="58"/>
      <c r="E891" s="59">
        <f>E890</f>
        <v>-1000000</v>
      </c>
    </row>
    <row r="892" spans="1:5" ht="15" customHeight="1" x14ac:dyDescent="0.2">
      <c r="A892" s="44"/>
      <c r="B892" s="156"/>
      <c r="C892" s="44"/>
      <c r="D892" s="44"/>
      <c r="E892" s="44"/>
    </row>
    <row r="893" spans="1:5" ht="15" customHeight="1" x14ac:dyDescent="0.25">
      <c r="A893" s="40" t="s">
        <v>16</v>
      </c>
      <c r="B893" s="157"/>
      <c r="C893" s="41"/>
      <c r="D893" s="41"/>
      <c r="E893" s="41"/>
    </row>
    <row r="894" spans="1:5" ht="15" customHeight="1" x14ac:dyDescent="0.2">
      <c r="A894" s="60" t="s">
        <v>88</v>
      </c>
      <c r="B894" s="69"/>
      <c r="C894" s="69"/>
      <c r="D894" s="69"/>
      <c r="E894" s="61" t="s">
        <v>89</v>
      </c>
    </row>
    <row r="895" spans="1:5" ht="15" customHeight="1" x14ac:dyDescent="0.2">
      <c r="A895" s="44"/>
      <c r="B895" s="158"/>
      <c r="C895" s="41"/>
      <c r="D895" s="44"/>
      <c r="E895" s="148"/>
    </row>
    <row r="896" spans="1:5" ht="15" customHeight="1" x14ac:dyDescent="0.2">
      <c r="B896" s="137"/>
      <c r="C896" s="47" t="s">
        <v>39</v>
      </c>
      <c r="D896" s="111" t="s">
        <v>40</v>
      </c>
      <c r="E896" s="47" t="s">
        <v>41</v>
      </c>
    </row>
    <row r="897" spans="1:5" ht="15" customHeight="1" x14ac:dyDescent="0.2">
      <c r="B897" s="64"/>
      <c r="C897" s="52">
        <v>2223</v>
      </c>
      <c r="D897" s="98" t="s">
        <v>68</v>
      </c>
      <c r="E897" s="85">
        <v>1000000</v>
      </c>
    </row>
    <row r="898" spans="1:5" ht="15" customHeight="1" x14ac:dyDescent="0.2">
      <c r="B898" s="153"/>
      <c r="C898" s="57" t="s">
        <v>43</v>
      </c>
      <c r="D898" s="121"/>
      <c r="E898" s="122">
        <f>SUM(E897:E897)</f>
        <v>1000000</v>
      </c>
    </row>
    <row r="899" spans="1:5" ht="15" customHeight="1" x14ac:dyDescent="0.2"/>
    <row r="900" spans="1:5" ht="15" customHeight="1" x14ac:dyDescent="0.2"/>
    <row r="901" spans="1:5" ht="15" customHeight="1" x14ac:dyDescent="0.25">
      <c r="A901" s="36" t="s">
        <v>163</v>
      </c>
    </row>
    <row r="902" spans="1:5" ht="15" customHeight="1" x14ac:dyDescent="0.2">
      <c r="A902" s="37" t="s">
        <v>164</v>
      </c>
      <c r="B902" s="37"/>
      <c r="C902" s="37"/>
      <c r="D902" s="37"/>
      <c r="E902" s="37"/>
    </row>
    <row r="903" spans="1:5" ht="15" customHeight="1" x14ac:dyDescent="0.2">
      <c r="A903" s="37"/>
      <c r="B903" s="37"/>
      <c r="C903" s="37"/>
      <c r="D903" s="37"/>
      <c r="E903" s="37"/>
    </row>
    <row r="904" spans="1:5" ht="15" customHeight="1" x14ac:dyDescent="0.2">
      <c r="A904" s="38" t="s">
        <v>165</v>
      </c>
      <c r="B904" s="38"/>
      <c r="C904" s="38"/>
      <c r="D904" s="38"/>
      <c r="E904" s="38"/>
    </row>
    <row r="905" spans="1:5" ht="15" customHeight="1" x14ac:dyDescent="0.2">
      <c r="A905" s="38"/>
      <c r="B905" s="38"/>
      <c r="C905" s="38"/>
      <c r="D905" s="38"/>
      <c r="E905" s="38"/>
    </row>
    <row r="906" spans="1:5" ht="15" customHeight="1" x14ac:dyDescent="0.2">
      <c r="A906" s="38"/>
      <c r="B906" s="38"/>
      <c r="C906" s="38"/>
      <c r="D906" s="38"/>
      <c r="E906" s="38"/>
    </row>
    <row r="907" spans="1:5" ht="15" customHeight="1" x14ac:dyDescent="0.2">
      <c r="A907" s="38"/>
      <c r="B907" s="38"/>
      <c r="C907" s="38"/>
      <c r="D907" s="38"/>
      <c r="E907" s="38"/>
    </row>
    <row r="908" spans="1:5" ht="15" customHeight="1" x14ac:dyDescent="0.2">
      <c r="A908" s="38"/>
      <c r="B908" s="38"/>
      <c r="C908" s="38"/>
      <c r="D908" s="38"/>
      <c r="E908" s="38"/>
    </row>
    <row r="909" spans="1:5" ht="15" customHeight="1" x14ac:dyDescent="0.2">
      <c r="A909" s="38"/>
      <c r="B909" s="38"/>
      <c r="C909" s="38"/>
      <c r="D909" s="38"/>
      <c r="E909" s="38"/>
    </row>
    <row r="910" spans="1:5" ht="15" customHeight="1" x14ac:dyDescent="0.2">
      <c r="A910" s="38"/>
      <c r="B910" s="38"/>
      <c r="C910" s="38"/>
      <c r="D910" s="38"/>
      <c r="E910" s="38"/>
    </row>
    <row r="911" spans="1:5" ht="15" customHeight="1" x14ac:dyDescent="0.2">
      <c r="A911" s="41"/>
      <c r="B911" s="154"/>
      <c r="C911" s="159"/>
      <c r="D911" s="41"/>
      <c r="E911" s="160"/>
    </row>
    <row r="912" spans="1:5" ht="15" customHeight="1" x14ac:dyDescent="0.25">
      <c r="A912" s="40" t="s">
        <v>16</v>
      </c>
      <c r="B912" s="41"/>
      <c r="C912" s="41"/>
      <c r="D912" s="41"/>
      <c r="E912" s="44"/>
    </row>
    <row r="913" spans="1:5" ht="15" customHeight="1" x14ac:dyDescent="0.2">
      <c r="A913" s="42" t="s">
        <v>166</v>
      </c>
      <c r="B913" s="41"/>
      <c r="C913" s="41"/>
      <c r="D913" s="41"/>
      <c r="E913" s="43" t="s">
        <v>167</v>
      </c>
    </row>
    <row r="914" spans="1:5" ht="15" customHeight="1" x14ac:dyDescent="0.2">
      <c r="A914" s="42"/>
      <c r="B914" s="44"/>
      <c r="C914" s="41"/>
      <c r="D914" s="41"/>
      <c r="E914" s="45"/>
    </row>
    <row r="915" spans="1:5" ht="15" customHeight="1" x14ac:dyDescent="0.2">
      <c r="A915" s="46"/>
      <c r="B915" s="46"/>
      <c r="C915" s="47" t="s">
        <v>39</v>
      </c>
      <c r="D915" s="48" t="s">
        <v>40</v>
      </c>
      <c r="E915" s="72" t="s">
        <v>41</v>
      </c>
    </row>
    <row r="916" spans="1:5" ht="15" customHeight="1" x14ac:dyDescent="0.2">
      <c r="A916" s="50"/>
      <c r="B916" s="51"/>
      <c r="C916" s="52">
        <v>6172</v>
      </c>
      <c r="D916" s="53" t="s">
        <v>46</v>
      </c>
      <c r="E916" s="127">
        <v>-174851.05</v>
      </c>
    </row>
    <row r="917" spans="1:5" ht="15" customHeight="1" x14ac:dyDescent="0.2">
      <c r="A917" s="50"/>
      <c r="B917" s="51"/>
      <c r="C917" s="52">
        <v>6172</v>
      </c>
      <c r="D917" s="53" t="s">
        <v>105</v>
      </c>
      <c r="E917" s="127">
        <v>174851.05</v>
      </c>
    </row>
    <row r="918" spans="1:5" ht="15" customHeight="1" x14ac:dyDescent="0.2">
      <c r="A918" s="64"/>
      <c r="B918" s="64"/>
      <c r="C918" s="57" t="s">
        <v>43</v>
      </c>
      <c r="D918" s="98"/>
      <c r="E918" s="59">
        <f>SUM(E916:E917)</f>
        <v>0</v>
      </c>
    </row>
    <row r="919" spans="1:5" ht="15" customHeight="1" x14ac:dyDescent="0.2"/>
    <row r="920" spans="1:5" ht="15" customHeight="1" x14ac:dyDescent="0.2"/>
    <row r="921" spans="1:5" ht="15" customHeight="1" x14ac:dyDescent="0.25">
      <c r="A921" s="36" t="s">
        <v>168</v>
      </c>
    </row>
    <row r="922" spans="1:5" ht="15" customHeight="1" x14ac:dyDescent="0.2">
      <c r="A922" s="37" t="s">
        <v>169</v>
      </c>
      <c r="B922" s="37"/>
      <c r="C922" s="37"/>
      <c r="D922" s="37"/>
      <c r="E922" s="37"/>
    </row>
    <row r="923" spans="1:5" ht="15" customHeight="1" x14ac:dyDescent="0.2">
      <c r="A923" s="37"/>
      <c r="B923" s="37"/>
      <c r="C923" s="37"/>
      <c r="D923" s="37"/>
      <c r="E923" s="37"/>
    </row>
    <row r="924" spans="1:5" ht="15" customHeight="1" x14ac:dyDescent="0.2">
      <c r="A924" s="38" t="s">
        <v>170</v>
      </c>
      <c r="B924" s="38"/>
      <c r="C924" s="38"/>
      <c r="D924" s="38"/>
      <c r="E924" s="38"/>
    </row>
    <row r="925" spans="1:5" ht="15" customHeight="1" x14ac:dyDescent="0.2">
      <c r="A925" s="38"/>
      <c r="B925" s="38"/>
      <c r="C925" s="38"/>
      <c r="D925" s="38"/>
      <c r="E925" s="38"/>
    </row>
    <row r="926" spans="1:5" ht="15" customHeight="1" x14ac:dyDescent="0.2">
      <c r="A926" s="38"/>
      <c r="B926" s="38"/>
      <c r="C926" s="38"/>
      <c r="D926" s="38"/>
      <c r="E926" s="38"/>
    </row>
    <row r="927" spans="1:5" ht="15" customHeight="1" x14ac:dyDescent="0.2">
      <c r="A927" s="38"/>
      <c r="B927" s="38"/>
      <c r="C927" s="38"/>
      <c r="D927" s="38"/>
      <c r="E927" s="38"/>
    </row>
    <row r="928" spans="1:5" ht="15" customHeight="1" x14ac:dyDescent="0.2">
      <c r="A928" s="38"/>
      <c r="B928" s="38"/>
      <c r="C928" s="38"/>
      <c r="D928" s="38"/>
      <c r="E928" s="38"/>
    </row>
    <row r="929" spans="1:5" ht="15" customHeight="1" x14ac:dyDescent="0.2">
      <c r="A929" s="38"/>
      <c r="B929" s="38"/>
      <c r="C929" s="38"/>
      <c r="D929" s="38"/>
      <c r="E929" s="38"/>
    </row>
    <row r="930" spans="1:5" ht="15" customHeight="1" x14ac:dyDescent="0.2">
      <c r="A930" s="38"/>
      <c r="B930" s="38"/>
      <c r="C930" s="38"/>
      <c r="D930" s="38"/>
      <c r="E930" s="38"/>
    </row>
    <row r="931" spans="1:5" ht="15" customHeight="1" x14ac:dyDescent="0.2">
      <c r="A931" s="38"/>
      <c r="B931" s="38"/>
      <c r="C931" s="38"/>
      <c r="D931" s="38"/>
      <c r="E931" s="38"/>
    </row>
    <row r="932" spans="1:5" ht="15" customHeight="1" x14ac:dyDescent="0.2"/>
    <row r="933" spans="1:5" ht="15" customHeight="1" x14ac:dyDescent="0.2"/>
    <row r="934" spans="1:5" ht="15" customHeight="1" x14ac:dyDescent="0.2"/>
    <row r="935" spans="1:5" ht="15" customHeight="1" x14ac:dyDescent="0.2"/>
    <row r="936" spans="1:5" ht="15" customHeight="1" x14ac:dyDescent="0.2"/>
    <row r="937" spans="1:5" ht="15" customHeight="1" x14ac:dyDescent="0.2"/>
    <row r="938" spans="1:5" ht="15" customHeight="1" x14ac:dyDescent="0.25">
      <c r="A938" s="40" t="s">
        <v>16</v>
      </c>
      <c r="B938" s="41"/>
      <c r="C938" s="41"/>
      <c r="D938" s="41"/>
      <c r="E938" s="44"/>
    </row>
    <row r="939" spans="1:5" ht="15" customHeight="1" x14ac:dyDescent="0.2">
      <c r="A939" s="60" t="s">
        <v>51</v>
      </c>
      <c r="B939" s="41"/>
      <c r="C939" s="41"/>
      <c r="D939" s="41"/>
      <c r="E939" s="43" t="s">
        <v>52</v>
      </c>
    </row>
    <row r="940" spans="1:5" ht="15" customHeight="1" x14ac:dyDescent="0.2">
      <c r="B940" s="155"/>
      <c r="C940" s="41"/>
      <c r="D940" s="41"/>
      <c r="E940" s="45"/>
    </row>
    <row r="941" spans="1:5" ht="15" customHeight="1" x14ac:dyDescent="0.2">
      <c r="B941" s="46"/>
      <c r="C941" s="47" t="s">
        <v>39</v>
      </c>
      <c r="D941" s="106" t="s">
        <v>40</v>
      </c>
      <c r="E941" s="49" t="s">
        <v>41</v>
      </c>
    </row>
    <row r="942" spans="1:5" ht="15" customHeight="1" x14ac:dyDescent="0.2">
      <c r="B942" s="136"/>
      <c r="C942" s="52">
        <v>3299</v>
      </c>
      <c r="D942" s="53" t="s">
        <v>143</v>
      </c>
      <c r="E942" s="161">
        <v>-3000000</v>
      </c>
    </row>
    <row r="943" spans="1:5" ht="15" customHeight="1" x14ac:dyDescent="0.2">
      <c r="B943" s="136"/>
      <c r="C943" s="52">
        <v>3299</v>
      </c>
      <c r="D943" s="98" t="s">
        <v>68</v>
      </c>
      <c r="E943" s="161">
        <v>3000000</v>
      </c>
    </row>
    <row r="944" spans="1:5" ht="15" customHeight="1" x14ac:dyDescent="0.2">
      <c r="B944" s="136"/>
      <c r="C944" s="57" t="s">
        <v>43</v>
      </c>
      <c r="D944" s="58"/>
      <c r="E944" s="59">
        <f>SUM(E942:E943)</f>
        <v>0</v>
      </c>
    </row>
    <row r="945" spans="1:5" ht="15" customHeight="1" x14ac:dyDescent="0.2"/>
    <row r="946" spans="1:5" ht="15" customHeight="1" x14ac:dyDescent="0.2"/>
    <row r="947" spans="1:5" ht="15" customHeight="1" x14ac:dyDescent="0.25">
      <c r="A947" s="36" t="s">
        <v>171</v>
      </c>
    </row>
    <row r="948" spans="1:5" ht="15" customHeight="1" x14ac:dyDescent="0.2">
      <c r="A948" s="66" t="s">
        <v>145</v>
      </c>
      <c r="B948" s="66"/>
      <c r="C948" s="66"/>
      <c r="D948" s="66"/>
      <c r="E948" s="66"/>
    </row>
    <row r="949" spans="1:5" ht="15" customHeight="1" x14ac:dyDescent="0.2">
      <c r="A949" s="66"/>
      <c r="B949" s="66"/>
      <c r="C949" s="66"/>
      <c r="D949" s="66"/>
      <c r="E949" s="66"/>
    </row>
    <row r="950" spans="1:5" ht="15" customHeight="1" x14ac:dyDescent="0.2">
      <c r="A950" s="38" t="s">
        <v>172</v>
      </c>
      <c r="B950" s="38"/>
      <c r="C950" s="38"/>
      <c r="D950" s="38"/>
      <c r="E950" s="38"/>
    </row>
    <row r="951" spans="1:5" ht="15" customHeight="1" x14ac:dyDescent="0.2">
      <c r="A951" s="38"/>
      <c r="B951" s="38"/>
      <c r="C951" s="38"/>
      <c r="D951" s="38"/>
      <c r="E951" s="38"/>
    </row>
    <row r="952" spans="1:5" ht="15" customHeight="1" x14ac:dyDescent="0.2">
      <c r="A952" s="38"/>
      <c r="B952" s="38"/>
      <c r="C952" s="38"/>
      <c r="D952" s="38"/>
      <c r="E952" s="38"/>
    </row>
    <row r="953" spans="1:5" ht="15" customHeight="1" x14ac:dyDescent="0.2">
      <c r="A953" s="38"/>
      <c r="B953" s="38"/>
      <c r="C953" s="38"/>
      <c r="D953" s="38"/>
      <c r="E953" s="38"/>
    </row>
    <row r="954" spans="1:5" ht="15" customHeight="1" x14ac:dyDescent="0.2">
      <c r="A954" s="38"/>
      <c r="B954" s="38"/>
      <c r="C954" s="38"/>
      <c r="D954" s="38"/>
      <c r="E954" s="38"/>
    </row>
    <row r="955" spans="1:5" ht="15" customHeight="1" x14ac:dyDescent="0.2">
      <c r="A955" s="38"/>
      <c r="B955" s="38"/>
      <c r="C955" s="38"/>
      <c r="D955" s="38"/>
      <c r="E955" s="38"/>
    </row>
    <row r="956" spans="1:5" ht="15" customHeight="1" x14ac:dyDescent="0.2">
      <c r="A956" s="38"/>
      <c r="B956" s="38"/>
      <c r="C956" s="38"/>
      <c r="D956" s="38"/>
      <c r="E956" s="38"/>
    </row>
    <row r="957" spans="1:5" ht="15" customHeight="1" x14ac:dyDescent="0.2">
      <c r="A957" s="38"/>
      <c r="B957" s="38"/>
      <c r="C957" s="38"/>
      <c r="D957" s="38"/>
      <c r="E957" s="38"/>
    </row>
    <row r="958" spans="1:5" ht="15" customHeight="1" x14ac:dyDescent="0.2">
      <c r="A958" s="39"/>
      <c r="B958" s="39"/>
      <c r="C958" s="39"/>
      <c r="D958" s="39"/>
      <c r="E958" s="39"/>
    </row>
    <row r="959" spans="1:5" ht="15" customHeight="1" x14ac:dyDescent="0.25">
      <c r="A959" s="68" t="s">
        <v>16</v>
      </c>
      <c r="B959" s="69"/>
      <c r="C959" s="69"/>
      <c r="D959" s="69"/>
      <c r="E959" s="69"/>
    </row>
    <row r="960" spans="1:5" ht="15" customHeight="1" x14ac:dyDescent="0.2">
      <c r="A960" s="60" t="s">
        <v>37</v>
      </c>
      <c r="B960" s="69"/>
      <c r="C960" s="69"/>
      <c r="D960" s="69"/>
      <c r="E960" s="61" t="s">
        <v>38</v>
      </c>
    </row>
    <row r="961" spans="1:5" ht="15" customHeight="1" x14ac:dyDescent="0.25">
      <c r="A961" s="70"/>
      <c r="B961" s="68"/>
      <c r="C961" s="69"/>
      <c r="D961" s="69"/>
      <c r="E961" s="71"/>
    </row>
    <row r="962" spans="1:5" ht="15" customHeight="1" x14ac:dyDescent="0.2">
      <c r="A962" s="137"/>
      <c r="B962" s="46"/>
      <c r="C962" s="72" t="s">
        <v>39</v>
      </c>
      <c r="D962" s="48" t="s">
        <v>40</v>
      </c>
      <c r="E962" s="72" t="s">
        <v>41</v>
      </c>
    </row>
    <row r="963" spans="1:5" ht="15" customHeight="1" x14ac:dyDescent="0.2">
      <c r="A963" s="134"/>
      <c r="B963" s="135"/>
      <c r="C963" s="62">
        <v>6409</v>
      </c>
      <c r="D963" s="53" t="s">
        <v>42</v>
      </c>
      <c r="E963" s="77">
        <v>-368000</v>
      </c>
    </row>
    <row r="964" spans="1:5" ht="15" customHeight="1" x14ac:dyDescent="0.2">
      <c r="A964" s="86"/>
      <c r="B964" s="153"/>
      <c r="C964" s="79" t="s">
        <v>43</v>
      </c>
      <c r="D964" s="88"/>
      <c r="E964" s="89">
        <f>SUM(E963:E963)</f>
        <v>-368000</v>
      </c>
    </row>
    <row r="965" spans="1:5" ht="15" customHeight="1" x14ac:dyDescent="0.2"/>
    <row r="966" spans="1:5" ht="15" customHeight="1" x14ac:dyDescent="0.25">
      <c r="A966" s="68" t="s">
        <v>16</v>
      </c>
      <c r="B966" s="69"/>
      <c r="C966" s="69"/>
      <c r="D966" s="44"/>
      <c r="E966" s="44"/>
    </row>
    <row r="967" spans="1:5" ht="15" customHeight="1" x14ac:dyDescent="0.2">
      <c r="A967" s="60" t="s">
        <v>99</v>
      </c>
      <c r="B967" s="69"/>
      <c r="C967" s="69"/>
      <c r="D967" s="69"/>
      <c r="E967" s="61" t="s">
        <v>100</v>
      </c>
    </row>
    <row r="968" spans="1:5" ht="15" customHeight="1" x14ac:dyDescent="0.2">
      <c r="A968" s="70"/>
      <c r="B968" s="109"/>
      <c r="C968" s="69"/>
      <c r="D968" s="70"/>
      <c r="E968" s="110"/>
    </row>
    <row r="969" spans="1:5" ht="15" customHeight="1" x14ac:dyDescent="0.2">
      <c r="C969" s="72" t="s">
        <v>39</v>
      </c>
      <c r="D969" s="48" t="s">
        <v>40</v>
      </c>
      <c r="E969" s="72" t="s">
        <v>41</v>
      </c>
    </row>
    <row r="970" spans="1:5" ht="15" customHeight="1" x14ac:dyDescent="0.2">
      <c r="C970" s="62">
        <v>5273</v>
      </c>
      <c r="D970" s="53" t="s">
        <v>46</v>
      </c>
      <c r="E970" s="77">
        <v>-27000</v>
      </c>
    </row>
    <row r="971" spans="1:5" ht="15" customHeight="1" x14ac:dyDescent="0.2">
      <c r="C971" s="62">
        <v>5273</v>
      </c>
      <c r="D971" s="53" t="s">
        <v>115</v>
      </c>
      <c r="E971" s="77">
        <f>27000+368000</f>
        <v>395000</v>
      </c>
    </row>
    <row r="972" spans="1:5" ht="15" customHeight="1" x14ac:dyDescent="0.2">
      <c r="C972" s="79" t="s">
        <v>43</v>
      </c>
      <c r="D972" s="88"/>
      <c r="E972" s="89">
        <f>SUM(E970:E971)</f>
        <v>368000</v>
      </c>
    </row>
    <row r="973" spans="1:5" ht="15" customHeight="1" x14ac:dyDescent="0.2"/>
    <row r="974" spans="1:5" ht="15" customHeight="1" x14ac:dyDescent="0.2"/>
    <row r="975" spans="1:5" ht="15" customHeight="1" x14ac:dyDescent="0.2"/>
    <row r="976" spans="1:5" ht="15" customHeight="1" x14ac:dyDescent="0.25">
      <c r="A976" s="36" t="s">
        <v>173</v>
      </c>
    </row>
    <row r="977" spans="1:5" ht="15" customHeight="1" x14ac:dyDescent="0.2">
      <c r="A977" s="37" t="s">
        <v>174</v>
      </c>
      <c r="B977" s="37"/>
      <c r="C977" s="37"/>
      <c r="D977" s="37"/>
      <c r="E977" s="37"/>
    </row>
    <row r="978" spans="1:5" ht="15" customHeight="1" x14ac:dyDescent="0.2">
      <c r="A978" s="37"/>
      <c r="B978" s="37"/>
      <c r="C978" s="37"/>
      <c r="D978" s="37"/>
      <c r="E978" s="37"/>
    </row>
    <row r="979" spans="1:5" ht="15" customHeight="1" x14ac:dyDescent="0.2">
      <c r="A979" s="38" t="s">
        <v>175</v>
      </c>
      <c r="B979" s="38"/>
      <c r="C979" s="38"/>
      <c r="D979" s="38"/>
      <c r="E979" s="38"/>
    </row>
    <row r="980" spans="1:5" ht="15" customHeight="1" x14ac:dyDescent="0.2">
      <c r="A980" s="38"/>
      <c r="B980" s="38"/>
      <c r="C980" s="38"/>
      <c r="D980" s="38"/>
      <c r="E980" s="38"/>
    </row>
    <row r="981" spans="1:5" ht="15" customHeight="1" x14ac:dyDescent="0.2">
      <c r="A981" s="38"/>
      <c r="B981" s="38"/>
      <c r="C981" s="38"/>
      <c r="D981" s="38"/>
      <c r="E981" s="38"/>
    </row>
    <row r="982" spans="1:5" ht="15" customHeight="1" x14ac:dyDescent="0.2">
      <c r="A982" s="38"/>
      <c r="B982" s="38"/>
      <c r="C982" s="38"/>
      <c r="D982" s="38"/>
      <c r="E982" s="38"/>
    </row>
    <row r="983" spans="1:5" ht="15" customHeight="1" x14ac:dyDescent="0.2">
      <c r="A983" s="38"/>
      <c r="B983" s="38"/>
      <c r="C983" s="38"/>
      <c r="D983" s="38"/>
      <c r="E983" s="38"/>
    </row>
    <row r="984" spans="1:5" ht="15" customHeight="1" x14ac:dyDescent="0.2">
      <c r="A984" s="38"/>
      <c r="B984" s="38"/>
      <c r="C984" s="38"/>
      <c r="D984" s="38"/>
      <c r="E984" s="38"/>
    </row>
    <row r="985" spans="1:5" ht="15" customHeight="1" x14ac:dyDescent="0.2"/>
    <row r="986" spans="1:5" ht="15" customHeight="1" x14ac:dyDescent="0.2"/>
    <row r="987" spans="1:5" ht="15" customHeight="1" x14ac:dyDescent="0.2"/>
    <row r="988" spans="1:5" ht="15" customHeight="1" x14ac:dyDescent="0.2"/>
    <row r="989" spans="1:5" ht="15" customHeight="1" x14ac:dyDescent="0.2"/>
    <row r="990" spans="1:5" ht="15" customHeight="1" x14ac:dyDescent="0.25">
      <c r="A990" s="68" t="s">
        <v>16</v>
      </c>
      <c r="B990" s="69"/>
      <c r="C990" s="69"/>
      <c r="D990" s="44"/>
      <c r="E990" s="44"/>
    </row>
    <row r="991" spans="1:5" ht="15" customHeight="1" x14ac:dyDescent="0.2">
      <c r="A991" s="60" t="s">
        <v>99</v>
      </c>
      <c r="B991" s="69"/>
      <c r="C991" s="69"/>
      <c r="D991" s="69"/>
      <c r="E991" s="61" t="s">
        <v>176</v>
      </c>
    </row>
    <row r="992" spans="1:5" ht="15" customHeight="1" x14ac:dyDescent="0.2">
      <c r="A992" s="70"/>
      <c r="B992" s="109"/>
      <c r="C992" s="69"/>
      <c r="D992" s="70"/>
      <c r="E992" s="110"/>
    </row>
    <row r="993" spans="1:5" ht="15" customHeight="1" x14ac:dyDescent="0.2">
      <c r="A993" s="137"/>
      <c r="B993" s="137"/>
      <c r="C993" s="72" t="s">
        <v>39</v>
      </c>
      <c r="D993" s="48" t="s">
        <v>40</v>
      </c>
      <c r="E993" s="72" t="s">
        <v>41</v>
      </c>
    </row>
    <row r="994" spans="1:5" ht="15" customHeight="1" x14ac:dyDescent="0.2">
      <c r="A994" s="130"/>
      <c r="B994" s="51"/>
      <c r="C994" s="62">
        <v>3636</v>
      </c>
      <c r="D994" s="53" t="s">
        <v>46</v>
      </c>
      <c r="E994" s="77">
        <v>-25000</v>
      </c>
    </row>
    <row r="995" spans="1:5" ht="15" customHeight="1" x14ac:dyDescent="0.2">
      <c r="A995" s="86"/>
      <c r="B995" s="69"/>
      <c r="C995" s="79" t="s">
        <v>43</v>
      </c>
      <c r="D995" s="88"/>
      <c r="E995" s="89">
        <f>SUM(E994:E994)</f>
        <v>-25000</v>
      </c>
    </row>
    <row r="996" spans="1:5" ht="15" customHeight="1" x14ac:dyDescent="0.2">
      <c r="A996" s="86"/>
      <c r="B996" s="69"/>
      <c r="C996" s="91"/>
      <c r="D996" s="162"/>
      <c r="E996" s="163"/>
    </row>
    <row r="997" spans="1:5" ht="15" customHeight="1" x14ac:dyDescent="0.25">
      <c r="A997" s="68" t="s">
        <v>16</v>
      </c>
      <c r="B997" s="69"/>
      <c r="C997" s="69"/>
      <c r="D997" s="44"/>
      <c r="E997" s="44"/>
    </row>
    <row r="998" spans="1:5" ht="15" customHeight="1" x14ac:dyDescent="0.2">
      <c r="A998" s="60" t="s">
        <v>99</v>
      </c>
      <c r="B998" s="69"/>
      <c r="C998" s="69"/>
      <c r="D998" s="69"/>
      <c r="E998" s="61" t="s">
        <v>177</v>
      </c>
    </row>
    <row r="999" spans="1:5" ht="15" customHeight="1" x14ac:dyDescent="0.2">
      <c r="A999" s="70"/>
      <c r="B999" s="109"/>
      <c r="C999" s="69"/>
      <c r="D999" s="70"/>
      <c r="E999" s="110"/>
    </row>
    <row r="1000" spans="1:5" ht="15" customHeight="1" x14ac:dyDescent="0.2">
      <c r="A1000" s="137"/>
      <c r="B1000" s="137"/>
      <c r="C1000" s="72" t="s">
        <v>39</v>
      </c>
      <c r="D1000" s="48" t="s">
        <v>40</v>
      </c>
      <c r="E1000" s="72" t="s">
        <v>41</v>
      </c>
    </row>
    <row r="1001" spans="1:5" ht="15" customHeight="1" x14ac:dyDescent="0.2">
      <c r="A1001" s="130"/>
      <c r="B1001" s="51"/>
      <c r="C1001" s="62">
        <v>4371</v>
      </c>
      <c r="D1001" s="53" t="s">
        <v>46</v>
      </c>
      <c r="E1001" s="77">
        <v>-3253.92</v>
      </c>
    </row>
    <row r="1002" spans="1:5" ht="15" customHeight="1" x14ac:dyDescent="0.2">
      <c r="A1002" s="130"/>
      <c r="B1002" s="51"/>
      <c r="C1002" s="62">
        <v>4371</v>
      </c>
      <c r="D1002" s="53" t="s">
        <v>46</v>
      </c>
      <c r="E1002" s="77">
        <v>28253.919999999998</v>
      </c>
    </row>
    <row r="1003" spans="1:5" ht="15" customHeight="1" x14ac:dyDescent="0.2">
      <c r="A1003" s="86"/>
      <c r="B1003" s="69"/>
      <c r="C1003" s="79" t="s">
        <v>43</v>
      </c>
      <c r="D1003" s="88"/>
      <c r="E1003" s="89">
        <f>SUM(E1001:E1002)</f>
        <v>25000</v>
      </c>
    </row>
    <row r="1004" spans="1:5" ht="15" customHeight="1" x14ac:dyDescent="0.2"/>
    <row r="1005" spans="1:5" ht="15" customHeight="1" x14ac:dyDescent="0.2"/>
    <row r="1006" spans="1:5" ht="15" customHeight="1" x14ac:dyDescent="0.25">
      <c r="A1006" s="36" t="s">
        <v>178</v>
      </c>
    </row>
    <row r="1007" spans="1:5" ht="15" customHeight="1" x14ac:dyDescent="0.2">
      <c r="A1007" s="37" t="s">
        <v>179</v>
      </c>
      <c r="B1007" s="37"/>
      <c r="C1007" s="37"/>
      <c r="D1007" s="37"/>
      <c r="E1007" s="37"/>
    </row>
    <row r="1008" spans="1:5" ht="15" customHeight="1" x14ac:dyDescent="0.2">
      <c r="A1008" s="37"/>
      <c r="B1008" s="37"/>
      <c r="C1008" s="37"/>
      <c r="D1008" s="37"/>
      <c r="E1008" s="37"/>
    </row>
    <row r="1009" spans="1:5" ht="15" customHeight="1" x14ac:dyDescent="0.2">
      <c r="A1009" s="38" t="s">
        <v>180</v>
      </c>
      <c r="B1009" s="38"/>
      <c r="C1009" s="38"/>
      <c r="D1009" s="38"/>
      <c r="E1009" s="38"/>
    </row>
    <row r="1010" spans="1:5" ht="15" customHeight="1" x14ac:dyDescent="0.2">
      <c r="A1010" s="38"/>
      <c r="B1010" s="38"/>
      <c r="C1010" s="38"/>
      <c r="D1010" s="38"/>
      <c r="E1010" s="38"/>
    </row>
    <row r="1011" spans="1:5" ht="15" customHeight="1" x14ac:dyDescent="0.2">
      <c r="A1011" s="38"/>
      <c r="B1011" s="38"/>
      <c r="C1011" s="38"/>
      <c r="D1011" s="38"/>
      <c r="E1011" s="38"/>
    </row>
    <row r="1012" spans="1:5" ht="15" customHeight="1" x14ac:dyDescent="0.2">
      <c r="A1012" s="38"/>
      <c r="B1012" s="38"/>
      <c r="C1012" s="38"/>
      <c r="D1012" s="38"/>
      <c r="E1012" s="38"/>
    </row>
    <row r="1013" spans="1:5" ht="15" customHeight="1" x14ac:dyDescent="0.2">
      <c r="A1013" s="38"/>
      <c r="B1013" s="38"/>
      <c r="C1013" s="38"/>
      <c r="D1013" s="38"/>
      <c r="E1013" s="38"/>
    </row>
    <row r="1014" spans="1:5" ht="15" customHeight="1" x14ac:dyDescent="0.25">
      <c r="A1014" s="68" t="s">
        <v>16</v>
      </c>
      <c r="B1014" s="69"/>
      <c r="C1014" s="69"/>
      <c r="D1014" s="44"/>
      <c r="E1014" s="44"/>
    </row>
    <row r="1015" spans="1:5" ht="15" customHeight="1" x14ac:dyDescent="0.2">
      <c r="A1015" s="60" t="s">
        <v>94</v>
      </c>
      <c r="B1015" s="69"/>
      <c r="C1015" s="69"/>
      <c r="D1015" s="69"/>
      <c r="E1015" s="61" t="s">
        <v>181</v>
      </c>
    </row>
    <row r="1016" spans="1:5" ht="15" customHeight="1" x14ac:dyDescent="0.25">
      <c r="A1016" s="164"/>
      <c r="B1016" s="165"/>
      <c r="C1016" s="69"/>
      <c r="D1016" s="70"/>
      <c r="E1016" s="110"/>
    </row>
    <row r="1017" spans="1:5" ht="15" customHeight="1" x14ac:dyDescent="0.2">
      <c r="A1017" s="137"/>
      <c r="B1017" s="46"/>
      <c r="C1017" s="72" t="s">
        <v>39</v>
      </c>
      <c r="D1017" s="48" t="s">
        <v>40</v>
      </c>
      <c r="E1017" s="49" t="s">
        <v>41</v>
      </c>
    </row>
    <row r="1018" spans="1:5" ht="15" customHeight="1" x14ac:dyDescent="0.2">
      <c r="A1018" s="134"/>
      <c r="B1018" s="134"/>
      <c r="C1018" s="62">
        <v>3533</v>
      </c>
      <c r="D1018" s="53" t="s">
        <v>115</v>
      </c>
      <c r="E1018" s="77">
        <v>-2900</v>
      </c>
    </row>
    <row r="1019" spans="1:5" ht="15" customHeight="1" x14ac:dyDescent="0.2">
      <c r="A1019" s="134"/>
      <c r="B1019" s="134"/>
      <c r="C1019" s="62">
        <v>3533</v>
      </c>
      <c r="D1019" s="53" t="s">
        <v>46</v>
      </c>
      <c r="E1019" s="77">
        <v>2900</v>
      </c>
    </row>
    <row r="1020" spans="1:5" ht="15" customHeight="1" x14ac:dyDescent="0.2">
      <c r="A1020" s="86"/>
      <c r="B1020" s="153"/>
      <c r="C1020" s="79" t="s">
        <v>43</v>
      </c>
      <c r="D1020" s="88"/>
      <c r="E1020" s="89">
        <f>SUM(E1018:E1019)</f>
        <v>0</v>
      </c>
    </row>
    <row r="1021" spans="1:5" ht="15" customHeight="1" x14ac:dyDescent="0.2"/>
    <row r="1022" spans="1:5" ht="15" customHeight="1" x14ac:dyDescent="0.2"/>
    <row r="1023" spans="1:5" ht="15" customHeight="1" x14ac:dyDescent="0.25">
      <c r="A1023" s="36" t="s">
        <v>182</v>
      </c>
    </row>
    <row r="1024" spans="1:5" ht="15" customHeight="1" x14ac:dyDescent="0.2">
      <c r="A1024" s="37" t="s">
        <v>179</v>
      </c>
      <c r="B1024" s="37"/>
      <c r="C1024" s="37"/>
      <c r="D1024" s="37"/>
      <c r="E1024" s="37"/>
    </row>
    <row r="1025" spans="1:5" ht="15" customHeight="1" x14ac:dyDescent="0.2">
      <c r="A1025" s="37"/>
      <c r="B1025" s="37"/>
      <c r="C1025" s="37"/>
      <c r="D1025" s="37"/>
      <c r="E1025" s="37"/>
    </row>
    <row r="1026" spans="1:5" ht="15" customHeight="1" x14ac:dyDescent="0.2">
      <c r="A1026" s="38" t="s">
        <v>183</v>
      </c>
      <c r="B1026" s="38"/>
      <c r="C1026" s="38"/>
      <c r="D1026" s="38"/>
      <c r="E1026" s="38"/>
    </row>
    <row r="1027" spans="1:5" ht="15" customHeight="1" x14ac:dyDescent="0.2">
      <c r="A1027" s="38"/>
      <c r="B1027" s="38"/>
      <c r="C1027" s="38"/>
      <c r="D1027" s="38"/>
      <c r="E1027" s="38"/>
    </row>
    <row r="1028" spans="1:5" ht="15" customHeight="1" x14ac:dyDescent="0.2">
      <c r="A1028" s="38"/>
      <c r="B1028" s="38"/>
      <c r="C1028" s="38"/>
      <c r="D1028" s="38"/>
      <c r="E1028" s="38"/>
    </row>
    <row r="1029" spans="1:5" ht="15" customHeight="1" x14ac:dyDescent="0.2">
      <c r="A1029" s="38"/>
      <c r="B1029" s="38"/>
      <c r="C1029" s="38"/>
      <c r="D1029" s="38"/>
      <c r="E1029" s="38"/>
    </row>
    <row r="1030" spans="1:5" ht="15" customHeight="1" x14ac:dyDescent="0.2">
      <c r="A1030" s="38"/>
      <c r="B1030" s="38"/>
      <c r="C1030" s="38"/>
      <c r="D1030" s="38"/>
      <c r="E1030" s="38"/>
    </row>
    <row r="1031" spans="1:5" ht="15" customHeight="1" x14ac:dyDescent="0.2">
      <c r="A1031" s="38"/>
      <c r="B1031" s="38"/>
      <c r="C1031" s="38"/>
      <c r="D1031" s="38"/>
      <c r="E1031" s="38"/>
    </row>
    <row r="1032" spans="1:5" ht="15" customHeight="1" x14ac:dyDescent="0.2">
      <c r="A1032" s="41"/>
      <c r="B1032" s="154"/>
      <c r="C1032" s="159"/>
      <c r="D1032" s="41"/>
      <c r="E1032" s="160"/>
    </row>
    <row r="1033" spans="1:5" ht="15" customHeight="1" x14ac:dyDescent="0.25">
      <c r="A1033" s="68" t="s">
        <v>16</v>
      </c>
      <c r="B1033" s="69"/>
      <c r="C1033" s="69"/>
      <c r="D1033" s="44"/>
      <c r="E1033" s="44"/>
    </row>
    <row r="1034" spans="1:5" ht="15" customHeight="1" x14ac:dyDescent="0.2">
      <c r="A1034" s="60" t="s">
        <v>94</v>
      </c>
      <c r="B1034" s="69"/>
      <c r="C1034" s="69"/>
      <c r="D1034" s="69"/>
      <c r="E1034" s="61" t="s">
        <v>181</v>
      </c>
    </row>
    <row r="1035" spans="1:5" ht="15" customHeight="1" x14ac:dyDescent="0.25">
      <c r="A1035" s="164"/>
      <c r="B1035" s="165"/>
      <c r="C1035" s="69"/>
      <c r="D1035" s="70"/>
      <c r="E1035" s="110"/>
    </row>
    <row r="1036" spans="1:5" ht="15" customHeight="1" x14ac:dyDescent="0.2">
      <c r="A1036" s="137"/>
      <c r="B1036" s="46"/>
      <c r="C1036" s="72" t="s">
        <v>39</v>
      </c>
      <c r="D1036" s="48" t="s">
        <v>40</v>
      </c>
      <c r="E1036" s="49" t="s">
        <v>41</v>
      </c>
    </row>
    <row r="1037" spans="1:5" ht="15" customHeight="1" x14ac:dyDescent="0.2">
      <c r="A1037" s="134"/>
      <c r="B1037" s="134"/>
      <c r="C1037" s="62">
        <v>3522</v>
      </c>
      <c r="D1037" s="53" t="s">
        <v>115</v>
      </c>
      <c r="E1037" s="77">
        <v>-468450</v>
      </c>
    </row>
    <row r="1038" spans="1:5" ht="15" customHeight="1" x14ac:dyDescent="0.2">
      <c r="A1038" s="134"/>
      <c r="B1038" s="134"/>
      <c r="C1038" s="62">
        <v>3522</v>
      </c>
      <c r="D1038" s="53" t="s">
        <v>46</v>
      </c>
      <c r="E1038" s="77">
        <f>400430+22476+45544</f>
        <v>468450</v>
      </c>
    </row>
    <row r="1039" spans="1:5" ht="15" customHeight="1" x14ac:dyDescent="0.2">
      <c r="A1039" s="86"/>
      <c r="B1039" s="153"/>
      <c r="C1039" s="79" t="s">
        <v>43</v>
      </c>
      <c r="D1039" s="88"/>
      <c r="E1039" s="89">
        <f>SUM(E1037:E1038)</f>
        <v>0</v>
      </c>
    </row>
    <row r="1040" spans="1:5" ht="15" customHeight="1" x14ac:dyDescent="0.2"/>
    <row r="1041" spans="1:5" ht="15" customHeight="1" x14ac:dyDescent="0.2"/>
    <row r="1042" spans="1:5" ht="15" customHeight="1" x14ac:dyDescent="0.25">
      <c r="A1042" s="36" t="s">
        <v>184</v>
      </c>
    </row>
    <row r="1043" spans="1:5" ht="15" customHeight="1" x14ac:dyDescent="0.2">
      <c r="A1043" s="37" t="s">
        <v>179</v>
      </c>
      <c r="B1043" s="37"/>
      <c r="C1043" s="37"/>
      <c r="D1043" s="37"/>
      <c r="E1043" s="37"/>
    </row>
    <row r="1044" spans="1:5" ht="15" customHeight="1" x14ac:dyDescent="0.2">
      <c r="A1044" s="37"/>
      <c r="B1044" s="37"/>
      <c r="C1044" s="37"/>
      <c r="D1044" s="37"/>
      <c r="E1044" s="37"/>
    </row>
    <row r="1045" spans="1:5" ht="15" customHeight="1" x14ac:dyDescent="0.2">
      <c r="A1045" s="38" t="s">
        <v>185</v>
      </c>
      <c r="B1045" s="38"/>
      <c r="C1045" s="38"/>
      <c r="D1045" s="38"/>
      <c r="E1045" s="38"/>
    </row>
    <row r="1046" spans="1:5" ht="15" customHeight="1" x14ac:dyDescent="0.2">
      <c r="A1046" s="38"/>
      <c r="B1046" s="38"/>
      <c r="C1046" s="38"/>
      <c r="D1046" s="38"/>
      <c r="E1046" s="38"/>
    </row>
    <row r="1047" spans="1:5" ht="15" customHeight="1" x14ac:dyDescent="0.2">
      <c r="A1047" s="38"/>
      <c r="B1047" s="38"/>
      <c r="C1047" s="38"/>
      <c r="D1047" s="38"/>
      <c r="E1047" s="38"/>
    </row>
    <row r="1048" spans="1:5" ht="15" customHeight="1" x14ac:dyDescent="0.2">
      <c r="A1048" s="38"/>
      <c r="B1048" s="38"/>
      <c r="C1048" s="38"/>
      <c r="D1048" s="38"/>
      <c r="E1048" s="38"/>
    </row>
    <row r="1049" spans="1:5" ht="15" customHeight="1" x14ac:dyDescent="0.2">
      <c r="A1049" s="38"/>
      <c r="B1049" s="38"/>
      <c r="C1049" s="38"/>
      <c r="D1049" s="38"/>
      <c r="E1049" s="38"/>
    </row>
    <row r="1050" spans="1:5" ht="15" customHeight="1" x14ac:dyDescent="0.2">
      <c r="A1050" s="38"/>
      <c r="B1050" s="38"/>
      <c r="C1050" s="38"/>
      <c r="D1050" s="38"/>
      <c r="E1050" s="38"/>
    </row>
    <row r="1051" spans="1:5" ht="15" customHeight="1" x14ac:dyDescent="0.2">
      <c r="A1051" s="41"/>
      <c r="B1051" s="154"/>
      <c r="C1051" s="159"/>
      <c r="D1051" s="41"/>
      <c r="E1051" s="160"/>
    </row>
    <row r="1052" spans="1:5" ht="15" customHeight="1" x14ac:dyDescent="0.25">
      <c r="A1052" s="68" t="s">
        <v>16</v>
      </c>
      <c r="B1052" s="69"/>
      <c r="C1052" s="69"/>
      <c r="D1052" s="44"/>
      <c r="E1052" s="44"/>
    </row>
    <row r="1053" spans="1:5" ht="15" customHeight="1" x14ac:dyDescent="0.2">
      <c r="A1053" s="60" t="s">
        <v>94</v>
      </c>
      <c r="B1053" s="69"/>
      <c r="C1053" s="69"/>
      <c r="D1053" s="69"/>
      <c r="E1053" s="61" t="s">
        <v>95</v>
      </c>
    </row>
    <row r="1054" spans="1:5" ht="15" customHeight="1" x14ac:dyDescent="0.25">
      <c r="A1054" s="164"/>
      <c r="B1054" s="165"/>
      <c r="C1054" s="69"/>
      <c r="D1054" s="70"/>
      <c r="E1054" s="110"/>
    </row>
    <row r="1055" spans="1:5" ht="15" customHeight="1" x14ac:dyDescent="0.2">
      <c r="A1055" s="137"/>
      <c r="B1055" s="46"/>
      <c r="C1055" s="72" t="s">
        <v>39</v>
      </c>
      <c r="D1055" s="48" t="s">
        <v>40</v>
      </c>
      <c r="E1055" s="49" t="s">
        <v>41</v>
      </c>
    </row>
    <row r="1056" spans="1:5" ht="15" customHeight="1" x14ac:dyDescent="0.2">
      <c r="A1056" s="134"/>
      <c r="B1056" s="134"/>
      <c r="C1056" s="62">
        <v>3122</v>
      </c>
      <c r="D1056" s="53" t="s">
        <v>115</v>
      </c>
      <c r="E1056" s="77">
        <v>-110</v>
      </c>
    </row>
    <row r="1057" spans="1:5" ht="15" customHeight="1" x14ac:dyDescent="0.2">
      <c r="A1057" s="134"/>
      <c r="B1057" s="134"/>
      <c r="C1057" s="62">
        <v>3122</v>
      </c>
      <c r="D1057" s="53" t="s">
        <v>46</v>
      </c>
      <c r="E1057" s="77">
        <v>110</v>
      </c>
    </row>
    <row r="1058" spans="1:5" ht="15" customHeight="1" x14ac:dyDescent="0.2">
      <c r="A1058" s="86"/>
      <c r="B1058" s="153"/>
      <c r="C1058" s="79" t="s">
        <v>43</v>
      </c>
      <c r="D1058" s="88"/>
      <c r="E1058" s="89">
        <f>SUM(E1056:E1057)</f>
        <v>0</v>
      </c>
    </row>
    <row r="1059" spans="1:5" ht="15" customHeight="1" x14ac:dyDescent="0.2"/>
    <row r="1060" spans="1:5" ht="15" customHeight="1" x14ac:dyDescent="0.2"/>
    <row r="1061" spans="1:5" ht="15" customHeight="1" x14ac:dyDescent="0.25">
      <c r="A1061" s="36" t="s">
        <v>186</v>
      </c>
    </row>
    <row r="1062" spans="1:5" ht="15" customHeight="1" x14ac:dyDescent="0.2">
      <c r="A1062" s="37" t="s">
        <v>179</v>
      </c>
      <c r="B1062" s="37"/>
      <c r="C1062" s="37"/>
      <c r="D1062" s="37"/>
      <c r="E1062" s="37"/>
    </row>
    <row r="1063" spans="1:5" ht="15" customHeight="1" x14ac:dyDescent="0.2">
      <c r="A1063" s="37"/>
      <c r="B1063" s="37"/>
      <c r="C1063" s="37"/>
      <c r="D1063" s="37"/>
      <c r="E1063" s="37"/>
    </row>
    <row r="1064" spans="1:5" ht="15" customHeight="1" x14ac:dyDescent="0.2">
      <c r="A1064" s="38" t="s">
        <v>187</v>
      </c>
      <c r="B1064" s="38"/>
      <c r="C1064" s="38"/>
      <c r="D1064" s="38"/>
      <c r="E1064" s="38"/>
    </row>
    <row r="1065" spans="1:5" ht="15" customHeight="1" x14ac:dyDescent="0.2">
      <c r="A1065" s="38"/>
      <c r="B1065" s="38"/>
      <c r="C1065" s="38"/>
      <c r="D1065" s="38"/>
      <c r="E1065" s="38"/>
    </row>
    <row r="1066" spans="1:5" ht="15" customHeight="1" x14ac:dyDescent="0.2">
      <c r="A1066" s="38"/>
      <c r="B1066" s="38"/>
      <c r="C1066" s="38"/>
      <c r="D1066" s="38"/>
      <c r="E1066" s="38"/>
    </row>
    <row r="1067" spans="1:5" ht="15" customHeight="1" x14ac:dyDescent="0.2">
      <c r="A1067" s="38"/>
      <c r="B1067" s="38"/>
      <c r="C1067" s="38"/>
      <c r="D1067" s="38"/>
      <c r="E1067" s="38"/>
    </row>
    <row r="1068" spans="1:5" ht="15" customHeight="1" x14ac:dyDescent="0.2">
      <c r="A1068" s="38"/>
      <c r="B1068" s="38"/>
      <c r="C1068" s="38"/>
      <c r="D1068" s="38"/>
      <c r="E1068" s="38"/>
    </row>
    <row r="1069" spans="1:5" ht="15" customHeight="1" x14ac:dyDescent="0.2">
      <c r="A1069" s="38"/>
      <c r="B1069" s="38"/>
      <c r="C1069" s="38"/>
      <c r="D1069" s="38"/>
      <c r="E1069" s="38"/>
    </row>
    <row r="1070" spans="1:5" ht="15" customHeight="1" x14ac:dyDescent="0.2">
      <c r="A1070" s="41"/>
      <c r="B1070" s="154"/>
      <c r="C1070" s="159"/>
      <c r="D1070" s="41"/>
      <c r="E1070" s="160"/>
    </row>
    <row r="1071" spans="1:5" ht="15" customHeight="1" x14ac:dyDescent="0.25">
      <c r="A1071" s="68" t="s">
        <v>16</v>
      </c>
      <c r="B1071" s="69"/>
      <c r="C1071" s="69"/>
      <c r="D1071" s="44"/>
      <c r="E1071" s="44"/>
    </row>
    <row r="1072" spans="1:5" ht="15" customHeight="1" x14ac:dyDescent="0.2">
      <c r="A1072" s="60" t="s">
        <v>94</v>
      </c>
      <c r="B1072" s="69"/>
      <c r="C1072" s="69"/>
      <c r="D1072" s="69"/>
      <c r="E1072" s="61" t="s">
        <v>95</v>
      </c>
    </row>
    <row r="1073" spans="1:5" ht="15" customHeight="1" x14ac:dyDescent="0.25">
      <c r="A1073" s="164"/>
      <c r="B1073" s="165"/>
      <c r="C1073" s="69"/>
      <c r="D1073" s="70"/>
      <c r="E1073" s="110"/>
    </row>
    <row r="1074" spans="1:5" ht="15" customHeight="1" x14ac:dyDescent="0.2">
      <c r="A1074" s="137"/>
      <c r="B1074" s="46"/>
      <c r="C1074" s="72" t="s">
        <v>39</v>
      </c>
      <c r="D1074" s="48" t="s">
        <v>40</v>
      </c>
      <c r="E1074" s="49" t="s">
        <v>41</v>
      </c>
    </row>
    <row r="1075" spans="1:5" ht="15" customHeight="1" x14ac:dyDescent="0.2">
      <c r="A1075" s="134"/>
      <c r="B1075" s="134"/>
      <c r="C1075" s="62">
        <v>3315</v>
      </c>
      <c r="D1075" s="53" t="s">
        <v>46</v>
      </c>
      <c r="E1075" s="77">
        <v>-212643.20000000001</v>
      </c>
    </row>
    <row r="1076" spans="1:5" ht="15" customHeight="1" x14ac:dyDescent="0.2">
      <c r="A1076" s="134"/>
      <c r="B1076" s="134"/>
      <c r="C1076" s="62">
        <v>3315</v>
      </c>
      <c r="D1076" s="53" t="s">
        <v>115</v>
      </c>
      <c r="E1076" s="77">
        <v>200000</v>
      </c>
    </row>
    <row r="1077" spans="1:5" ht="15" customHeight="1" x14ac:dyDescent="0.2">
      <c r="A1077" s="134"/>
      <c r="B1077" s="134"/>
      <c r="C1077" s="62">
        <v>3315</v>
      </c>
      <c r="D1077" s="53" t="s">
        <v>46</v>
      </c>
      <c r="E1077" s="77">
        <f>5200.5+7442.7</f>
        <v>12643.2</v>
      </c>
    </row>
    <row r="1078" spans="1:5" ht="15" customHeight="1" x14ac:dyDescent="0.2">
      <c r="A1078" s="86"/>
      <c r="B1078" s="153"/>
      <c r="C1078" s="79" t="s">
        <v>43</v>
      </c>
      <c r="D1078" s="88"/>
      <c r="E1078" s="89">
        <f>SUM(E1075:E1077)</f>
        <v>0</v>
      </c>
    </row>
    <row r="1079" spans="1:5" ht="15" customHeight="1" x14ac:dyDescent="0.2"/>
    <row r="1080" spans="1:5" ht="15" customHeight="1" x14ac:dyDescent="0.2"/>
    <row r="1081" spans="1:5" ht="15" customHeight="1" x14ac:dyDescent="0.25">
      <c r="A1081" s="36" t="s">
        <v>188</v>
      </c>
    </row>
    <row r="1082" spans="1:5" ht="15" customHeight="1" x14ac:dyDescent="0.2">
      <c r="A1082" s="37" t="s">
        <v>179</v>
      </c>
      <c r="B1082" s="37"/>
      <c r="C1082" s="37"/>
      <c r="D1082" s="37"/>
      <c r="E1082" s="37"/>
    </row>
    <row r="1083" spans="1:5" ht="15" customHeight="1" x14ac:dyDescent="0.2">
      <c r="A1083" s="37"/>
      <c r="B1083" s="37"/>
      <c r="C1083" s="37"/>
      <c r="D1083" s="37"/>
      <c r="E1083" s="37"/>
    </row>
    <row r="1084" spans="1:5" ht="15" customHeight="1" x14ac:dyDescent="0.2">
      <c r="A1084" s="38" t="s">
        <v>189</v>
      </c>
      <c r="B1084" s="38"/>
      <c r="C1084" s="38"/>
      <c r="D1084" s="38"/>
      <c r="E1084" s="38"/>
    </row>
    <row r="1085" spans="1:5" ht="15" customHeight="1" x14ac:dyDescent="0.2">
      <c r="A1085" s="38"/>
      <c r="B1085" s="38"/>
      <c r="C1085" s="38"/>
      <c r="D1085" s="38"/>
      <c r="E1085" s="38"/>
    </row>
    <row r="1086" spans="1:5" ht="15" customHeight="1" x14ac:dyDescent="0.2">
      <c r="A1086" s="38"/>
      <c r="B1086" s="38"/>
      <c r="C1086" s="38"/>
      <c r="D1086" s="38"/>
      <c r="E1086" s="38"/>
    </row>
    <row r="1087" spans="1:5" ht="15" customHeight="1" x14ac:dyDescent="0.2">
      <c r="A1087" s="38"/>
      <c r="B1087" s="38"/>
      <c r="C1087" s="38"/>
      <c r="D1087" s="38"/>
      <c r="E1087" s="38"/>
    </row>
    <row r="1088" spans="1:5" ht="15" customHeight="1" x14ac:dyDescent="0.2">
      <c r="A1088" s="38"/>
      <c r="B1088" s="38"/>
      <c r="C1088" s="38"/>
      <c r="D1088" s="38"/>
      <c r="E1088" s="38"/>
    </row>
    <row r="1089" spans="1:5" ht="15" customHeight="1" x14ac:dyDescent="0.2">
      <c r="A1089" s="38"/>
      <c r="B1089" s="38"/>
      <c r="C1089" s="38"/>
      <c r="D1089" s="38"/>
      <c r="E1089" s="38"/>
    </row>
    <row r="1090" spans="1:5" ht="15" customHeight="1" x14ac:dyDescent="0.2">
      <c r="A1090" s="41"/>
      <c r="B1090" s="154"/>
      <c r="C1090" s="159"/>
      <c r="D1090" s="41"/>
      <c r="E1090" s="160"/>
    </row>
    <row r="1091" spans="1:5" ht="15" customHeight="1" x14ac:dyDescent="0.2">
      <c r="A1091" s="41"/>
      <c r="B1091" s="154"/>
      <c r="C1091" s="159"/>
      <c r="D1091" s="41"/>
      <c r="E1091" s="160"/>
    </row>
    <row r="1092" spans="1:5" ht="15" customHeight="1" x14ac:dyDescent="0.2">
      <c r="A1092" s="41"/>
      <c r="B1092" s="154"/>
      <c r="C1092" s="159"/>
      <c r="D1092" s="41"/>
      <c r="E1092" s="160"/>
    </row>
    <row r="1093" spans="1:5" ht="15" customHeight="1" x14ac:dyDescent="0.2">
      <c r="A1093" s="41"/>
      <c r="B1093" s="154"/>
      <c r="C1093" s="159"/>
      <c r="D1093" s="41"/>
      <c r="E1093" s="160"/>
    </row>
    <row r="1094" spans="1:5" ht="15" customHeight="1" x14ac:dyDescent="0.25">
      <c r="A1094" s="68" t="s">
        <v>16</v>
      </c>
      <c r="B1094" s="69"/>
      <c r="C1094" s="69"/>
      <c r="D1094" s="44"/>
      <c r="E1094" s="44"/>
    </row>
    <row r="1095" spans="1:5" ht="15" customHeight="1" x14ac:dyDescent="0.2">
      <c r="A1095" s="60" t="s">
        <v>94</v>
      </c>
      <c r="B1095" s="69"/>
      <c r="C1095" s="69"/>
      <c r="D1095" s="69"/>
      <c r="E1095" s="61" t="s">
        <v>95</v>
      </c>
    </row>
    <row r="1096" spans="1:5" ht="15" customHeight="1" x14ac:dyDescent="0.25">
      <c r="A1096" s="164"/>
      <c r="B1096" s="165"/>
      <c r="C1096" s="69"/>
      <c r="D1096" s="70"/>
      <c r="E1096" s="110"/>
    </row>
    <row r="1097" spans="1:5" ht="15" customHeight="1" x14ac:dyDescent="0.2">
      <c r="A1097" s="137"/>
      <c r="B1097" s="46"/>
      <c r="C1097" s="72" t="s">
        <v>39</v>
      </c>
      <c r="D1097" s="48" t="s">
        <v>40</v>
      </c>
      <c r="E1097" s="49" t="s">
        <v>41</v>
      </c>
    </row>
    <row r="1098" spans="1:5" ht="15" customHeight="1" x14ac:dyDescent="0.2">
      <c r="A1098" s="134"/>
      <c r="B1098" s="134"/>
      <c r="C1098" s="62">
        <v>3121</v>
      </c>
      <c r="D1098" s="53" t="s">
        <v>115</v>
      </c>
      <c r="E1098" s="77">
        <v>-247400</v>
      </c>
    </row>
    <row r="1099" spans="1:5" ht="15" customHeight="1" x14ac:dyDescent="0.2">
      <c r="A1099" s="134"/>
      <c r="B1099" s="134"/>
      <c r="C1099" s="62">
        <v>3122</v>
      </c>
      <c r="D1099" s="53" t="s">
        <v>115</v>
      </c>
      <c r="E1099" s="77">
        <v>247400</v>
      </c>
    </row>
    <row r="1100" spans="1:5" ht="15" customHeight="1" x14ac:dyDescent="0.2">
      <c r="A1100" s="86"/>
      <c r="B1100" s="153"/>
      <c r="C1100" s="79" t="s">
        <v>43</v>
      </c>
      <c r="D1100" s="88"/>
      <c r="E1100" s="89">
        <f>SUM(E1098:E1099)</f>
        <v>0</v>
      </c>
    </row>
    <row r="1101" spans="1:5" ht="15" customHeight="1" x14ac:dyDescent="0.2"/>
    <row r="1102" spans="1:5" ht="15" customHeight="1" x14ac:dyDescent="0.2"/>
    <row r="1103" spans="1:5" ht="15" customHeight="1" x14ac:dyDescent="0.25">
      <c r="A1103" s="36" t="s">
        <v>190</v>
      </c>
    </row>
    <row r="1104" spans="1:5" ht="15" customHeight="1" x14ac:dyDescent="0.2">
      <c r="A1104" s="37" t="s">
        <v>179</v>
      </c>
      <c r="B1104" s="37"/>
      <c r="C1104" s="37"/>
      <c r="D1104" s="37"/>
      <c r="E1104" s="37"/>
    </row>
    <row r="1105" spans="1:5" ht="15" customHeight="1" x14ac:dyDescent="0.2">
      <c r="A1105" s="37"/>
      <c r="B1105" s="37"/>
      <c r="C1105" s="37"/>
      <c r="D1105" s="37"/>
      <c r="E1105" s="37"/>
    </row>
    <row r="1106" spans="1:5" ht="15" customHeight="1" x14ac:dyDescent="0.2">
      <c r="A1106" s="38" t="s">
        <v>191</v>
      </c>
      <c r="B1106" s="38"/>
      <c r="C1106" s="38"/>
      <c r="D1106" s="38"/>
      <c r="E1106" s="38"/>
    </row>
    <row r="1107" spans="1:5" ht="15" customHeight="1" x14ac:dyDescent="0.2">
      <c r="A1107" s="38"/>
      <c r="B1107" s="38"/>
      <c r="C1107" s="38"/>
      <c r="D1107" s="38"/>
      <c r="E1107" s="38"/>
    </row>
    <row r="1108" spans="1:5" ht="15" customHeight="1" x14ac:dyDescent="0.2">
      <c r="A1108" s="38"/>
      <c r="B1108" s="38"/>
      <c r="C1108" s="38"/>
      <c r="D1108" s="38"/>
      <c r="E1108" s="38"/>
    </row>
    <row r="1109" spans="1:5" ht="15" customHeight="1" x14ac:dyDescent="0.2">
      <c r="A1109" s="38"/>
      <c r="B1109" s="38"/>
      <c r="C1109" s="38"/>
      <c r="D1109" s="38"/>
      <c r="E1109" s="38"/>
    </row>
    <row r="1110" spans="1:5" ht="15" customHeight="1" x14ac:dyDescent="0.2">
      <c r="A1110" s="38"/>
      <c r="B1110" s="38"/>
      <c r="C1110" s="38"/>
      <c r="D1110" s="38"/>
      <c r="E1110" s="38"/>
    </row>
    <row r="1111" spans="1:5" ht="15" customHeight="1" x14ac:dyDescent="0.2">
      <c r="A1111" s="38"/>
      <c r="B1111" s="38"/>
      <c r="C1111" s="38"/>
      <c r="D1111" s="38"/>
      <c r="E1111" s="38"/>
    </row>
    <row r="1112" spans="1:5" ht="15" customHeight="1" x14ac:dyDescent="0.2">
      <c r="A1112" s="41"/>
      <c r="B1112" s="154"/>
      <c r="C1112" s="159"/>
      <c r="D1112" s="41"/>
      <c r="E1112" s="160"/>
    </row>
    <row r="1113" spans="1:5" ht="15" customHeight="1" x14ac:dyDescent="0.25">
      <c r="A1113" s="68" t="s">
        <v>16</v>
      </c>
      <c r="B1113" s="69"/>
      <c r="C1113" s="69"/>
      <c r="D1113" s="44"/>
      <c r="E1113" s="44"/>
    </row>
    <row r="1114" spans="1:5" ht="15" customHeight="1" x14ac:dyDescent="0.2">
      <c r="A1114" s="60" t="s">
        <v>94</v>
      </c>
      <c r="B1114" s="69"/>
      <c r="C1114" s="69"/>
      <c r="D1114" s="69"/>
      <c r="E1114" s="61" t="s">
        <v>95</v>
      </c>
    </row>
    <row r="1115" spans="1:5" ht="15" customHeight="1" x14ac:dyDescent="0.25">
      <c r="A1115" s="164"/>
      <c r="B1115" s="165"/>
      <c r="C1115" s="69"/>
      <c r="D1115" s="70"/>
      <c r="E1115" s="110"/>
    </row>
    <row r="1116" spans="1:5" ht="15" customHeight="1" x14ac:dyDescent="0.2">
      <c r="A1116" s="137"/>
      <c r="B1116" s="46"/>
      <c r="C1116" s="72" t="s">
        <v>39</v>
      </c>
      <c r="D1116" s="48" t="s">
        <v>40</v>
      </c>
      <c r="E1116" s="49" t="s">
        <v>41</v>
      </c>
    </row>
    <row r="1117" spans="1:5" ht="15" customHeight="1" x14ac:dyDescent="0.2">
      <c r="A1117" s="134"/>
      <c r="B1117" s="134"/>
      <c r="C1117" s="62">
        <v>3121</v>
      </c>
      <c r="D1117" s="53" t="s">
        <v>115</v>
      </c>
      <c r="E1117" s="77">
        <v>-76472</v>
      </c>
    </row>
    <row r="1118" spans="1:5" ht="15" customHeight="1" x14ac:dyDescent="0.2">
      <c r="A1118" s="134"/>
      <c r="B1118" s="134"/>
      <c r="C1118" s="62">
        <v>3146</v>
      </c>
      <c r="D1118" s="53" t="s">
        <v>115</v>
      </c>
      <c r="E1118" s="77">
        <f>19118+19118+19118+19118</f>
        <v>76472</v>
      </c>
    </row>
    <row r="1119" spans="1:5" ht="15" customHeight="1" x14ac:dyDescent="0.2">
      <c r="A1119" s="86"/>
      <c r="B1119" s="153"/>
      <c r="C1119" s="79" t="s">
        <v>43</v>
      </c>
      <c r="D1119" s="88"/>
      <c r="E1119" s="89">
        <f>SUM(E1117:E1118)</f>
        <v>0</v>
      </c>
    </row>
    <row r="1120" spans="1:5" ht="15" customHeight="1" x14ac:dyDescent="0.2"/>
    <row r="1121" spans="1:5" ht="15" customHeight="1" x14ac:dyDescent="0.2"/>
    <row r="1122" spans="1:5" ht="15" customHeight="1" x14ac:dyDescent="0.25">
      <c r="A1122" s="36" t="s">
        <v>192</v>
      </c>
    </row>
    <row r="1123" spans="1:5" ht="15" customHeight="1" x14ac:dyDescent="0.2">
      <c r="A1123" s="66" t="s">
        <v>48</v>
      </c>
      <c r="B1123" s="66"/>
      <c r="C1123" s="66"/>
      <c r="D1123" s="66"/>
      <c r="E1123" s="66"/>
    </row>
    <row r="1124" spans="1:5" ht="15" customHeight="1" x14ac:dyDescent="0.2">
      <c r="A1124" s="66" t="s">
        <v>79</v>
      </c>
      <c r="B1124" s="66"/>
      <c r="C1124" s="66"/>
      <c r="D1124" s="66"/>
      <c r="E1124" s="66"/>
    </row>
    <row r="1125" spans="1:5" ht="15" customHeight="1" x14ac:dyDescent="0.2">
      <c r="A1125" s="38" t="s">
        <v>193</v>
      </c>
      <c r="B1125" s="38"/>
      <c r="C1125" s="38"/>
      <c r="D1125" s="38"/>
      <c r="E1125" s="38"/>
    </row>
    <row r="1126" spans="1:5" ht="15" customHeight="1" x14ac:dyDescent="0.2">
      <c r="A1126" s="38"/>
      <c r="B1126" s="38"/>
      <c r="C1126" s="38"/>
      <c r="D1126" s="38"/>
      <c r="E1126" s="38"/>
    </row>
    <row r="1127" spans="1:5" ht="15" customHeight="1" x14ac:dyDescent="0.2">
      <c r="A1127" s="38"/>
      <c r="B1127" s="38"/>
      <c r="C1127" s="38"/>
      <c r="D1127" s="38"/>
      <c r="E1127" s="38"/>
    </row>
    <row r="1128" spans="1:5" ht="15" customHeight="1" x14ac:dyDescent="0.2">
      <c r="A1128" s="38"/>
      <c r="B1128" s="38"/>
      <c r="C1128" s="38"/>
      <c r="D1128" s="38"/>
      <c r="E1128" s="38"/>
    </row>
    <row r="1129" spans="1:5" ht="15" customHeight="1" x14ac:dyDescent="0.2">
      <c r="A1129" s="38"/>
      <c r="B1129" s="38"/>
      <c r="C1129" s="38"/>
      <c r="D1129" s="38"/>
      <c r="E1129" s="38"/>
    </row>
    <row r="1130" spans="1:5" ht="15" customHeight="1" x14ac:dyDescent="0.2">
      <c r="A1130" s="166"/>
      <c r="B1130" s="166"/>
      <c r="C1130" s="166"/>
      <c r="D1130" s="166"/>
      <c r="E1130" s="166"/>
    </row>
    <row r="1131" spans="1:5" ht="15" customHeight="1" x14ac:dyDescent="0.25">
      <c r="A1131" s="40" t="s">
        <v>1</v>
      </c>
      <c r="B1131" s="41"/>
      <c r="C1131" s="41"/>
      <c r="D1131" s="41"/>
      <c r="E1131" s="41"/>
    </row>
    <row r="1132" spans="1:5" ht="15" customHeight="1" x14ac:dyDescent="0.2">
      <c r="A1132" s="42" t="s">
        <v>37</v>
      </c>
      <c r="B1132" s="41"/>
      <c r="C1132" s="41"/>
      <c r="D1132" s="41"/>
      <c r="E1132" s="43" t="s">
        <v>38</v>
      </c>
    </row>
    <row r="1133" spans="1:5" ht="15" customHeight="1" x14ac:dyDescent="0.25">
      <c r="B1133" s="40"/>
      <c r="C1133" s="41"/>
      <c r="D1133" s="41"/>
      <c r="E1133" s="45"/>
    </row>
    <row r="1134" spans="1:5" ht="15" customHeight="1" x14ac:dyDescent="0.2">
      <c r="B1134" s="47" t="s">
        <v>53</v>
      </c>
      <c r="C1134" s="47" t="s">
        <v>39</v>
      </c>
      <c r="D1134" s="106" t="s">
        <v>54</v>
      </c>
      <c r="E1134" s="49" t="s">
        <v>41</v>
      </c>
    </row>
    <row r="1135" spans="1:5" ht="15" customHeight="1" x14ac:dyDescent="0.2">
      <c r="B1135" s="167">
        <v>98074</v>
      </c>
      <c r="C1135" s="117"/>
      <c r="D1135" s="168" t="s">
        <v>194</v>
      </c>
      <c r="E1135" s="161">
        <v>15000</v>
      </c>
    </row>
    <row r="1136" spans="1:5" ht="15" customHeight="1" x14ac:dyDescent="0.2">
      <c r="B1136" s="169"/>
      <c r="C1136" s="57" t="s">
        <v>43</v>
      </c>
      <c r="D1136" s="58"/>
      <c r="E1136" s="59">
        <f>SUM(E1135:E1135)</f>
        <v>15000</v>
      </c>
    </row>
    <row r="1137" spans="1:5" ht="15" customHeight="1" x14ac:dyDescent="0.2">
      <c r="A1137" s="44"/>
      <c r="B1137" s="44"/>
      <c r="C1137" s="44"/>
      <c r="D1137" s="44"/>
    </row>
    <row r="1138" spans="1:5" ht="15" customHeight="1" x14ac:dyDescent="0.25">
      <c r="A1138" s="68" t="s">
        <v>16</v>
      </c>
      <c r="B1138" s="69"/>
      <c r="C1138" s="69"/>
      <c r="D1138" s="69"/>
      <c r="E1138" s="69"/>
    </row>
    <row r="1139" spans="1:5" ht="15" customHeight="1" x14ac:dyDescent="0.2">
      <c r="A1139" s="60" t="s">
        <v>195</v>
      </c>
      <c r="B1139" s="83"/>
      <c r="C1139" s="83"/>
      <c r="D1139" s="83"/>
      <c r="E1139" s="83" t="s">
        <v>196</v>
      </c>
    </row>
    <row r="1140" spans="1:5" ht="15" customHeight="1" x14ac:dyDescent="0.2">
      <c r="A1140" s="70"/>
      <c r="B1140" s="109"/>
      <c r="C1140" s="69"/>
      <c r="D1140" s="83"/>
      <c r="E1140" s="110"/>
    </row>
    <row r="1141" spans="1:5" ht="15" customHeight="1" x14ac:dyDescent="0.2">
      <c r="B1141" s="137"/>
      <c r="C1141" s="72" t="s">
        <v>39</v>
      </c>
      <c r="D1141" s="111" t="s">
        <v>40</v>
      </c>
      <c r="E1141" s="170" t="s">
        <v>41</v>
      </c>
    </row>
    <row r="1142" spans="1:5" ht="15" customHeight="1" x14ac:dyDescent="0.2">
      <c r="B1142" s="171"/>
      <c r="C1142" s="62">
        <v>6115</v>
      </c>
      <c r="D1142" s="140" t="s">
        <v>46</v>
      </c>
      <c r="E1142" s="85">
        <v>15000</v>
      </c>
    </row>
    <row r="1143" spans="1:5" ht="15" customHeight="1" x14ac:dyDescent="0.2">
      <c r="B1143" s="171"/>
      <c r="C1143" s="79" t="s">
        <v>43</v>
      </c>
      <c r="D1143" s="172"/>
      <c r="E1143" s="89">
        <f>SUM(E1142:E1142)</f>
        <v>15000</v>
      </c>
    </row>
    <row r="1144" spans="1:5" ht="15" customHeight="1" x14ac:dyDescent="0.2"/>
    <row r="1145" spans="1:5" ht="15" customHeight="1" x14ac:dyDescent="0.2"/>
    <row r="1146" spans="1:5" ht="15" customHeight="1" x14ac:dyDescent="0.25">
      <c r="A1146" s="36" t="s">
        <v>197</v>
      </c>
    </row>
    <row r="1147" spans="1:5" ht="15" customHeight="1" x14ac:dyDescent="0.2">
      <c r="A1147" s="66" t="s">
        <v>48</v>
      </c>
      <c r="B1147" s="66"/>
      <c r="C1147" s="66"/>
      <c r="D1147" s="66"/>
      <c r="E1147" s="66"/>
    </row>
    <row r="1148" spans="1:5" ht="15" customHeight="1" x14ac:dyDescent="0.2">
      <c r="A1148" s="66" t="s">
        <v>49</v>
      </c>
      <c r="B1148" s="66"/>
      <c r="C1148" s="66"/>
      <c r="D1148" s="66"/>
      <c r="E1148" s="66"/>
    </row>
    <row r="1149" spans="1:5" ht="15" customHeight="1" x14ac:dyDescent="0.2">
      <c r="A1149" s="38" t="s">
        <v>198</v>
      </c>
      <c r="B1149" s="38"/>
      <c r="C1149" s="38"/>
      <c r="D1149" s="38"/>
      <c r="E1149" s="38"/>
    </row>
    <row r="1150" spans="1:5" ht="15" customHeight="1" x14ac:dyDescent="0.2">
      <c r="A1150" s="38"/>
      <c r="B1150" s="38"/>
      <c r="C1150" s="38"/>
      <c r="D1150" s="38"/>
      <c r="E1150" s="38"/>
    </row>
    <row r="1151" spans="1:5" ht="15" customHeight="1" x14ac:dyDescent="0.2">
      <c r="A1151" s="38"/>
      <c r="B1151" s="38"/>
      <c r="C1151" s="38"/>
      <c r="D1151" s="38"/>
      <c r="E1151" s="38"/>
    </row>
    <row r="1152" spans="1:5" ht="15" customHeight="1" x14ac:dyDescent="0.2">
      <c r="A1152" s="38"/>
      <c r="B1152" s="38"/>
      <c r="C1152" s="38"/>
      <c r="D1152" s="38"/>
      <c r="E1152" s="38"/>
    </row>
    <row r="1153" spans="1:5" ht="15" customHeight="1" x14ac:dyDescent="0.2">
      <c r="A1153" s="38"/>
      <c r="B1153" s="38"/>
      <c r="C1153" s="38"/>
      <c r="D1153" s="38"/>
      <c r="E1153" s="38"/>
    </row>
    <row r="1154" spans="1:5" ht="15" customHeight="1" x14ac:dyDescent="0.2">
      <c r="A1154" s="38"/>
      <c r="B1154" s="38"/>
      <c r="C1154" s="38"/>
      <c r="D1154" s="38"/>
      <c r="E1154" s="38"/>
    </row>
    <row r="1155" spans="1:5" ht="15" customHeight="1" x14ac:dyDescent="0.2">
      <c r="A1155" s="173"/>
      <c r="B1155" s="173"/>
      <c r="C1155" s="173"/>
      <c r="D1155" s="173"/>
      <c r="E1155" s="173"/>
    </row>
    <row r="1156" spans="1:5" ht="15" customHeight="1" x14ac:dyDescent="0.25">
      <c r="A1156" s="68" t="s">
        <v>1</v>
      </c>
      <c r="B1156" s="69"/>
      <c r="C1156" s="69"/>
      <c r="D1156" s="69"/>
      <c r="E1156" s="69"/>
    </row>
    <row r="1157" spans="1:5" ht="15" customHeight="1" x14ac:dyDescent="0.2">
      <c r="A1157" s="60" t="s">
        <v>51</v>
      </c>
      <c r="B1157" s="41"/>
      <c r="C1157" s="41"/>
      <c r="D1157" s="41"/>
      <c r="E1157" s="43" t="s">
        <v>52</v>
      </c>
    </row>
    <row r="1158" spans="1:5" ht="15" customHeight="1" x14ac:dyDescent="0.25">
      <c r="A1158" s="70"/>
      <c r="B1158" s="68"/>
      <c r="C1158" s="69"/>
      <c r="D1158" s="69"/>
      <c r="E1158" s="71"/>
    </row>
    <row r="1159" spans="1:5" ht="15" customHeight="1" x14ac:dyDescent="0.2">
      <c r="A1159" s="44"/>
      <c r="B1159" s="72" t="s">
        <v>53</v>
      </c>
      <c r="C1159" s="72" t="s">
        <v>39</v>
      </c>
      <c r="D1159" s="73" t="s">
        <v>54</v>
      </c>
      <c r="E1159" s="72" t="s">
        <v>41</v>
      </c>
    </row>
    <row r="1160" spans="1:5" ht="15" customHeight="1" x14ac:dyDescent="0.2">
      <c r="A1160" s="44"/>
      <c r="B1160" s="74">
        <v>33068</v>
      </c>
      <c r="C1160" s="75"/>
      <c r="D1160" s="76" t="s">
        <v>55</v>
      </c>
      <c r="E1160" s="77">
        <v>1179480</v>
      </c>
    </row>
    <row r="1161" spans="1:5" ht="15" customHeight="1" x14ac:dyDescent="0.2">
      <c r="A1161" s="44"/>
      <c r="B1161" s="78"/>
      <c r="C1161" s="79" t="s">
        <v>43</v>
      </c>
      <c r="D1161" s="80"/>
      <c r="E1161" s="81">
        <f>SUM(E1160:E1160)</f>
        <v>1179480</v>
      </c>
    </row>
    <row r="1162" spans="1:5" ht="15" customHeight="1" x14ac:dyDescent="0.2">
      <c r="A1162" s="44"/>
      <c r="B1162" s="86"/>
      <c r="C1162" s="91"/>
      <c r="D1162" s="69"/>
      <c r="E1162" s="92"/>
    </row>
    <row r="1163" spans="1:5" ht="15" customHeight="1" x14ac:dyDescent="0.25">
      <c r="A1163" s="68" t="s">
        <v>16</v>
      </c>
      <c r="B1163" s="69"/>
      <c r="C1163" s="69"/>
      <c r="D1163" s="69"/>
      <c r="E1163" s="70"/>
    </row>
    <row r="1164" spans="1:5" ht="15" customHeight="1" x14ac:dyDescent="0.2">
      <c r="A1164" s="60" t="s">
        <v>51</v>
      </c>
      <c r="B1164" s="41"/>
      <c r="C1164" s="41"/>
      <c r="D1164" s="41"/>
      <c r="E1164" s="43" t="s">
        <v>52</v>
      </c>
    </row>
    <row r="1165" spans="1:5" ht="15" customHeight="1" x14ac:dyDescent="0.2">
      <c r="A1165" s="44"/>
      <c r="B1165" s="44"/>
      <c r="C1165" s="44"/>
      <c r="D1165" s="44"/>
      <c r="E1165" s="44"/>
    </row>
    <row r="1166" spans="1:5" ht="15" customHeight="1" x14ac:dyDescent="0.2">
      <c r="A1166" s="44"/>
      <c r="B1166" s="174"/>
      <c r="C1166" s="72" t="s">
        <v>39</v>
      </c>
      <c r="D1166" s="106" t="s">
        <v>40</v>
      </c>
      <c r="E1166" s="72" t="s">
        <v>41</v>
      </c>
    </row>
    <row r="1167" spans="1:5" ht="15" customHeight="1" x14ac:dyDescent="0.2">
      <c r="A1167" s="44"/>
      <c r="B1167" s="175"/>
      <c r="C1167" s="75">
        <v>3122</v>
      </c>
      <c r="D1167" s="53" t="s">
        <v>143</v>
      </c>
      <c r="E1167" s="77">
        <v>52512</v>
      </c>
    </row>
    <row r="1168" spans="1:5" ht="15" customHeight="1" x14ac:dyDescent="0.2">
      <c r="A1168" s="44"/>
      <c r="B1168" s="175"/>
      <c r="C1168" s="75">
        <v>3113</v>
      </c>
      <c r="D1168" s="98" t="s">
        <v>68</v>
      </c>
      <c r="E1168" s="77">
        <v>1126968</v>
      </c>
    </row>
    <row r="1169" spans="1:5" ht="15" customHeight="1" x14ac:dyDescent="0.2">
      <c r="A1169" s="44"/>
      <c r="B1169" s="176"/>
      <c r="C1169" s="79" t="s">
        <v>43</v>
      </c>
      <c r="D1169" s="80"/>
      <c r="E1169" s="81">
        <f>SUM(E1167:E1168)</f>
        <v>1179480</v>
      </c>
    </row>
    <row r="1170" spans="1:5" ht="15" customHeight="1" x14ac:dyDescent="0.2"/>
    <row r="1171" spans="1:5" ht="15" customHeight="1" x14ac:dyDescent="0.2"/>
    <row r="1172" spans="1:5" ht="15" customHeight="1" x14ac:dyDescent="0.25">
      <c r="A1172" s="36" t="s">
        <v>199</v>
      </c>
    </row>
    <row r="1173" spans="1:5" ht="15" customHeight="1" x14ac:dyDescent="0.2">
      <c r="A1173" s="125" t="s">
        <v>48</v>
      </c>
      <c r="B1173" s="125"/>
      <c r="C1173" s="125"/>
      <c r="D1173" s="125"/>
      <c r="E1173" s="125"/>
    </row>
    <row r="1174" spans="1:5" ht="15" customHeight="1" x14ac:dyDescent="0.2">
      <c r="A1174" s="66" t="s">
        <v>200</v>
      </c>
      <c r="B1174" s="66"/>
      <c r="C1174" s="66"/>
      <c r="D1174" s="66"/>
      <c r="E1174" s="66"/>
    </row>
    <row r="1175" spans="1:5" ht="15" customHeight="1" x14ac:dyDescent="0.2">
      <c r="A1175" s="38" t="s">
        <v>201</v>
      </c>
      <c r="B1175" s="38"/>
      <c r="C1175" s="38"/>
      <c r="D1175" s="38"/>
      <c r="E1175" s="38"/>
    </row>
    <row r="1176" spans="1:5" ht="15" customHeight="1" x14ac:dyDescent="0.2">
      <c r="A1176" s="38"/>
      <c r="B1176" s="38"/>
      <c r="C1176" s="38"/>
      <c r="D1176" s="38"/>
      <c r="E1176" s="38"/>
    </row>
    <row r="1177" spans="1:5" ht="15" customHeight="1" x14ac:dyDescent="0.2">
      <c r="A1177" s="38"/>
      <c r="B1177" s="38"/>
      <c r="C1177" s="38"/>
      <c r="D1177" s="38"/>
      <c r="E1177" s="38"/>
    </row>
    <row r="1178" spans="1:5" ht="15" customHeight="1" x14ac:dyDescent="0.2">
      <c r="A1178" s="38"/>
      <c r="B1178" s="38"/>
      <c r="C1178" s="38"/>
      <c r="D1178" s="38"/>
      <c r="E1178" s="38"/>
    </row>
    <row r="1179" spans="1:5" ht="15" customHeight="1" x14ac:dyDescent="0.2">
      <c r="A1179" s="38"/>
      <c r="B1179" s="38"/>
      <c r="C1179" s="38"/>
      <c r="D1179" s="38"/>
      <c r="E1179" s="38"/>
    </row>
    <row r="1180" spans="1:5" ht="15" customHeight="1" x14ac:dyDescent="0.2">
      <c r="A1180" s="38"/>
      <c r="B1180" s="38"/>
      <c r="C1180" s="38"/>
      <c r="D1180" s="38"/>
      <c r="E1180" s="38"/>
    </row>
    <row r="1181" spans="1:5" ht="15" customHeight="1" x14ac:dyDescent="0.2">
      <c r="A1181" s="38"/>
      <c r="B1181" s="38"/>
      <c r="C1181" s="38"/>
      <c r="D1181" s="38"/>
      <c r="E1181" s="38"/>
    </row>
    <row r="1182" spans="1:5" ht="15" customHeight="1" x14ac:dyDescent="0.2"/>
    <row r="1183" spans="1:5" ht="15" customHeight="1" x14ac:dyDescent="0.25">
      <c r="A1183" s="68" t="s">
        <v>1</v>
      </c>
      <c r="B1183" s="41"/>
      <c r="C1183" s="41"/>
      <c r="D1183" s="41"/>
      <c r="E1183" s="41"/>
    </row>
    <row r="1184" spans="1:5" ht="15" customHeight="1" x14ac:dyDescent="0.2">
      <c r="A1184" s="132" t="s">
        <v>99</v>
      </c>
      <c r="B1184" s="41"/>
      <c r="C1184" s="41"/>
      <c r="D1184" s="41"/>
      <c r="E1184" s="43" t="s">
        <v>202</v>
      </c>
    </row>
    <row r="1185" spans="1:5" ht="15" customHeight="1" x14ac:dyDescent="0.25">
      <c r="A1185" s="40"/>
      <c r="B1185" s="44"/>
      <c r="C1185" s="41"/>
      <c r="D1185" s="41"/>
      <c r="E1185" s="45"/>
    </row>
    <row r="1186" spans="1:5" ht="15" customHeight="1" x14ac:dyDescent="0.2">
      <c r="B1186" s="47" t="s">
        <v>53</v>
      </c>
      <c r="C1186" s="47" t="s">
        <v>39</v>
      </c>
      <c r="D1186" s="106" t="s">
        <v>54</v>
      </c>
      <c r="E1186" s="72" t="s">
        <v>41</v>
      </c>
    </row>
    <row r="1187" spans="1:5" ht="15" customHeight="1" x14ac:dyDescent="0.2">
      <c r="B1187" s="126">
        <v>106515011</v>
      </c>
      <c r="C1187" s="52"/>
      <c r="D1187" s="124" t="s">
        <v>104</v>
      </c>
      <c r="E1187" s="127">
        <v>337449.22</v>
      </c>
    </row>
    <row r="1188" spans="1:5" ht="15" customHeight="1" x14ac:dyDescent="0.2">
      <c r="B1188" s="128"/>
      <c r="C1188" s="57" t="s">
        <v>43</v>
      </c>
      <c r="D1188" s="58"/>
      <c r="E1188" s="59">
        <f>SUM(E1187:E1187)</f>
        <v>337449.22</v>
      </c>
    </row>
    <row r="1189" spans="1:5" ht="15" customHeight="1" x14ac:dyDescent="0.2"/>
    <row r="1190" spans="1:5" ht="15" customHeight="1" x14ac:dyDescent="0.25">
      <c r="A1190" s="40" t="s">
        <v>16</v>
      </c>
      <c r="B1190" s="41"/>
      <c r="C1190" s="41"/>
      <c r="D1190" s="41"/>
      <c r="E1190" s="41"/>
    </row>
    <row r="1191" spans="1:5" ht="15" customHeight="1" x14ac:dyDescent="0.2">
      <c r="A1191" s="132" t="s">
        <v>99</v>
      </c>
      <c r="B1191" s="41"/>
      <c r="C1191" s="41"/>
      <c r="D1191" s="41"/>
      <c r="E1191" s="43" t="s">
        <v>202</v>
      </c>
    </row>
    <row r="1192" spans="1:5" ht="15" customHeight="1" x14ac:dyDescent="0.25">
      <c r="A1192" s="40"/>
      <c r="B1192" s="44"/>
      <c r="C1192" s="41"/>
      <c r="D1192" s="41"/>
      <c r="E1192" s="45"/>
    </row>
    <row r="1193" spans="1:5" ht="15" customHeight="1" x14ac:dyDescent="0.2">
      <c r="A1193" s="129"/>
      <c r="B1193" s="46"/>
      <c r="C1193" s="47" t="s">
        <v>39</v>
      </c>
      <c r="D1193" s="106" t="s">
        <v>40</v>
      </c>
      <c r="E1193" s="72" t="s">
        <v>41</v>
      </c>
    </row>
    <row r="1194" spans="1:5" ht="15" customHeight="1" x14ac:dyDescent="0.2">
      <c r="A1194" s="130"/>
      <c r="B1194" s="51"/>
      <c r="C1194" s="52">
        <v>3713</v>
      </c>
      <c r="D1194" s="53" t="s">
        <v>105</v>
      </c>
      <c r="E1194" s="127">
        <v>337449.22</v>
      </c>
    </row>
    <row r="1195" spans="1:5" ht="15" customHeight="1" x14ac:dyDescent="0.2">
      <c r="A1195" s="64"/>
      <c r="B1195" s="131"/>
      <c r="C1195" s="57" t="s">
        <v>43</v>
      </c>
      <c r="D1195" s="58"/>
      <c r="E1195" s="59">
        <f>SUM(E1194:E1194)</f>
        <v>337449.22</v>
      </c>
    </row>
    <row r="1196" spans="1:5" ht="15" customHeight="1" x14ac:dyDescent="0.2"/>
    <row r="1197" spans="1:5" ht="15" customHeight="1" x14ac:dyDescent="0.2"/>
    <row r="1198" spans="1:5" ht="15" customHeight="1" x14ac:dyDescent="0.25">
      <c r="A1198" s="36" t="s">
        <v>203</v>
      </c>
    </row>
    <row r="1199" spans="1:5" ht="15" customHeight="1" x14ac:dyDescent="0.2">
      <c r="A1199" s="66" t="s">
        <v>48</v>
      </c>
      <c r="B1199" s="66"/>
      <c r="C1199" s="66"/>
      <c r="D1199" s="66"/>
      <c r="E1199" s="66"/>
    </row>
    <row r="1200" spans="1:5" ht="15" customHeight="1" x14ac:dyDescent="0.2">
      <c r="A1200" s="133" t="s">
        <v>204</v>
      </c>
      <c r="B1200" s="133"/>
      <c r="C1200" s="133"/>
      <c r="D1200" s="133"/>
      <c r="E1200" s="133"/>
    </row>
    <row r="1201" spans="1:5" ht="15" customHeight="1" x14ac:dyDescent="0.2">
      <c r="A1201" s="133"/>
      <c r="B1201" s="133"/>
      <c r="C1201" s="133"/>
      <c r="D1201" s="133"/>
      <c r="E1201" s="133"/>
    </row>
    <row r="1202" spans="1:5" ht="15" customHeight="1" x14ac:dyDescent="0.2">
      <c r="A1202" s="133"/>
      <c r="B1202" s="133"/>
      <c r="C1202" s="133"/>
      <c r="D1202" s="133"/>
      <c r="E1202" s="133"/>
    </row>
    <row r="1203" spans="1:5" ht="15" customHeight="1" x14ac:dyDescent="0.2">
      <c r="A1203" s="133"/>
      <c r="B1203" s="133"/>
      <c r="C1203" s="133"/>
      <c r="D1203" s="133"/>
      <c r="E1203" s="133"/>
    </row>
    <row r="1204" spans="1:5" ht="15" customHeight="1" x14ac:dyDescent="0.2">
      <c r="A1204" s="133"/>
      <c r="B1204" s="133"/>
      <c r="C1204" s="133"/>
      <c r="D1204" s="133"/>
      <c r="E1204" s="133"/>
    </row>
    <row r="1205" spans="1:5" ht="15" customHeight="1" x14ac:dyDescent="0.2">
      <c r="A1205" s="133"/>
      <c r="B1205" s="133"/>
      <c r="C1205" s="133"/>
      <c r="D1205" s="133"/>
      <c r="E1205" s="133"/>
    </row>
    <row r="1206" spans="1:5" ht="15" customHeight="1" x14ac:dyDescent="0.2">
      <c r="A1206" s="133"/>
      <c r="B1206" s="133"/>
      <c r="C1206" s="133"/>
      <c r="D1206" s="133"/>
      <c r="E1206" s="133"/>
    </row>
    <row r="1207" spans="1:5" ht="15" customHeight="1" x14ac:dyDescent="0.2">
      <c r="A1207" s="39"/>
      <c r="B1207" s="39"/>
      <c r="C1207" s="39"/>
      <c r="D1207" s="39"/>
      <c r="E1207" s="39"/>
    </row>
    <row r="1208" spans="1:5" ht="15" customHeight="1" x14ac:dyDescent="0.25">
      <c r="A1208" s="40" t="s">
        <v>1</v>
      </c>
      <c r="B1208" s="41"/>
      <c r="C1208" s="41"/>
      <c r="D1208" s="41"/>
      <c r="E1208" s="41"/>
    </row>
    <row r="1209" spans="1:5" ht="15" customHeight="1" x14ac:dyDescent="0.2">
      <c r="A1209" s="42" t="s">
        <v>37</v>
      </c>
      <c r="E1209" t="s">
        <v>38</v>
      </c>
    </row>
    <row r="1210" spans="1:5" ht="15" customHeight="1" x14ac:dyDescent="0.25">
      <c r="B1210" s="40"/>
      <c r="C1210" s="41"/>
      <c r="D1210" s="41"/>
      <c r="E1210" s="45"/>
    </row>
    <row r="1211" spans="1:5" ht="15" customHeight="1" x14ac:dyDescent="0.2">
      <c r="A1211" s="46"/>
      <c r="B1211" s="46"/>
      <c r="C1211" s="47" t="s">
        <v>39</v>
      </c>
      <c r="D1211" s="106" t="s">
        <v>54</v>
      </c>
      <c r="E1211" s="72" t="s">
        <v>41</v>
      </c>
    </row>
    <row r="1212" spans="1:5" ht="15" customHeight="1" x14ac:dyDescent="0.2">
      <c r="A1212" s="134"/>
      <c r="B1212" s="135"/>
      <c r="C1212" s="62"/>
      <c r="D1212" s="118" t="s">
        <v>114</v>
      </c>
      <c r="E1212" s="77">
        <v>6050</v>
      </c>
    </row>
    <row r="1213" spans="1:5" ht="15" customHeight="1" x14ac:dyDescent="0.2">
      <c r="A1213" s="134"/>
      <c r="B1213" s="135"/>
      <c r="C1213" s="79" t="s">
        <v>43</v>
      </c>
      <c r="D1213" s="80"/>
      <c r="E1213" s="81">
        <f>SUM(E1212:E1212)</f>
        <v>6050</v>
      </c>
    </row>
    <row r="1214" spans="1:5" ht="15" customHeight="1" x14ac:dyDescent="0.2"/>
    <row r="1215" spans="1:5" ht="15" customHeight="1" x14ac:dyDescent="0.25">
      <c r="A1215" s="68" t="s">
        <v>16</v>
      </c>
      <c r="B1215" s="69"/>
      <c r="C1215" s="69"/>
      <c r="D1215" s="44"/>
      <c r="E1215" s="44"/>
    </row>
    <row r="1216" spans="1:5" ht="15" customHeight="1" x14ac:dyDescent="0.2">
      <c r="A1216" s="60" t="s">
        <v>94</v>
      </c>
      <c r="B1216" s="41"/>
      <c r="C1216" s="41"/>
      <c r="D1216" s="41"/>
      <c r="E1216" s="43" t="s">
        <v>95</v>
      </c>
    </row>
    <row r="1217" spans="1:5" ht="15" customHeight="1" x14ac:dyDescent="0.2">
      <c r="A1217" s="70"/>
      <c r="B1217" s="109"/>
      <c r="C1217" s="69"/>
      <c r="D1217" s="70"/>
      <c r="E1217" s="110"/>
    </row>
    <row r="1218" spans="1:5" ht="15" customHeight="1" x14ac:dyDescent="0.2">
      <c r="B1218" s="46"/>
      <c r="C1218" s="72" t="s">
        <v>39</v>
      </c>
      <c r="D1218" s="48" t="s">
        <v>40</v>
      </c>
      <c r="E1218" s="72" t="s">
        <v>41</v>
      </c>
    </row>
    <row r="1219" spans="1:5" ht="15" customHeight="1" x14ac:dyDescent="0.2">
      <c r="B1219" s="136"/>
      <c r="C1219" s="62">
        <v>3122</v>
      </c>
      <c r="D1219" s="53" t="s">
        <v>115</v>
      </c>
      <c r="E1219" s="77">
        <v>6050</v>
      </c>
    </row>
    <row r="1220" spans="1:5" ht="15" customHeight="1" x14ac:dyDescent="0.2">
      <c r="B1220" s="131"/>
      <c r="C1220" s="79" t="s">
        <v>43</v>
      </c>
      <c r="D1220" s="88"/>
      <c r="E1220" s="89">
        <f>SUM(E1219:E1219)</f>
        <v>6050</v>
      </c>
    </row>
    <row r="1221" spans="1:5" ht="15" customHeight="1" x14ac:dyDescent="0.2"/>
    <row r="1222" spans="1:5" ht="15" customHeight="1" x14ac:dyDescent="0.2"/>
    <row r="1223" spans="1:5" ht="15" customHeight="1" x14ac:dyDescent="0.25">
      <c r="A1223" s="177" t="s">
        <v>205</v>
      </c>
      <c r="B1223" s="178"/>
      <c r="C1223" s="178"/>
      <c r="D1223" s="178"/>
      <c r="E1223" s="178"/>
    </row>
    <row r="1224" spans="1:5" ht="15" customHeight="1" x14ac:dyDescent="0.2">
      <c r="A1224" s="179" t="s">
        <v>48</v>
      </c>
      <c r="B1224" s="179"/>
      <c r="C1224" s="179"/>
      <c r="D1224" s="179"/>
      <c r="E1224" s="179"/>
    </row>
    <row r="1225" spans="1:5" ht="15" customHeight="1" x14ac:dyDescent="0.2">
      <c r="A1225" s="179" t="s">
        <v>85</v>
      </c>
      <c r="B1225" s="179"/>
      <c r="C1225" s="179"/>
      <c r="D1225" s="179"/>
      <c r="E1225" s="179"/>
    </row>
    <row r="1226" spans="1:5" ht="15" customHeight="1" x14ac:dyDescent="0.2">
      <c r="A1226" s="133" t="s">
        <v>206</v>
      </c>
      <c r="B1226" s="133"/>
      <c r="C1226" s="133"/>
      <c r="D1226" s="133"/>
      <c r="E1226" s="133"/>
    </row>
    <row r="1227" spans="1:5" ht="15" customHeight="1" x14ac:dyDescent="0.2">
      <c r="A1227" s="133"/>
      <c r="B1227" s="133"/>
      <c r="C1227" s="133"/>
      <c r="D1227" s="133"/>
      <c r="E1227" s="133"/>
    </row>
    <row r="1228" spans="1:5" ht="15" customHeight="1" x14ac:dyDescent="0.2">
      <c r="A1228" s="133"/>
      <c r="B1228" s="133"/>
      <c r="C1228" s="133"/>
      <c r="D1228" s="133"/>
      <c r="E1228" s="133"/>
    </row>
    <row r="1229" spans="1:5" ht="15" customHeight="1" x14ac:dyDescent="0.2">
      <c r="A1229" s="133"/>
      <c r="B1229" s="133"/>
      <c r="C1229" s="133"/>
      <c r="D1229" s="133"/>
      <c r="E1229" s="133"/>
    </row>
    <row r="1230" spans="1:5" ht="15" customHeight="1" x14ac:dyDescent="0.2">
      <c r="A1230" s="133"/>
      <c r="B1230" s="133"/>
      <c r="C1230" s="133"/>
      <c r="D1230" s="133"/>
      <c r="E1230" s="133"/>
    </row>
    <row r="1231" spans="1:5" ht="15" customHeight="1" x14ac:dyDescent="0.2">
      <c r="A1231" s="133"/>
      <c r="B1231" s="133"/>
      <c r="C1231" s="133"/>
      <c r="D1231" s="133"/>
      <c r="E1231" s="133"/>
    </row>
    <row r="1232" spans="1:5" ht="15" customHeight="1" x14ac:dyDescent="0.2">
      <c r="A1232" s="133"/>
      <c r="B1232" s="133"/>
      <c r="C1232" s="133"/>
      <c r="D1232" s="133"/>
      <c r="E1232" s="133"/>
    </row>
    <row r="1233" spans="1:6" ht="15" customHeight="1" x14ac:dyDescent="0.2">
      <c r="A1233" s="133"/>
      <c r="B1233" s="133"/>
      <c r="C1233" s="133"/>
      <c r="D1233" s="133"/>
      <c r="E1233" s="133"/>
    </row>
    <row r="1234" spans="1:6" ht="44.25" customHeight="1" x14ac:dyDescent="0.2">
      <c r="A1234" s="133"/>
      <c r="B1234" s="133"/>
      <c r="C1234" s="133"/>
      <c r="D1234" s="133"/>
      <c r="E1234" s="133"/>
    </row>
    <row r="1235" spans="1:6" ht="15" customHeight="1" x14ac:dyDescent="0.2">
      <c r="A1235" s="180"/>
      <c r="B1235" s="181"/>
      <c r="C1235" s="180"/>
      <c r="D1235" s="180"/>
      <c r="E1235" s="180"/>
    </row>
    <row r="1236" spans="1:6" ht="15" customHeight="1" x14ac:dyDescent="0.25">
      <c r="A1236" s="182" t="s">
        <v>1</v>
      </c>
      <c r="B1236" s="183"/>
      <c r="C1236" s="184"/>
      <c r="D1236" s="184"/>
      <c r="E1236" s="184"/>
    </row>
    <row r="1237" spans="1:6" ht="15" customHeight="1" x14ac:dyDescent="0.2">
      <c r="A1237" s="185" t="s">
        <v>37</v>
      </c>
      <c r="B1237" s="183"/>
      <c r="C1237" s="184"/>
      <c r="D1237" s="184"/>
      <c r="E1237" s="186" t="s">
        <v>38</v>
      </c>
    </row>
    <row r="1238" spans="1:6" ht="15" customHeight="1" x14ac:dyDescent="0.25">
      <c r="A1238" s="187"/>
      <c r="B1238" s="188"/>
      <c r="C1238" s="184"/>
      <c r="D1238" s="184"/>
      <c r="E1238" s="189"/>
    </row>
    <row r="1239" spans="1:6" ht="15" customHeight="1" x14ac:dyDescent="0.2">
      <c r="A1239" s="178"/>
      <c r="B1239" s="190" t="s">
        <v>53</v>
      </c>
      <c r="C1239" s="190" t="s">
        <v>39</v>
      </c>
      <c r="D1239" s="191" t="s">
        <v>54</v>
      </c>
      <c r="E1239" s="192" t="s">
        <v>41</v>
      </c>
    </row>
    <row r="1240" spans="1:6" ht="15" customHeight="1" x14ac:dyDescent="0.2">
      <c r="A1240" s="178"/>
      <c r="B1240" s="193">
        <v>107117968</v>
      </c>
      <c r="C1240" s="194"/>
      <c r="D1240" s="195" t="s">
        <v>87</v>
      </c>
      <c r="E1240" s="196">
        <v>128216.3</v>
      </c>
    </row>
    <row r="1241" spans="1:6" ht="15" customHeight="1" x14ac:dyDescent="0.2">
      <c r="A1241" s="178"/>
      <c r="B1241" s="193">
        <v>107517969</v>
      </c>
      <c r="C1241" s="194"/>
      <c r="D1241" s="195" t="s">
        <v>87</v>
      </c>
      <c r="E1241" s="196">
        <v>2436110.2000000002</v>
      </c>
    </row>
    <row r="1242" spans="1:6" ht="15" customHeight="1" x14ac:dyDescent="0.2">
      <c r="A1242" s="178"/>
      <c r="B1242" s="193">
        <v>107117015</v>
      </c>
      <c r="C1242" s="194"/>
      <c r="D1242" s="197" t="s">
        <v>55</v>
      </c>
      <c r="E1242" s="196">
        <v>37728.03</v>
      </c>
    </row>
    <row r="1243" spans="1:6" ht="15" customHeight="1" x14ac:dyDescent="0.2">
      <c r="A1243" s="178"/>
      <c r="B1243" s="193">
        <v>107517016</v>
      </c>
      <c r="C1243" s="194"/>
      <c r="D1243" s="198" t="s">
        <v>55</v>
      </c>
      <c r="E1243" s="196">
        <v>716832.52</v>
      </c>
    </row>
    <row r="1244" spans="1:6" ht="15" customHeight="1" x14ac:dyDescent="0.2">
      <c r="A1244" s="178"/>
      <c r="B1244" s="199"/>
      <c r="C1244" s="200" t="s">
        <v>43</v>
      </c>
      <c r="D1244" s="201"/>
      <c r="E1244" s="202">
        <f>SUM(E1240:E1243)</f>
        <v>3318887.05</v>
      </c>
    </row>
    <row r="1245" spans="1:6" ht="15" customHeight="1" x14ac:dyDescent="0.2">
      <c r="A1245" s="178"/>
      <c r="B1245" s="178"/>
      <c r="C1245" s="178"/>
      <c r="D1245" s="178"/>
      <c r="E1245" s="178"/>
      <c r="F1245" s="178"/>
    </row>
    <row r="1246" spans="1:6" ht="15" customHeight="1" x14ac:dyDescent="0.2">
      <c r="A1246" s="178"/>
      <c r="B1246" s="178"/>
      <c r="C1246" s="178"/>
      <c r="D1246" s="178"/>
      <c r="E1246" s="178"/>
      <c r="F1246" s="178"/>
    </row>
    <row r="1247" spans="1:6" ht="15" customHeight="1" x14ac:dyDescent="0.2">
      <c r="A1247" s="178"/>
      <c r="B1247" s="178"/>
      <c r="C1247" s="178"/>
      <c r="D1247" s="178"/>
      <c r="E1247" s="178"/>
      <c r="F1247" s="178"/>
    </row>
    <row r="1248" spans="1:6" ht="15" customHeight="1" x14ac:dyDescent="0.25">
      <c r="A1248" s="182" t="s">
        <v>1</v>
      </c>
      <c r="B1248" s="183"/>
      <c r="C1248" s="184"/>
      <c r="D1248" s="184"/>
      <c r="E1248" s="184"/>
      <c r="F1248" s="178"/>
    </row>
    <row r="1249" spans="1:6" ht="15" customHeight="1" x14ac:dyDescent="0.2">
      <c r="A1249" s="185" t="s">
        <v>130</v>
      </c>
      <c r="B1249" s="183"/>
      <c r="C1249" s="184"/>
      <c r="D1249" s="184"/>
      <c r="E1249" s="186" t="s">
        <v>131</v>
      </c>
      <c r="F1249" s="178"/>
    </row>
    <row r="1250" spans="1:6" ht="15" customHeight="1" x14ac:dyDescent="0.25">
      <c r="A1250" s="187"/>
      <c r="B1250" s="188"/>
      <c r="C1250" s="184"/>
      <c r="D1250" s="184"/>
      <c r="E1250" s="189"/>
      <c r="F1250" s="178"/>
    </row>
    <row r="1251" spans="1:6" ht="15" customHeight="1" x14ac:dyDescent="0.2">
      <c r="A1251" s="178"/>
      <c r="B1251" s="203"/>
      <c r="C1251" s="190" t="s">
        <v>39</v>
      </c>
      <c r="D1251" s="204" t="s">
        <v>54</v>
      </c>
      <c r="E1251" s="192" t="s">
        <v>41</v>
      </c>
      <c r="F1251" s="178"/>
    </row>
    <row r="1252" spans="1:6" ht="15" customHeight="1" x14ac:dyDescent="0.2">
      <c r="A1252" s="178"/>
      <c r="B1252" s="205"/>
      <c r="C1252" s="206">
        <v>6172</v>
      </c>
      <c r="D1252" s="195" t="s">
        <v>124</v>
      </c>
      <c r="E1252" s="207">
        <v>3268487.08</v>
      </c>
      <c r="F1252" s="178"/>
    </row>
    <row r="1253" spans="1:6" ht="15" customHeight="1" x14ac:dyDescent="0.2">
      <c r="A1253" s="178"/>
      <c r="B1253" s="208"/>
      <c r="C1253" s="200" t="s">
        <v>43</v>
      </c>
      <c r="D1253" s="209"/>
      <c r="E1253" s="202">
        <f>SUM(E1252:E1252)</f>
        <v>3268487.08</v>
      </c>
      <c r="F1253" s="178"/>
    </row>
    <row r="1254" spans="1:6" ht="15" customHeight="1" x14ac:dyDescent="0.2">
      <c r="A1254" s="178"/>
      <c r="B1254" s="208"/>
      <c r="C1254" s="210"/>
      <c r="D1254" s="184"/>
      <c r="E1254" s="211"/>
      <c r="F1254" s="178"/>
    </row>
    <row r="1255" spans="1:6" ht="15" customHeight="1" x14ac:dyDescent="0.25">
      <c r="A1255" s="182" t="s">
        <v>16</v>
      </c>
      <c r="B1255" s="184"/>
      <c r="C1255" s="184"/>
      <c r="D1255" s="184"/>
      <c r="E1255" s="184"/>
    </row>
    <row r="1256" spans="1:6" ht="15" customHeight="1" x14ac:dyDescent="0.2">
      <c r="A1256" s="185" t="s">
        <v>130</v>
      </c>
      <c r="B1256" s="212"/>
      <c r="C1256" s="212"/>
      <c r="D1256" s="212"/>
      <c r="E1256" s="187" t="s">
        <v>131</v>
      </c>
    </row>
    <row r="1257" spans="1:6" ht="15" customHeight="1" x14ac:dyDescent="0.25">
      <c r="A1257" s="182"/>
      <c r="B1257" s="187"/>
      <c r="C1257" s="184"/>
      <c r="D1257" s="184"/>
      <c r="E1257" s="189"/>
    </row>
    <row r="1258" spans="1:6" ht="15" customHeight="1" x14ac:dyDescent="0.2">
      <c r="A1258" s="203"/>
      <c r="B1258" s="190" t="s">
        <v>53</v>
      </c>
      <c r="C1258" s="190" t="s">
        <v>39</v>
      </c>
      <c r="D1258" s="213" t="s">
        <v>54</v>
      </c>
      <c r="E1258" s="192" t="s">
        <v>41</v>
      </c>
    </row>
    <row r="1259" spans="1:6" ht="15" customHeight="1" x14ac:dyDescent="0.2">
      <c r="A1259" s="214"/>
      <c r="B1259" s="193">
        <v>107117968</v>
      </c>
      <c r="C1259" s="206"/>
      <c r="D1259" s="195" t="s">
        <v>90</v>
      </c>
      <c r="E1259" s="196">
        <v>128216.3</v>
      </c>
    </row>
    <row r="1260" spans="1:6" ht="15" customHeight="1" x14ac:dyDescent="0.2">
      <c r="A1260" s="214"/>
      <c r="B1260" s="193">
        <v>107517969</v>
      </c>
      <c r="C1260" s="206"/>
      <c r="D1260" s="195" t="s">
        <v>90</v>
      </c>
      <c r="E1260" s="196">
        <v>2436110.2000000002</v>
      </c>
    </row>
    <row r="1261" spans="1:6" ht="15" customHeight="1" x14ac:dyDescent="0.2">
      <c r="A1261" s="214"/>
      <c r="B1261" s="193">
        <v>107117015</v>
      </c>
      <c r="C1261" s="206"/>
      <c r="D1261" s="215" t="s">
        <v>61</v>
      </c>
      <c r="E1261" s="196">
        <v>37728.03</v>
      </c>
    </row>
    <row r="1262" spans="1:6" ht="15" customHeight="1" x14ac:dyDescent="0.2">
      <c r="A1262" s="214"/>
      <c r="B1262" s="193">
        <v>107517016</v>
      </c>
      <c r="C1262" s="206"/>
      <c r="D1262" s="215" t="s">
        <v>61</v>
      </c>
      <c r="E1262" s="196">
        <v>716832.52</v>
      </c>
    </row>
    <row r="1263" spans="1:6" ht="15" customHeight="1" x14ac:dyDescent="0.2">
      <c r="A1263" s="216"/>
      <c r="B1263" s="217"/>
      <c r="C1263" s="200" t="s">
        <v>43</v>
      </c>
      <c r="D1263" s="218"/>
      <c r="E1263" s="219">
        <f>SUM(E1259:E1262)</f>
        <v>3318887.05</v>
      </c>
    </row>
    <row r="1264" spans="1:6" ht="15" customHeight="1" x14ac:dyDescent="0.2">
      <c r="A1264" s="216"/>
      <c r="B1264" s="220"/>
      <c r="C1264" s="210"/>
      <c r="D1264" s="221"/>
      <c r="E1264" s="222"/>
    </row>
    <row r="1265" spans="1:7" ht="15" customHeight="1" x14ac:dyDescent="0.2">
      <c r="A1265" s="216"/>
      <c r="B1265" s="220"/>
      <c r="C1265" s="210"/>
      <c r="D1265" s="221"/>
      <c r="E1265" s="222"/>
      <c r="F1265" s="178"/>
      <c r="G1265" s="178"/>
    </row>
    <row r="1266" spans="1:7" ht="15" customHeight="1" x14ac:dyDescent="0.25">
      <c r="A1266" s="182" t="s">
        <v>16</v>
      </c>
      <c r="B1266" s="184"/>
      <c r="C1266" s="184"/>
      <c r="D1266" s="184"/>
      <c r="E1266" s="184"/>
      <c r="F1266" s="178"/>
      <c r="G1266" s="178"/>
    </row>
    <row r="1267" spans="1:7" ht="15" customHeight="1" x14ac:dyDescent="0.2">
      <c r="A1267" s="185" t="s">
        <v>37</v>
      </c>
      <c r="B1267" s="212"/>
      <c r="C1267" s="212"/>
      <c r="D1267" s="212"/>
      <c r="E1267" s="187" t="s">
        <v>38</v>
      </c>
      <c r="F1267" s="178"/>
      <c r="G1267" s="178"/>
    </row>
    <row r="1268" spans="1:7" ht="15" customHeight="1" x14ac:dyDescent="0.25">
      <c r="A1268" s="182"/>
      <c r="B1268" s="187"/>
      <c r="C1268" s="184"/>
      <c r="D1268" s="184"/>
      <c r="E1268" s="189"/>
      <c r="F1268" s="178"/>
      <c r="G1268" s="178"/>
    </row>
    <row r="1269" spans="1:7" ht="15" customHeight="1" x14ac:dyDescent="0.2">
      <c r="A1269" s="203"/>
      <c r="B1269" s="203"/>
      <c r="C1269" s="190" t="s">
        <v>39</v>
      </c>
      <c r="D1269" s="213" t="s">
        <v>54</v>
      </c>
      <c r="E1269" s="192" t="s">
        <v>41</v>
      </c>
      <c r="F1269" s="178"/>
      <c r="G1269" s="178"/>
    </row>
    <row r="1270" spans="1:7" ht="15" customHeight="1" x14ac:dyDescent="0.2">
      <c r="A1270" s="214"/>
      <c r="B1270" s="205"/>
      <c r="C1270" s="206"/>
      <c r="D1270" s="195" t="s">
        <v>207</v>
      </c>
      <c r="E1270" s="196">
        <v>2564326.5</v>
      </c>
      <c r="F1270" s="178"/>
      <c r="G1270" s="178"/>
    </row>
    <row r="1271" spans="1:7" ht="15" customHeight="1" x14ac:dyDescent="0.2">
      <c r="A1271" s="216"/>
      <c r="B1271" s="220"/>
      <c r="C1271" s="200" t="s">
        <v>43</v>
      </c>
      <c r="D1271" s="218"/>
      <c r="E1271" s="219">
        <f>SUM(E1270:E1270)</f>
        <v>2564326.5</v>
      </c>
      <c r="F1271" s="178"/>
      <c r="G1271" s="178"/>
    </row>
    <row r="1272" spans="1:7" ht="15" customHeight="1" x14ac:dyDescent="0.2">
      <c r="A1272" s="216"/>
      <c r="B1272" s="220"/>
      <c r="C1272" s="210"/>
      <c r="D1272" s="221"/>
      <c r="E1272" s="222"/>
      <c r="F1272" s="178"/>
      <c r="G1272" s="178"/>
    </row>
    <row r="1273" spans="1:7" ht="15" customHeight="1" x14ac:dyDescent="0.2">
      <c r="A1273" s="216"/>
      <c r="B1273" s="220"/>
      <c r="C1273" s="190" t="s">
        <v>39</v>
      </c>
      <c r="D1273" s="213" t="s">
        <v>54</v>
      </c>
      <c r="E1273" s="192" t="s">
        <v>41</v>
      </c>
      <c r="F1273" s="178"/>
      <c r="G1273" s="178"/>
    </row>
    <row r="1274" spans="1:7" ht="15" customHeight="1" x14ac:dyDescent="0.2">
      <c r="A1274" s="216"/>
      <c r="B1274" s="220"/>
      <c r="C1274" s="206">
        <v>6409</v>
      </c>
      <c r="D1274" s="195" t="s">
        <v>42</v>
      </c>
      <c r="E1274" s="196">
        <v>704160.58</v>
      </c>
      <c r="F1274" s="178"/>
      <c r="G1274" s="178"/>
    </row>
    <row r="1275" spans="1:7" ht="15" customHeight="1" x14ac:dyDescent="0.2">
      <c r="A1275" s="216"/>
      <c r="B1275" s="220"/>
      <c r="C1275" s="200" t="s">
        <v>43</v>
      </c>
      <c r="D1275" s="218"/>
      <c r="E1275" s="219">
        <f>SUM(E1274:E1274)</f>
        <v>704160.58</v>
      </c>
      <c r="F1275" s="223">
        <f>SUM(E1271,E1275)</f>
        <v>3268487.08</v>
      </c>
      <c r="G1275" s="178"/>
    </row>
    <row r="1276" spans="1:7" ht="15" customHeight="1" x14ac:dyDescent="0.2">
      <c r="A1276" s="178"/>
      <c r="B1276" s="178"/>
      <c r="C1276" s="178"/>
      <c r="D1276" s="178"/>
      <c r="E1276" s="178"/>
      <c r="F1276" s="178"/>
      <c r="G1276" s="178"/>
    </row>
    <row r="1277" spans="1:7" ht="15" customHeight="1" x14ac:dyDescent="0.2"/>
    <row r="1278" spans="1:7" ht="15" customHeight="1" x14ac:dyDescent="0.25">
      <c r="A1278" s="177" t="s">
        <v>208</v>
      </c>
    </row>
    <row r="1279" spans="1:7" ht="15" customHeight="1" x14ac:dyDescent="0.2">
      <c r="A1279" s="37" t="s">
        <v>35</v>
      </c>
      <c r="B1279" s="37"/>
      <c r="C1279" s="37"/>
      <c r="D1279" s="37"/>
      <c r="E1279" s="37"/>
    </row>
    <row r="1280" spans="1:7" ht="15" customHeight="1" x14ac:dyDescent="0.2">
      <c r="A1280" s="37"/>
      <c r="B1280" s="37"/>
      <c r="C1280" s="37"/>
      <c r="D1280" s="37"/>
      <c r="E1280" s="37"/>
    </row>
    <row r="1281" spans="1:5" ht="15" customHeight="1" x14ac:dyDescent="0.2">
      <c r="A1281" s="38" t="s">
        <v>209</v>
      </c>
      <c r="B1281" s="38"/>
      <c r="C1281" s="38"/>
      <c r="D1281" s="38"/>
      <c r="E1281" s="38"/>
    </row>
    <row r="1282" spans="1:5" ht="15" customHeight="1" x14ac:dyDescent="0.2">
      <c r="A1282" s="38"/>
      <c r="B1282" s="38"/>
      <c r="C1282" s="38"/>
      <c r="D1282" s="38"/>
      <c r="E1282" s="38"/>
    </row>
    <row r="1283" spans="1:5" ht="15" customHeight="1" x14ac:dyDescent="0.2">
      <c r="A1283" s="38"/>
      <c r="B1283" s="38"/>
      <c r="C1283" s="38"/>
      <c r="D1283" s="38"/>
      <c r="E1283" s="38"/>
    </row>
    <row r="1284" spans="1:5" ht="15" customHeight="1" x14ac:dyDescent="0.2">
      <c r="A1284" s="38"/>
      <c r="B1284" s="38"/>
      <c r="C1284" s="38"/>
      <c r="D1284" s="38"/>
      <c r="E1284" s="38"/>
    </row>
    <row r="1285" spans="1:5" ht="15" customHeight="1" x14ac:dyDescent="0.2">
      <c r="A1285" s="38"/>
      <c r="B1285" s="38"/>
      <c r="C1285" s="38"/>
      <c r="D1285" s="38"/>
      <c r="E1285" s="38"/>
    </row>
    <row r="1286" spans="1:5" ht="15" customHeight="1" x14ac:dyDescent="0.2">
      <c r="A1286" s="38"/>
      <c r="B1286" s="38"/>
      <c r="C1286" s="38"/>
      <c r="D1286" s="38"/>
      <c r="E1286" s="38"/>
    </row>
    <row r="1287" spans="1:5" ht="15" customHeight="1" x14ac:dyDescent="0.2">
      <c r="A1287" s="38"/>
      <c r="B1287" s="38"/>
      <c r="C1287" s="38"/>
      <c r="D1287" s="38"/>
      <c r="E1287" s="38"/>
    </row>
    <row r="1288" spans="1:5" ht="15" customHeight="1" x14ac:dyDescent="0.2">
      <c r="A1288" s="38"/>
      <c r="B1288" s="38"/>
      <c r="C1288" s="38"/>
      <c r="D1288" s="38"/>
      <c r="E1288" s="38"/>
    </row>
    <row r="1289" spans="1:5" ht="15" customHeight="1" x14ac:dyDescent="0.2">
      <c r="A1289" s="39"/>
      <c r="B1289" s="39"/>
      <c r="C1289" s="39"/>
      <c r="D1289" s="39"/>
      <c r="E1289" s="39"/>
    </row>
    <row r="1290" spans="1:5" ht="15" customHeight="1" x14ac:dyDescent="0.25">
      <c r="A1290" s="40" t="s">
        <v>16</v>
      </c>
      <c r="B1290" s="41"/>
      <c r="C1290" s="41"/>
      <c r="D1290" s="41"/>
      <c r="E1290" s="41"/>
    </row>
    <row r="1291" spans="1:5" ht="15" customHeight="1" x14ac:dyDescent="0.2">
      <c r="A1291" s="42" t="s">
        <v>37</v>
      </c>
      <c r="B1291" s="41"/>
      <c r="C1291" s="41"/>
      <c r="D1291" s="41"/>
      <c r="E1291" s="43" t="s">
        <v>38</v>
      </c>
    </row>
    <row r="1292" spans="1:5" ht="15" customHeight="1" x14ac:dyDescent="0.25">
      <c r="A1292" s="40"/>
      <c r="B1292" s="44"/>
      <c r="C1292" s="41"/>
      <c r="D1292" s="41"/>
      <c r="E1292" s="45"/>
    </row>
    <row r="1293" spans="1:5" ht="15" customHeight="1" x14ac:dyDescent="0.2">
      <c r="A1293" s="46"/>
      <c r="B1293" s="46"/>
      <c r="C1293" s="47" t="s">
        <v>39</v>
      </c>
      <c r="D1293" s="48" t="s">
        <v>40</v>
      </c>
      <c r="E1293" s="49" t="s">
        <v>41</v>
      </c>
    </row>
    <row r="1294" spans="1:5" ht="15" customHeight="1" x14ac:dyDescent="0.2">
      <c r="A1294" s="50"/>
      <c r="B1294" s="51"/>
      <c r="C1294" s="52">
        <v>6409</v>
      </c>
      <c r="D1294" s="53" t="s">
        <v>42</v>
      </c>
      <c r="E1294" s="54">
        <v>-100000</v>
      </c>
    </row>
    <row r="1295" spans="1:5" ht="15" customHeight="1" x14ac:dyDescent="0.2">
      <c r="A1295" s="55"/>
      <c r="B1295" s="56"/>
      <c r="C1295" s="57" t="s">
        <v>43</v>
      </c>
      <c r="D1295" s="58"/>
      <c r="E1295" s="59">
        <f>SUM(E1294:E1294)</f>
        <v>-100000</v>
      </c>
    </row>
    <row r="1296" spans="1:5" ht="15" customHeight="1" x14ac:dyDescent="0.2"/>
    <row r="1297" spans="1:5" ht="15" customHeight="1" x14ac:dyDescent="0.2"/>
    <row r="1298" spans="1:5" ht="15" customHeight="1" x14ac:dyDescent="0.2"/>
    <row r="1299" spans="1:5" ht="15" customHeight="1" x14ac:dyDescent="0.2"/>
    <row r="1300" spans="1:5" ht="15" customHeight="1" x14ac:dyDescent="0.25">
      <c r="A1300" s="40" t="s">
        <v>16</v>
      </c>
      <c r="B1300" s="41"/>
      <c r="C1300" s="41"/>
      <c r="D1300" s="41"/>
      <c r="E1300" s="44"/>
    </row>
    <row r="1301" spans="1:5" ht="15" customHeight="1" x14ac:dyDescent="0.2">
      <c r="A1301" s="60" t="s">
        <v>44</v>
      </c>
      <c r="B1301" s="41"/>
      <c r="C1301" s="41"/>
      <c r="D1301" s="41"/>
      <c r="E1301" s="61" t="s">
        <v>45</v>
      </c>
    </row>
    <row r="1302" spans="1:5" ht="15" customHeight="1" x14ac:dyDescent="0.2">
      <c r="A1302" s="42"/>
      <c r="B1302" s="44"/>
      <c r="C1302" s="41"/>
      <c r="D1302" s="41"/>
      <c r="E1302" s="45"/>
    </row>
    <row r="1303" spans="1:5" ht="15" customHeight="1" x14ac:dyDescent="0.2">
      <c r="A1303" s="46"/>
      <c r="B1303" s="46"/>
      <c r="C1303" s="47" t="s">
        <v>39</v>
      </c>
      <c r="D1303" s="48" t="s">
        <v>40</v>
      </c>
      <c r="E1303" s="49" t="s">
        <v>41</v>
      </c>
    </row>
    <row r="1304" spans="1:5" ht="15" customHeight="1" x14ac:dyDescent="0.2">
      <c r="A1304" s="46"/>
      <c r="B1304" s="46"/>
      <c r="C1304" s="62">
        <v>3329</v>
      </c>
      <c r="D1304" s="53" t="s">
        <v>46</v>
      </c>
      <c r="E1304" s="63">
        <v>100000</v>
      </c>
    </row>
    <row r="1305" spans="1:5" ht="15" customHeight="1" x14ac:dyDescent="0.2">
      <c r="A1305" s="64"/>
      <c r="B1305" s="64"/>
      <c r="C1305" s="57" t="s">
        <v>43</v>
      </c>
      <c r="D1305" s="58"/>
      <c r="E1305" s="59">
        <f>SUM(E1304:E1304)</f>
        <v>100000</v>
      </c>
    </row>
    <row r="1306" spans="1:5" ht="15" customHeight="1" x14ac:dyDescent="0.2"/>
    <row r="1307" spans="1:5" ht="15" customHeight="1" x14ac:dyDescent="0.2"/>
    <row r="1308" spans="1:5" ht="15" customHeight="1" x14ac:dyDescent="0.25">
      <c r="A1308" s="177" t="s">
        <v>210</v>
      </c>
    </row>
    <row r="1309" spans="1:5" ht="15" customHeight="1" x14ac:dyDescent="0.2">
      <c r="A1309" s="37" t="s">
        <v>107</v>
      </c>
      <c r="B1309" s="37"/>
      <c r="C1309" s="37"/>
      <c r="D1309" s="37"/>
      <c r="E1309" s="37"/>
    </row>
    <row r="1310" spans="1:5" ht="15" customHeight="1" x14ac:dyDescent="0.2">
      <c r="A1310" s="112" t="s">
        <v>211</v>
      </c>
      <c r="B1310" s="112"/>
      <c r="C1310" s="112"/>
      <c r="D1310" s="112"/>
      <c r="E1310" s="112"/>
    </row>
    <row r="1311" spans="1:5" ht="15" customHeight="1" x14ac:dyDescent="0.2">
      <c r="A1311" s="112"/>
      <c r="B1311" s="112"/>
      <c r="C1311" s="112"/>
      <c r="D1311" s="112"/>
      <c r="E1311" s="112"/>
    </row>
    <row r="1312" spans="1:5" ht="15" customHeight="1" x14ac:dyDescent="0.2">
      <c r="A1312" s="112"/>
      <c r="B1312" s="112"/>
      <c r="C1312" s="112"/>
      <c r="D1312" s="112"/>
      <c r="E1312" s="112"/>
    </row>
    <row r="1313" spans="1:5" ht="15" customHeight="1" x14ac:dyDescent="0.2">
      <c r="A1313" s="112"/>
      <c r="B1313" s="112"/>
      <c r="C1313" s="112"/>
      <c r="D1313" s="112"/>
      <c r="E1313" s="112"/>
    </row>
    <row r="1314" spans="1:5" ht="15" customHeight="1" x14ac:dyDescent="0.2">
      <c r="A1314" s="112"/>
      <c r="B1314" s="112"/>
      <c r="C1314" s="112"/>
      <c r="D1314" s="112"/>
      <c r="E1314" s="112"/>
    </row>
    <row r="1315" spans="1:5" ht="15" customHeight="1" x14ac:dyDescent="0.2">
      <c r="A1315" s="112"/>
      <c r="B1315" s="112"/>
      <c r="C1315" s="112"/>
      <c r="D1315" s="112"/>
      <c r="E1315" s="112"/>
    </row>
    <row r="1316" spans="1:5" ht="15" customHeight="1" x14ac:dyDescent="0.2">
      <c r="A1316" s="112"/>
      <c r="B1316" s="112"/>
      <c r="C1316" s="112"/>
      <c r="D1316" s="112"/>
      <c r="E1316" s="112"/>
    </row>
    <row r="1317" spans="1:5" ht="15" customHeight="1" x14ac:dyDescent="0.2">
      <c r="A1317" s="112"/>
      <c r="B1317" s="112"/>
      <c r="C1317" s="112"/>
      <c r="D1317" s="112"/>
      <c r="E1317" s="112"/>
    </row>
    <row r="1318" spans="1:5" ht="15" customHeight="1" x14ac:dyDescent="0.2">
      <c r="A1318" s="224"/>
      <c r="B1318" s="224"/>
      <c r="C1318" s="224"/>
      <c r="D1318" s="224"/>
      <c r="E1318" s="224"/>
    </row>
    <row r="1319" spans="1:5" ht="15" customHeight="1" x14ac:dyDescent="0.25">
      <c r="A1319" s="68" t="s">
        <v>1</v>
      </c>
      <c r="B1319" s="41"/>
      <c r="C1319" s="41"/>
      <c r="D1319" s="41"/>
      <c r="E1319" s="41"/>
    </row>
    <row r="1320" spans="1:5" ht="15" customHeight="1" x14ac:dyDescent="0.2">
      <c r="A1320" s="60" t="s">
        <v>51</v>
      </c>
      <c r="B1320" s="41"/>
      <c r="C1320" s="41"/>
      <c r="D1320" s="41"/>
      <c r="E1320" s="43" t="s">
        <v>52</v>
      </c>
    </row>
    <row r="1321" spans="1:5" ht="15" customHeight="1" x14ac:dyDescent="0.25">
      <c r="A1321" s="40"/>
      <c r="B1321" s="44"/>
      <c r="C1321" s="41"/>
      <c r="D1321" s="41"/>
      <c r="E1321" s="45"/>
    </row>
    <row r="1322" spans="1:5" ht="15" customHeight="1" x14ac:dyDescent="0.2">
      <c r="A1322" s="137"/>
      <c r="B1322" s="46"/>
      <c r="C1322" s="47" t="s">
        <v>39</v>
      </c>
      <c r="D1322" s="106" t="s">
        <v>54</v>
      </c>
      <c r="E1322" s="49" t="s">
        <v>41</v>
      </c>
    </row>
    <row r="1323" spans="1:5" ht="15" customHeight="1" x14ac:dyDescent="0.2">
      <c r="A1323" s="134"/>
      <c r="B1323" s="51"/>
      <c r="C1323" s="52">
        <v>6172</v>
      </c>
      <c r="D1323" s="118" t="s">
        <v>125</v>
      </c>
      <c r="E1323" s="127">
        <v>3063</v>
      </c>
    </row>
    <row r="1324" spans="1:5" ht="15" customHeight="1" x14ac:dyDescent="0.2">
      <c r="A1324" s="134"/>
      <c r="B1324" s="64"/>
      <c r="C1324" s="57" t="s">
        <v>43</v>
      </c>
      <c r="D1324" s="58"/>
      <c r="E1324" s="59">
        <f>SUM(E1323:E1323)</f>
        <v>3063</v>
      </c>
    </row>
    <row r="1325" spans="1:5" ht="15" customHeight="1" x14ac:dyDescent="0.2">
      <c r="A1325" s="225"/>
      <c r="B1325" s="225"/>
      <c r="C1325" s="225"/>
      <c r="D1325" s="225"/>
      <c r="E1325" s="225"/>
    </row>
    <row r="1326" spans="1:5" ht="15" customHeight="1" x14ac:dyDescent="0.25">
      <c r="A1326" s="40" t="s">
        <v>16</v>
      </c>
      <c r="B1326" s="41"/>
      <c r="C1326" s="41"/>
      <c r="D1326" s="41"/>
      <c r="E1326" s="41"/>
    </row>
    <row r="1327" spans="1:5" ht="15" customHeight="1" x14ac:dyDescent="0.2">
      <c r="A1327" s="60" t="s">
        <v>51</v>
      </c>
      <c r="B1327" s="41"/>
      <c r="C1327" s="41"/>
      <c r="D1327" s="41"/>
      <c r="E1327" s="43" t="s">
        <v>52</v>
      </c>
    </row>
    <row r="1328" spans="1:5" ht="15" customHeight="1" x14ac:dyDescent="0.25">
      <c r="A1328" s="40"/>
      <c r="B1328" s="44"/>
      <c r="C1328" s="41"/>
      <c r="D1328" s="41"/>
      <c r="E1328" s="45"/>
    </row>
    <row r="1329" spans="1:5" ht="15" customHeight="1" x14ac:dyDescent="0.2">
      <c r="A1329" s="46"/>
      <c r="B1329" s="46"/>
      <c r="C1329" s="47" t="s">
        <v>39</v>
      </c>
      <c r="D1329" s="48" t="s">
        <v>40</v>
      </c>
      <c r="E1329" s="49" t="s">
        <v>41</v>
      </c>
    </row>
    <row r="1330" spans="1:5" ht="15" customHeight="1" x14ac:dyDescent="0.2">
      <c r="A1330" s="50"/>
      <c r="B1330" s="51"/>
      <c r="C1330" s="123">
        <v>6409</v>
      </c>
      <c r="D1330" s="53" t="s">
        <v>42</v>
      </c>
      <c r="E1330" s="127">
        <v>3063</v>
      </c>
    </row>
    <row r="1331" spans="1:5" ht="15" customHeight="1" x14ac:dyDescent="0.2">
      <c r="A1331" s="55"/>
      <c r="B1331" s="56"/>
      <c r="C1331" s="57" t="s">
        <v>43</v>
      </c>
      <c r="D1331" s="58"/>
      <c r="E1331" s="59">
        <f>E1330</f>
        <v>3063</v>
      </c>
    </row>
    <row r="1332" spans="1:5" ht="15" customHeight="1" x14ac:dyDescent="0.2"/>
    <row r="1333" spans="1:5" ht="15" customHeight="1" x14ac:dyDescent="0.2"/>
    <row r="1334" spans="1:5" ht="15" customHeight="1" x14ac:dyDescent="0.25">
      <c r="A1334" s="36" t="s">
        <v>212</v>
      </c>
    </row>
    <row r="1335" spans="1:5" ht="15" customHeight="1" x14ac:dyDescent="0.2">
      <c r="A1335" s="37" t="s">
        <v>213</v>
      </c>
      <c r="B1335" s="37"/>
      <c r="C1335" s="37"/>
      <c r="D1335" s="37"/>
      <c r="E1335" s="37"/>
    </row>
    <row r="1336" spans="1:5" ht="15" customHeight="1" x14ac:dyDescent="0.2">
      <c r="A1336" s="37"/>
      <c r="B1336" s="37"/>
      <c r="C1336" s="37"/>
      <c r="D1336" s="37"/>
      <c r="E1336" s="37"/>
    </row>
    <row r="1337" spans="1:5" ht="15" customHeight="1" x14ac:dyDescent="0.2">
      <c r="A1337" s="133" t="s">
        <v>214</v>
      </c>
      <c r="B1337" s="133"/>
      <c r="C1337" s="133"/>
      <c r="D1337" s="133"/>
      <c r="E1337" s="133"/>
    </row>
    <row r="1338" spans="1:5" ht="15" customHeight="1" x14ac:dyDescent="0.2">
      <c r="A1338" s="133"/>
      <c r="B1338" s="133"/>
      <c r="C1338" s="133"/>
      <c r="D1338" s="133"/>
      <c r="E1338" s="133"/>
    </row>
    <row r="1339" spans="1:5" ht="15" customHeight="1" x14ac:dyDescent="0.2">
      <c r="A1339" s="133"/>
      <c r="B1339" s="133"/>
      <c r="C1339" s="133"/>
      <c r="D1339" s="133"/>
      <c r="E1339" s="133"/>
    </row>
    <row r="1340" spans="1:5" ht="15" customHeight="1" x14ac:dyDescent="0.2">
      <c r="A1340" s="133"/>
      <c r="B1340" s="133"/>
      <c r="C1340" s="133"/>
      <c r="D1340" s="133"/>
      <c r="E1340" s="133"/>
    </row>
    <row r="1341" spans="1:5" ht="15" customHeight="1" x14ac:dyDescent="0.2">
      <c r="A1341" s="133"/>
      <c r="B1341" s="133"/>
      <c r="C1341" s="133"/>
      <c r="D1341" s="133"/>
      <c r="E1341" s="133"/>
    </row>
    <row r="1342" spans="1:5" ht="15" customHeight="1" x14ac:dyDescent="0.2">
      <c r="A1342" s="133"/>
      <c r="B1342" s="133"/>
      <c r="C1342" s="133"/>
      <c r="D1342" s="133"/>
      <c r="E1342" s="133"/>
    </row>
    <row r="1343" spans="1:5" ht="15" customHeight="1" x14ac:dyDescent="0.2">
      <c r="A1343" s="133"/>
      <c r="B1343" s="133"/>
      <c r="C1343" s="133"/>
      <c r="D1343" s="133"/>
      <c r="E1343" s="133"/>
    </row>
    <row r="1344" spans="1:5" ht="15" customHeight="1" x14ac:dyDescent="0.2">
      <c r="A1344" s="133"/>
      <c r="B1344" s="133"/>
      <c r="C1344" s="133"/>
      <c r="D1344" s="133"/>
      <c r="E1344" s="133"/>
    </row>
    <row r="1345" spans="1:5" ht="15" customHeight="1" x14ac:dyDescent="0.2">
      <c r="A1345" s="180"/>
      <c r="B1345" s="180"/>
      <c r="C1345" s="180"/>
      <c r="D1345" s="180"/>
      <c r="E1345" s="180"/>
    </row>
    <row r="1346" spans="1:5" ht="15" customHeight="1" x14ac:dyDescent="0.2">
      <c r="A1346" s="41"/>
      <c r="B1346" s="154"/>
      <c r="C1346" s="159"/>
      <c r="D1346" s="41"/>
      <c r="E1346" s="160"/>
    </row>
    <row r="1347" spans="1:5" ht="15" customHeight="1" x14ac:dyDescent="0.2">
      <c r="A1347" s="41"/>
      <c r="B1347" s="154"/>
      <c r="C1347" s="159"/>
      <c r="D1347" s="41"/>
      <c r="E1347" s="160"/>
    </row>
    <row r="1348" spans="1:5" ht="15" customHeight="1" x14ac:dyDescent="0.2">
      <c r="A1348" s="41"/>
      <c r="B1348" s="154"/>
      <c r="C1348" s="159"/>
      <c r="D1348" s="41"/>
      <c r="E1348" s="160"/>
    </row>
    <row r="1349" spans="1:5" ht="15" customHeight="1" x14ac:dyDescent="0.2">
      <c r="A1349" s="41"/>
      <c r="B1349" s="154"/>
      <c r="C1349" s="159"/>
      <c r="D1349" s="41"/>
      <c r="E1349" s="160"/>
    </row>
    <row r="1350" spans="1:5" ht="15" customHeight="1" x14ac:dyDescent="0.2">
      <c r="A1350" s="41"/>
      <c r="B1350" s="154"/>
      <c r="C1350" s="159"/>
      <c r="D1350" s="41"/>
      <c r="E1350" s="160"/>
    </row>
    <row r="1351" spans="1:5" ht="15" customHeight="1" x14ac:dyDescent="0.2">
      <c r="A1351" s="41"/>
      <c r="B1351" s="154"/>
      <c r="C1351" s="159"/>
      <c r="D1351" s="41"/>
      <c r="E1351" s="160"/>
    </row>
    <row r="1352" spans="1:5" ht="15" customHeight="1" x14ac:dyDescent="0.25">
      <c r="A1352" s="68" t="s">
        <v>16</v>
      </c>
      <c r="B1352" s="69"/>
      <c r="C1352" s="69"/>
      <c r="D1352" s="44"/>
      <c r="E1352" s="44"/>
    </row>
    <row r="1353" spans="1:5" ht="15" customHeight="1" x14ac:dyDescent="0.2">
      <c r="A1353" s="60" t="s">
        <v>130</v>
      </c>
      <c r="B1353" s="69"/>
      <c r="C1353" s="69"/>
      <c r="D1353" s="69"/>
      <c r="E1353" s="61" t="s">
        <v>131</v>
      </c>
    </row>
    <row r="1354" spans="1:5" ht="15" customHeight="1" x14ac:dyDescent="0.25">
      <c r="A1354" s="164"/>
      <c r="B1354" s="165"/>
      <c r="C1354" s="69"/>
      <c r="D1354" s="70"/>
      <c r="E1354" s="110"/>
    </row>
    <row r="1355" spans="1:5" ht="15" customHeight="1" x14ac:dyDescent="0.2">
      <c r="A1355" s="137"/>
      <c r="B1355" s="47" t="s">
        <v>53</v>
      </c>
      <c r="C1355" s="47" t="s">
        <v>39</v>
      </c>
      <c r="D1355" s="106" t="s">
        <v>54</v>
      </c>
      <c r="E1355" s="72" t="s">
        <v>41</v>
      </c>
    </row>
    <row r="1356" spans="1:5" ht="15" customHeight="1" x14ac:dyDescent="0.2">
      <c r="A1356" s="137"/>
      <c r="B1356" s="128" t="s">
        <v>215</v>
      </c>
      <c r="C1356" s="47"/>
      <c r="D1356" s="124" t="s">
        <v>132</v>
      </c>
      <c r="E1356" s="127">
        <v>-200000</v>
      </c>
    </row>
    <row r="1357" spans="1:5" ht="15" customHeight="1" x14ac:dyDescent="0.2">
      <c r="A1357" s="134"/>
      <c r="B1357" s="128" t="s">
        <v>216</v>
      </c>
      <c r="C1357" s="52"/>
      <c r="D1357" s="124" t="s">
        <v>126</v>
      </c>
      <c r="E1357" s="127">
        <v>200000</v>
      </c>
    </row>
    <row r="1358" spans="1:5" ht="15" customHeight="1" x14ac:dyDescent="0.2">
      <c r="A1358" s="134"/>
      <c r="B1358" s="128"/>
      <c r="C1358" s="57" t="s">
        <v>43</v>
      </c>
      <c r="D1358" s="58"/>
      <c r="E1358" s="59">
        <f>SUM(E1356:E1357)</f>
        <v>0</v>
      </c>
    </row>
    <row r="1359" spans="1:5" ht="15" customHeight="1" x14ac:dyDescent="0.2">
      <c r="A1359" s="134"/>
      <c r="B1359" s="64"/>
      <c r="C1359" s="159"/>
      <c r="D1359" s="41"/>
      <c r="E1359" s="226"/>
    </row>
    <row r="1360" spans="1:5" ht="15" customHeight="1" x14ac:dyDescent="0.2">
      <c r="A1360" s="134"/>
      <c r="B1360" s="64"/>
      <c r="C1360" s="159"/>
      <c r="D1360" s="41"/>
      <c r="E1360" s="226"/>
    </row>
    <row r="1361" spans="1:5" ht="15" customHeight="1" x14ac:dyDescent="0.25">
      <c r="A1361" s="36" t="s">
        <v>217</v>
      </c>
    </row>
    <row r="1362" spans="1:5" ht="15" customHeight="1" x14ac:dyDescent="0.2">
      <c r="A1362" s="37" t="s">
        <v>213</v>
      </c>
      <c r="B1362" s="37"/>
      <c r="C1362" s="37"/>
      <c r="D1362" s="37"/>
      <c r="E1362" s="37"/>
    </row>
    <row r="1363" spans="1:5" ht="15" customHeight="1" x14ac:dyDescent="0.2">
      <c r="A1363" s="37"/>
      <c r="B1363" s="37"/>
      <c r="C1363" s="37"/>
      <c r="D1363" s="37"/>
      <c r="E1363" s="37"/>
    </row>
    <row r="1364" spans="1:5" ht="15" customHeight="1" x14ac:dyDescent="0.2">
      <c r="A1364" s="227" t="s">
        <v>218</v>
      </c>
      <c r="B1364" s="227"/>
      <c r="C1364" s="227"/>
      <c r="D1364" s="227"/>
      <c r="E1364" s="227"/>
    </row>
    <row r="1365" spans="1:5" ht="15" customHeight="1" x14ac:dyDescent="0.2">
      <c r="A1365" s="227"/>
      <c r="B1365" s="227"/>
      <c r="C1365" s="227"/>
      <c r="D1365" s="227"/>
      <c r="E1365" s="227"/>
    </row>
    <row r="1366" spans="1:5" ht="15" customHeight="1" x14ac:dyDescent="0.2">
      <c r="A1366" s="227"/>
      <c r="B1366" s="227"/>
      <c r="C1366" s="227"/>
      <c r="D1366" s="227"/>
      <c r="E1366" s="227"/>
    </row>
    <row r="1367" spans="1:5" ht="15" customHeight="1" x14ac:dyDescent="0.2">
      <c r="A1367" s="227"/>
      <c r="B1367" s="227"/>
      <c r="C1367" s="227"/>
      <c r="D1367" s="227"/>
      <c r="E1367" s="227"/>
    </row>
    <row r="1368" spans="1:5" ht="15" customHeight="1" x14ac:dyDescent="0.2">
      <c r="A1368" s="227"/>
      <c r="B1368" s="227"/>
      <c r="C1368" s="227"/>
      <c r="D1368" s="227"/>
      <c r="E1368" s="227"/>
    </row>
    <row r="1369" spans="1:5" ht="15" customHeight="1" x14ac:dyDescent="0.2">
      <c r="A1369" s="227"/>
      <c r="B1369" s="227"/>
      <c r="C1369" s="227"/>
      <c r="D1369" s="227"/>
      <c r="E1369" s="227"/>
    </row>
    <row r="1370" spans="1:5" ht="15" customHeight="1" x14ac:dyDescent="0.2">
      <c r="A1370" s="227"/>
      <c r="B1370" s="227"/>
      <c r="C1370" s="227"/>
      <c r="D1370" s="227"/>
      <c r="E1370" s="227"/>
    </row>
    <row r="1371" spans="1:5" ht="15" customHeight="1" x14ac:dyDescent="0.2">
      <c r="A1371" s="227"/>
      <c r="B1371" s="227"/>
      <c r="C1371" s="227"/>
      <c r="D1371" s="227"/>
      <c r="E1371" s="227"/>
    </row>
    <row r="1372" spans="1:5" ht="15" customHeight="1" x14ac:dyDescent="0.2">
      <c r="A1372" s="227"/>
      <c r="B1372" s="227"/>
      <c r="C1372" s="227"/>
      <c r="D1372" s="227"/>
      <c r="E1372" s="227"/>
    </row>
    <row r="1373" spans="1:5" ht="15" customHeight="1" x14ac:dyDescent="0.2">
      <c r="A1373" s="39"/>
      <c r="B1373" s="39"/>
      <c r="C1373" s="39"/>
      <c r="D1373" s="39"/>
      <c r="E1373" s="39"/>
    </row>
    <row r="1374" spans="1:5" ht="15" customHeight="1" x14ac:dyDescent="0.25">
      <c r="A1374" s="68" t="s">
        <v>16</v>
      </c>
      <c r="B1374" s="69"/>
      <c r="C1374" s="69"/>
      <c r="D1374" s="44"/>
      <c r="E1374" s="44"/>
    </row>
    <row r="1375" spans="1:5" ht="15" customHeight="1" x14ac:dyDescent="0.2">
      <c r="A1375" s="60" t="s">
        <v>130</v>
      </c>
      <c r="B1375" s="69"/>
      <c r="C1375" s="69"/>
      <c r="D1375" s="69"/>
      <c r="E1375" s="61" t="s">
        <v>131</v>
      </c>
    </row>
    <row r="1376" spans="1:5" ht="15" customHeight="1" x14ac:dyDescent="0.25">
      <c r="A1376" s="164"/>
      <c r="B1376" s="165"/>
      <c r="C1376" s="69"/>
      <c r="D1376" s="70"/>
      <c r="E1376" s="110"/>
    </row>
    <row r="1377" spans="1:5" ht="15" customHeight="1" x14ac:dyDescent="0.2">
      <c r="A1377" s="137"/>
      <c r="B1377" s="47" t="s">
        <v>53</v>
      </c>
      <c r="C1377" s="47" t="s">
        <v>39</v>
      </c>
      <c r="D1377" s="106" t="s">
        <v>54</v>
      </c>
      <c r="E1377" s="72" t="s">
        <v>41</v>
      </c>
    </row>
    <row r="1378" spans="1:5" ht="15" customHeight="1" x14ac:dyDescent="0.2">
      <c r="A1378" s="137"/>
      <c r="B1378" s="128" t="s">
        <v>215</v>
      </c>
      <c r="C1378" s="47"/>
      <c r="D1378" s="124" t="s">
        <v>132</v>
      </c>
      <c r="E1378" s="127">
        <v>-25000</v>
      </c>
    </row>
    <row r="1379" spans="1:5" ht="15" customHeight="1" x14ac:dyDescent="0.2">
      <c r="A1379" s="134"/>
      <c r="B1379" s="128" t="s">
        <v>219</v>
      </c>
      <c r="C1379" s="52"/>
      <c r="D1379" s="124" t="s">
        <v>132</v>
      </c>
      <c r="E1379" s="127">
        <v>25000</v>
      </c>
    </row>
    <row r="1380" spans="1:5" ht="15" customHeight="1" x14ac:dyDescent="0.2">
      <c r="A1380" s="134"/>
      <c r="B1380" s="128"/>
      <c r="C1380" s="57" t="s">
        <v>43</v>
      </c>
      <c r="D1380" s="58"/>
      <c r="E1380" s="59">
        <f>SUM(E1378:E1379)</f>
        <v>0</v>
      </c>
    </row>
    <row r="1381" spans="1:5" ht="15" customHeight="1" x14ac:dyDescent="0.2"/>
    <row r="1382" spans="1:5" ht="15" customHeight="1" x14ac:dyDescent="0.2"/>
    <row r="1383" spans="1:5" ht="15" customHeight="1" x14ac:dyDescent="0.25">
      <c r="A1383" s="36" t="s">
        <v>220</v>
      </c>
    </row>
    <row r="1384" spans="1:5" ht="15" customHeight="1" x14ac:dyDescent="0.2">
      <c r="A1384" s="37" t="s">
        <v>213</v>
      </c>
      <c r="B1384" s="37"/>
      <c r="C1384" s="37"/>
      <c r="D1384" s="37"/>
      <c r="E1384" s="37"/>
    </row>
    <row r="1385" spans="1:5" ht="15" customHeight="1" x14ac:dyDescent="0.2">
      <c r="A1385" s="37"/>
      <c r="B1385" s="37"/>
      <c r="C1385" s="37"/>
      <c r="D1385" s="37"/>
      <c r="E1385" s="37"/>
    </row>
    <row r="1386" spans="1:5" ht="15" customHeight="1" x14ac:dyDescent="0.2">
      <c r="A1386" s="227" t="s">
        <v>221</v>
      </c>
      <c r="B1386" s="227"/>
      <c r="C1386" s="227"/>
      <c r="D1386" s="227"/>
      <c r="E1386" s="227"/>
    </row>
    <row r="1387" spans="1:5" ht="15" customHeight="1" x14ac:dyDescent="0.2">
      <c r="A1387" s="227"/>
      <c r="B1387" s="227"/>
      <c r="C1387" s="227"/>
      <c r="D1387" s="227"/>
      <c r="E1387" s="227"/>
    </row>
    <row r="1388" spans="1:5" ht="15" customHeight="1" x14ac:dyDescent="0.2">
      <c r="A1388" s="227"/>
      <c r="B1388" s="227"/>
      <c r="C1388" s="227"/>
      <c r="D1388" s="227"/>
      <c r="E1388" s="227"/>
    </row>
    <row r="1389" spans="1:5" ht="15" customHeight="1" x14ac:dyDescent="0.2">
      <c r="A1389" s="227"/>
      <c r="B1389" s="227"/>
      <c r="C1389" s="227"/>
      <c r="D1389" s="227"/>
      <c r="E1389" s="227"/>
    </row>
    <row r="1390" spans="1:5" ht="15" customHeight="1" x14ac:dyDescent="0.2">
      <c r="A1390" s="227"/>
      <c r="B1390" s="227"/>
      <c r="C1390" s="227"/>
      <c r="D1390" s="227"/>
      <c r="E1390" s="227"/>
    </row>
    <row r="1391" spans="1:5" ht="15" customHeight="1" x14ac:dyDescent="0.2">
      <c r="A1391" s="227"/>
      <c r="B1391" s="227"/>
      <c r="C1391" s="227"/>
      <c r="D1391" s="227"/>
      <c r="E1391" s="227"/>
    </row>
    <row r="1392" spans="1:5" ht="15" customHeight="1" x14ac:dyDescent="0.2">
      <c r="A1392" s="227"/>
      <c r="B1392" s="227"/>
      <c r="C1392" s="227"/>
      <c r="D1392" s="227"/>
      <c r="E1392" s="227"/>
    </row>
    <row r="1393" spans="1:5" ht="15" customHeight="1" x14ac:dyDescent="0.2">
      <c r="A1393" s="227"/>
      <c r="B1393" s="227"/>
      <c r="C1393" s="227"/>
      <c r="D1393" s="227"/>
      <c r="E1393" s="227"/>
    </row>
    <row r="1394" spans="1:5" ht="15" customHeight="1" x14ac:dyDescent="0.2">
      <c r="A1394" s="39"/>
      <c r="B1394" s="39"/>
      <c r="C1394" s="39"/>
      <c r="D1394" s="39"/>
      <c r="E1394" s="39"/>
    </row>
    <row r="1395" spans="1:5" ht="15" customHeight="1" x14ac:dyDescent="0.25">
      <c r="A1395" s="68" t="s">
        <v>16</v>
      </c>
      <c r="B1395" s="69"/>
      <c r="C1395" s="69"/>
      <c r="D1395" s="44"/>
      <c r="E1395" s="44"/>
    </row>
    <row r="1396" spans="1:5" ht="15" customHeight="1" x14ac:dyDescent="0.2">
      <c r="A1396" s="60" t="s">
        <v>130</v>
      </c>
      <c r="B1396" s="69"/>
      <c r="C1396" s="69"/>
      <c r="D1396" s="69"/>
      <c r="E1396" s="61" t="s">
        <v>131</v>
      </c>
    </row>
    <row r="1397" spans="1:5" ht="15" customHeight="1" x14ac:dyDescent="0.25">
      <c r="A1397" s="164"/>
      <c r="B1397" s="165"/>
      <c r="C1397" s="69"/>
      <c r="D1397" s="70"/>
      <c r="E1397" s="110"/>
    </row>
    <row r="1398" spans="1:5" ht="15" customHeight="1" x14ac:dyDescent="0.2">
      <c r="A1398" s="137"/>
      <c r="B1398" s="47" t="s">
        <v>53</v>
      </c>
      <c r="C1398" s="47" t="s">
        <v>39</v>
      </c>
      <c r="D1398" s="106" t="s">
        <v>54</v>
      </c>
      <c r="E1398" s="72" t="s">
        <v>41</v>
      </c>
    </row>
    <row r="1399" spans="1:5" ht="15" customHeight="1" x14ac:dyDescent="0.2">
      <c r="A1399" s="137"/>
      <c r="B1399" s="128" t="s">
        <v>215</v>
      </c>
      <c r="C1399" s="47"/>
      <c r="D1399" s="124" t="s">
        <v>132</v>
      </c>
      <c r="E1399" s="127">
        <v>-110000</v>
      </c>
    </row>
    <row r="1400" spans="1:5" ht="15" customHeight="1" x14ac:dyDescent="0.2">
      <c r="A1400" s="134"/>
      <c r="B1400" s="128" t="s">
        <v>222</v>
      </c>
      <c r="C1400" s="52"/>
      <c r="D1400" s="124" t="s">
        <v>126</v>
      </c>
      <c r="E1400" s="127">
        <v>110000</v>
      </c>
    </row>
    <row r="1401" spans="1:5" ht="15" customHeight="1" x14ac:dyDescent="0.2">
      <c r="A1401" s="134"/>
      <c r="B1401" s="128"/>
      <c r="C1401" s="57" t="s">
        <v>43</v>
      </c>
      <c r="D1401" s="58"/>
      <c r="E1401" s="59">
        <f>SUM(E1399:E1400)</f>
        <v>0</v>
      </c>
    </row>
    <row r="1402" spans="1:5" ht="15" customHeight="1" x14ac:dyDescent="0.2"/>
    <row r="1403" spans="1:5" ht="15" customHeight="1" x14ac:dyDescent="0.2"/>
    <row r="1404" spans="1:5" ht="15" customHeight="1" x14ac:dyDescent="0.25">
      <c r="A1404" s="36" t="s">
        <v>223</v>
      </c>
    </row>
    <row r="1405" spans="1:5" ht="15" customHeight="1" x14ac:dyDescent="0.2">
      <c r="A1405" s="37" t="s">
        <v>213</v>
      </c>
      <c r="B1405" s="37"/>
      <c r="C1405" s="37"/>
      <c r="D1405" s="37"/>
      <c r="E1405" s="37"/>
    </row>
    <row r="1406" spans="1:5" ht="15" customHeight="1" x14ac:dyDescent="0.2">
      <c r="A1406" s="37"/>
      <c r="B1406" s="37"/>
      <c r="C1406" s="37"/>
      <c r="D1406" s="37"/>
      <c r="E1406" s="37"/>
    </row>
    <row r="1407" spans="1:5" ht="15" customHeight="1" x14ac:dyDescent="0.2">
      <c r="A1407" s="227" t="s">
        <v>224</v>
      </c>
      <c r="B1407" s="227"/>
      <c r="C1407" s="227"/>
      <c r="D1407" s="227"/>
      <c r="E1407" s="227"/>
    </row>
    <row r="1408" spans="1:5" ht="15" customHeight="1" x14ac:dyDescent="0.2">
      <c r="A1408" s="227"/>
      <c r="B1408" s="227"/>
      <c r="C1408" s="227"/>
      <c r="D1408" s="227"/>
      <c r="E1408" s="227"/>
    </row>
    <row r="1409" spans="1:5" ht="15" customHeight="1" x14ac:dyDescent="0.2">
      <c r="A1409" s="227"/>
      <c r="B1409" s="227"/>
      <c r="C1409" s="227"/>
      <c r="D1409" s="227"/>
      <c r="E1409" s="227"/>
    </row>
    <row r="1410" spans="1:5" ht="15" customHeight="1" x14ac:dyDescent="0.2">
      <c r="A1410" s="227"/>
      <c r="B1410" s="227"/>
      <c r="C1410" s="227"/>
      <c r="D1410" s="227"/>
      <c r="E1410" s="227"/>
    </row>
    <row r="1411" spans="1:5" ht="15" customHeight="1" x14ac:dyDescent="0.2">
      <c r="A1411" s="227"/>
      <c r="B1411" s="227"/>
      <c r="C1411" s="227"/>
      <c r="D1411" s="227"/>
      <c r="E1411" s="227"/>
    </row>
    <row r="1412" spans="1:5" ht="15" customHeight="1" x14ac:dyDescent="0.2">
      <c r="A1412" s="227"/>
      <c r="B1412" s="227"/>
      <c r="C1412" s="227"/>
      <c r="D1412" s="227"/>
      <c r="E1412" s="227"/>
    </row>
    <row r="1413" spans="1:5" ht="15" customHeight="1" x14ac:dyDescent="0.2">
      <c r="A1413" s="227"/>
      <c r="B1413" s="227"/>
      <c r="C1413" s="227"/>
      <c r="D1413" s="227"/>
      <c r="E1413" s="227"/>
    </row>
    <row r="1414" spans="1:5" ht="15" customHeight="1" x14ac:dyDescent="0.2">
      <c r="A1414" s="227"/>
      <c r="B1414" s="227"/>
      <c r="C1414" s="227"/>
      <c r="D1414" s="227"/>
      <c r="E1414" s="227"/>
    </row>
    <row r="1415" spans="1:5" ht="15" customHeight="1" x14ac:dyDescent="0.2">
      <c r="A1415" s="39"/>
      <c r="B1415" s="39"/>
      <c r="C1415" s="39"/>
      <c r="D1415" s="39"/>
      <c r="E1415" s="39"/>
    </row>
    <row r="1416" spans="1:5" ht="15" customHeight="1" x14ac:dyDescent="0.25">
      <c r="A1416" s="68" t="s">
        <v>16</v>
      </c>
      <c r="B1416" s="69"/>
      <c r="C1416" s="69"/>
      <c r="D1416" s="44"/>
      <c r="E1416" s="44"/>
    </row>
    <row r="1417" spans="1:5" ht="15" customHeight="1" x14ac:dyDescent="0.2">
      <c r="A1417" s="60" t="s">
        <v>130</v>
      </c>
      <c r="B1417" s="69"/>
      <c r="C1417" s="69"/>
      <c r="D1417" s="69"/>
      <c r="E1417" s="61" t="s">
        <v>131</v>
      </c>
    </row>
    <row r="1418" spans="1:5" ht="15" customHeight="1" x14ac:dyDescent="0.25">
      <c r="A1418" s="164"/>
      <c r="B1418" s="165"/>
      <c r="C1418" s="69"/>
      <c r="D1418" s="70"/>
      <c r="E1418" s="110"/>
    </row>
    <row r="1419" spans="1:5" ht="15" customHeight="1" x14ac:dyDescent="0.2">
      <c r="A1419" s="137"/>
      <c r="B1419" s="47" t="s">
        <v>53</v>
      </c>
      <c r="C1419" s="47" t="s">
        <v>39</v>
      </c>
      <c r="D1419" s="106" t="s">
        <v>54</v>
      </c>
      <c r="E1419" s="72" t="s">
        <v>41</v>
      </c>
    </row>
    <row r="1420" spans="1:5" ht="15" customHeight="1" x14ac:dyDescent="0.2">
      <c r="A1420" s="137"/>
      <c r="B1420" s="128" t="s">
        <v>215</v>
      </c>
      <c r="C1420" s="47"/>
      <c r="D1420" s="124" t="s">
        <v>132</v>
      </c>
      <c r="E1420" s="127">
        <v>-70000</v>
      </c>
    </row>
    <row r="1421" spans="1:5" ht="15" customHeight="1" x14ac:dyDescent="0.2">
      <c r="A1421" s="134"/>
      <c r="B1421" s="128" t="s">
        <v>216</v>
      </c>
      <c r="C1421" s="52"/>
      <c r="D1421" s="124" t="s">
        <v>126</v>
      </c>
      <c r="E1421" s="127">
        <v>70000</v>
      </c>
    </row>
    <row r="1422" spans="1:5" ht="15" customHeight="1" x14ac:dyDescent="0.2">
      <c r="A1422" s="134"/>
      <c r="B1422" s="128"/>
      <c r="C1422" s="57" t="s">
        <v>43</v>
      </c>
      <c r="D1422" s="58"/>
      <c r="E1422" s="59">
        <f>SUM(E1420:E1421)</f>
        <v>0</v>
      </c>
    </row>
    <row r="1423" spans="1:5" ht="15" customHeight="1" x14ac:dyDescent="0.2"/>
    <row r="1424" spans="1:5" ht="15" customHeight="1" x14ac:dyDescent="0.2"/>
    <row r="1425" spans="1:5" ht="15" customHeight="1" x14ac:dyDescent="0.25">
      <c r="A1425" s="36" t="s">
        <v>225</v>
      </c>
    </row>
    <row r="1426" spans="1:5" ht="15" customHeight="1" x14ac:dyDescent="0.2">
      <c r="A1426" s="66" t="s">
        <v>48</v>
      </c>
      <c r="B1426" s="66"/>
      <c r="C1426" s="66"/>
      <c r="D1426" s="66"/>
      <c r="E1426" s="66"/>
    </row>
    <row r="1427" spans="1:5" ht="15" customHeight="1" x14ac:dyDescent="0.2">
      <c r="A1427" s="133" t="s">
        <v>226</v>
      </c>
      <c r="B1427" s="133"/>
      <c r="C1427" s="133"/>
      <c r="D1427" s="133"/>
      <c r="E1427" s="133"/>
    </row>
    <row r="1428" spans="1:5" ht="15" customHeight="1" x14ac:dyDescent="0.2">
      <c r="A1428" s="133"/>
      <c r="B1428" s="133"/>
      <c r="C1428" s="133"/>
      <c r="D1428" s="133"/>
      <c r="E1428" s="133"/>
    </row>
    <row r="1429" spans="1:5" ht="15" customHeight="1" x14ac:dyDescent="0.2">
      <c r="A1429" s="133"/>
      <c r="B1429" s="133"/>
      <c r="C1429" s="133"/>
      <c r="D1429" s="133"/>
      <c r="E1429" s="133"/>
    </row>
    <row r="1430" spans="1:5" ht="15" customHeight="1" x14ac:dyDescent="0.2">
      <c r="A1430" s="133"/>
      <c r="B1430" s="133"/>
      <c r="C1430" s="133"/>
      <c r="D1430" s="133"/>
      <c r="E1430" s="133"/>
    </row>
    <row r="1431" spans="1:5" ht="15" customHeight="1" x14ac:dyDescent="0.2">
      <c r="A1431" s="133"/>
      <c r="B1431" s="133"/>
      <c r="C1431" s="133"/>
      <c r="D1431" s="133"/>
      <c r="E1431" s="133"/>
    </row>
    <row r="1432" spans="1:5" ht="15" customHeight="1" x14ac:dyDescent="0.2">
      <c r="A1432" s="133"/>
      <c r="B1432" s="133"/>
      <c r="C1432" s="133"/>
      <c r="D1432" s="133"/>
      <c r="E1432" s="133"/>
    </row>
    <row r="1433" spans="1:5" ht="15" customHeight="1" x14ac:dyDescent="0.2">
      <c r="A1433" s="133"/>
      <c r="B1433" s="133"/>
      <c r="C1433" s="133"/>
      <c r="D1433" s="133"/>
      <c r="E1433" s="133"/>
    </row>
    <row r="1434" spans="1:5" ht="15" customHeight="1" x14ac:dyDescent="0.2">
      <c r="A1434" s="133"/>
      <c r="B1434" s="133"/>
      <c r="C1434" s="133"/>
      <c r="D1434" s="133"/>
      <c r="E1434" s="133"/>
    </row>
    <row r="1435" spans="1:5" ht="15" customHeight="1" x14ac:dyDescent="0.2">
      <c r="A1435" s="39"/>
      <c r="B1435" s="39"/>
      <c r="C1435" s="39"/>
      <c r="D1435" s="39"/>
      <c r="E1435" s="39"/>
    </row>
    <row r="1436" spans="1:5" ht="15" customHeight="1" x14ac:dyDescent="0.25">
      <c r="A1436" s="40" t="s">
        <v>1</v>
      </c>
      <c r="B1436" s="41"/>
      <c r="C1436" s="41"/>
      <c r="D1436" s="41"/>
      <c r="E1436" s="41"/>
    </row>
    <row r="1437" spans="1:5" ht="15" customHeight="1" x14ac:dyDescent="0.2">
      <c r="A1437" s="42" t="s">
        <v>37</v>
      </c>
      <c r="E1437" t="s">
        <v>38</v>
      </c>
    </row>
    <row r="1438" spans="1:5" ht="15" customHeight="1" x14ac:dyDescent="0.25">
      <c r="B1438" s="40"/>
      <c r="C1438" s="41"/>
      <c r="D1438" s="41"/>
      <c r="E1438" s="45"/>
    </row>
    <row r="1439" spans="1:5" ht="15" customHeight="1" x14ac:dyDescent="0.2">
      <c r="A1439" s="46"/>
      <c r="B1439" s="46"/>
      <c r="C1439" s="47" t="s">
        <v>39</v>
      </c>
      <c r="D1439" s="106" t="s">
        <v>54</v>
      </c>
      <c r="E1439" s="72" t="s">
        <v>41</v>
      </c>
    </row>
    <row r="1440" spans="1:5" ht="15" customHeight="1" x14ac:dyDescent="0.2">
      <c r="A1440" s="134"/>
      <c r="B1440" s="135"/>
      <c r="C1440" s="62"/>
      <c r="D1440" s="118" t="s">
        <v>114</v>
      </c>
      <c r="E1440" s="77">
        <v>2268</v>
      </c>
    </row>
    <row r="1441" spans="1:5" ht="15" customHeight="1" x14ac:dyDescent="0.2">
      <c r="A1441" s="134"/>
      <c r="B1441" s="135"/>
      <c r="C1441" s="79" t="s">
        <v>43</v>
      </c>
      <c r="D1441" s="80"/>
      <c r="E1441" s="81">
        <f>SUM(E1440:E1440)</f>
        <v>2268</v>
      </c>
    </row>
    <row r="1442" spans="1:5" ht="15" customHeight="1" x14ac:dyDescent="0.2"/>
    <row r="1443" spans="1:5" ht="15" customHeight="1" x14ac:dyDescent="0.25">
      <c r="A1443" s="68" t="s">
        <v>16</v>
      </c>
      <c r="B1443" s="69"/>
      <c r="C1443" s="69"/>
      <c r="D1443" s="44"/>
      <c r="E1443" s="44"/>
    </row>
    <row r="1444" spans="1:5" ht="15" customHeight="1" x14ac:dyDescent="0.2">
      <c r="A1444" s="60" t="s">
        <v>94</v>
      </c>
      <c r="B1444" s="41"/>
      <c r="C1444" s="41"/>
      <c r="D1444" s="41"/>
      <c r="E1444" s="43" t="s">
        <v>95</v>
      </c>
    </row>
    <row r="1445" spans="1:5" ht="15" customHeight="1" x14ac:dyDescent="0.2">
      <c r="A1445" s="70"/>
      <c r="B1445" s="109"/>
      <c r="C1445" s="69"/>
      <c r="D1445" s="70"/>
      <c r="E1445" s="110"/>
    </row>
    <row r="1446" spans="1:5" ht="15" customHeight="1" x14ac:dyDescent="0.2">
      <c r="B1446" s="46"/>
      <c r="C1446" s="72" t="s">
        <v>39</v>
      </c>
      <c r="D1446" s="48" t="s">
        <v>40</v>
      </c>
      <c r="E1446" s="72" t="s">
        <v>41</v>
      </c>
    </row>
    <row r="1447" spans="1:5" ht="15" customHeight="1" x14ac:dyDescent="0.2">
      <c r="B1447" s="136"/>
      <c r="C1447" s="62">
        <v>3522</v>
      </c>
      <c r="D1447" s="53" t="s">
        <v>115</v>
      </c>
      <c r="E1447" s="77">
        <v>2268</v>
      </c>
    </row>
    <row r="1448" spans="1:5" ht="15" customHeight="1" x14ac:dyDescent="0.2">
      <c r="B1448" s="131"/>
      <c r="C1448" s="79" t="s">
        <v>43</v>
      </c>
      <c r="D1448" s="88"/>
      <c r="E1448" s="89">
        <f>SUM(E1447:E1447)</f>
        <v>2268</v>
      </c>
    </row>
    <row r="1449" spans="1:5" ht="15" customHeight="1" x14ac:dyDescent="0.2"/>
    <row r="1450" spans="1:5" ht="15" customHeight="1" x14ac:dyDescent="0.2"/>
    <row r="1451" spans="1:5" ht="15" customHeight="1" x14ac:dyDescent="0.2"/>
    <row r="1452" spans="1:5" ht="15" customHeight="1" x14ac:dyDescent="0.2"/>
    <row r="1453" spans="1:5" ht="15" customHeight="1" x14ac:dyDescent="0.2"/>
    <row r="1454" spans="1:5" ht="15" customHeight="1" x14ac:dyDescent="0.2"/>
    <row r="1455" spans="1:5" ht="15" customHeight="1" x14ac:dyDescent="0.25">
      <c r="A1455" s="36" t="s">
        <v>227</v>
      </c>
    </row>
    <row r="1456" spans="1:5" ht="15" customHeight="1" x14ac:dyDescent="0.2">
      <c r="A1456" s="37" t="s">
        <v>228</v>
      </c>
      <c r="B1456" s="37"/>
      <c r="C1456" s="37"/>
      <c r="D1456" s="37"/>
      <c r="E1456" s="37"/>
    </row>
    <row r="1457" spans="1:5" ht="15" customHeight="1" x14ac:dyDescent="0.2">
      <c r="A1457" s="37"/>
      <c r="B1457" s="37"/>
      <c r="C1457" s="37"/>
      <c r="D1457" s="37"/>
      <c r="E1457" s="37"/>
    </row>
    <row r="1458" spans="1:5" ht="15" customHeight="1" x14ac:dyDescent="0.2">
      <c r="A1458" s="38" t="s">
        <v>229</v>
      </c>
      <c r="B1458" s="38"/>
      <c r="C1458" s="38"/>
      <c r="D1458" s="38"/>
      <c r="E1458" s="38"/>
    </row>
    <row r="1459" spans="1:5" ht="15" customHeight="1" x14ac:dyDescent="0.2">
      <c r="A1459" s="38"/>
      <c r="B1459" s="38"/>
      <c r="C1459" s="38"/>
      <c r="D1459" s="38"/>
      <c r="E1459" s="38"/>
    </row>
    <row r="1460" spans="1:5" ht="15" customHeight="1" x14ac:dyDescent="0.2">
      <c r="A1460" s="38"/>
      <c r="B1460" s="38"/>
      <c r="C1460" s="38"/>
      <c r="D1460" s="38"/>
      <c r="E1460" s="38"/>
    </row>
    <row r="1461" spans="1:5" ht="15" customHeight="1" x14ac:dyDescent="0.2">
      <c r="A1461" s="38"/>
      <c r="B1461" s="38"/>
      <c r="C1461" s="38"/>
      <c r="D1461" s="38"/>
      <c r="E1461" s="38"/>
    </row>
    <row r="1462" spans="1:5" ht="15" customHeight="1" x14ac:dyDescent="0.2">
      <c r="A1462" s="38"/>
      <c r="B1462" s="38"/>
      <c r="C1462" s="38"/>
      <c r="D1462" s="38"/>
      <c r="E1462" s="38"/>
    </row>
    <row r="1463" spans="1:5" ht="15" customHeight="1" x14ac:dyDescent="0.2">
      <c r="A1463" s="38"/>
      <c r="B1463" s="38"/>
      <c r="C1463" s="38"/>
      <c r="D1463" s="38"/>
      <c r="E1463" s="38"/>
    </row>
    <row r="1464" spans="1:5" ht="15" customHeight="1" x14ac:dyDescent="0.2">
      <c r="A1464" s="38"/>
      <c r="B1464" s="38"/>
      <c r="C1464" s="38"/>
      <c r="D1464" s="38"/>
      <c r="E1464" s="38"/>
    </row>
    <row r="1465" spans="1:5" ht="15" customHeight="1" x14ac:dyDescent="0.2">
      <c r="A1465" s="38"/>
      <c r="B1465" s="38"/>
      <c r="C1465" s="38"/>
      <c r="D1465" s="38"/>
      <c r="E1465" s="38"/>
    </row>
    <row r="1466" spans="1:5" ht="15" customHeight="1" x14ac:dyDescent="0.2">
      <c r="A1466" s="38"/>
      <c r="B1466" s="38"/>
      <c r="C1466" s="38"/>
      <c r="D1466" s="38"/>
      <c r="E1466" s="38"/>
    </row>
    <row r="1467" spans="1:5" ht="15" customHeight="1" x14ac:dyDescent="0.2">
      <c r="A1467" s="166"/>
      <c r="B1467" s="166"/>
      <c r="C1467" s="166"/>
      <c r="D1467" s="166"/>
      <c r="E1467" s="166"/>
    </row>
    <row r="1468" spans="1:5" ht="15" customHeight="1" x14ac:dyDescent="0.25">
      <c r="A1468" s="40" t="s">
        <v>16</v>
      </c>
      <c r="B1468" s="41"/>
      <c r="C1468" s="41"/>
      <c r="D1468" s="41"/>
      <c r="E1468" s="41"/>
    </row>
    <row r="1469" spans="1:5" ht="15" customHeight="1" x14ac:dyDescent="0.2">
      <c r="A1469" s="42" t="s">
        <v>37</v>
      </c>
      <c r="B1469" s="41"/>
      <c r="C1469" s="41"/>
      <c r="D1469" s="41"/>
      <c r="E1469" s="43" t="s">
        <v>38</v>
      </c>
    </row>
    <row r="1470" spans="1:5" ht="15" customHeight="1" x14ac:dyDescent="0.25">
      <c r="B1470" s="40"/>
      <c r="C1470" s="41"/>
      <c r="D1470" s="41"/>
      <c r="E1470" s="45"/>
    </row>
    <row r="1471" spans="1:5" ht="15" customHeight="1" x14ac:dyDescent="0.2">
      <c r="B1471" s="46"/>
      <c r="C1471" s="47" t="s">
        <v>39</v>
      </c>
      <c r="D1471" s="106" t="s">
        <v>40</v>
      </c>
      <c r="E1471" s="49" t="s">
        <v>41</v>
      </c>
    </row>
    <row r="1472" spans="1:5" ht="15" customHeight="1" x14ac:dyDescent="0.2">
      <c r="B1472" s="228"/>
      <c r="C1472" s="117">
        <v>6409</v>
      </c>
      <c r="D1472" s="168" t="s">
        <v>42</v>
      </c>
      <c r="E1472" s="161">
        <v>-200000</v>
      </c>
    </row>
    <row r="1473" spans="1:5" ht="15" customHeight="1" x14ac:dyDescent="0.2">
      <c r="B1473" s="229"/>
      <c r="C1473" s="57" t="s">
        <v>43</v>
      </c>
      <c r="D1473" s="58"/>
      <c r="E1473" s="59">
        <f>SUM(E1472:E1472)</f>
        <v>-200000</v>
      </c>
    </row>
    <row r="1474" spans="1:5" ht="15" customHeight="1" x14ac:dyDescent="0.2">
      <c r="A1474" s="44"/>
      <c r="B1474" s="44"/>
      <c r="C1474" s="44"/>
      <c r="D1474" s="44"/>
    </row>
    <row r="1475" spans="1:5" ht="15" customHeight="1" x14ac:dyDescent="0.25">
      <c r="A1475" s="68" t="s">
        <v>16</v>
      </c>
      <c r="B1475" s="69"/>
      <c r="C1475" s="69"/>
      <c r="D1475" s="69"/>
      <c r="E1475" s="69"/>
    </row>
    <row r="1476" spans="1:5" ht="15" customHeight="1" x14ac:dyDescent="0.2">
      <c r="A1476" s="60" t="s">
        <v>166</v>
      </c>
      <c r="B1476" s="83"/>
      <c r="C1476" s="83"/>
      <c r="D1476" s="83"/>
      <c r="E1476" s="83" t="s">
        <v>167</v>
      </c>
    </row>
    <row r="1477" spans="1:5" ht="15" customHeight="1" x14ac:dyDescent="0.2">
      <c r="A1477" s="70"/>
      <c r="B1477" s="109"/>
      <c r="C1477" s="69"/>
      <c r="D1477" s="83"/>
      <c r="E1477" s="110"/>
    </row>
    <row r="1478" spans="1:5" ht="15" customHeight="1" x14ac:dyDescent="0.2">
      <c r="B1478" s="137"/>
      <c r="C1478" s="72" t="s">
        <v>39</v>
      </c>
      <c r="D1478" s="111" t="s">
        <v>40</v>
      </c>
      <c r="E1478" s="170" t="s">
        <v>41</v>
      </c>
    </row>
    <row r="1479" spans="1:5" ht="15" customHeight="1" x14ac:dyDescent="0.2">
      <c r="B1479" s="171"/>
      <c r="C1479" s="62">
        <v>6172</v>
      </c>
      <c r="D1479" s="140" t="s">
        <v>230</v>
      </c>
      <c r="E1479" s="85">
        <v>200000</v>
      </c>
    </row>
    <row r="1480" spans="1:5" ht="15" customHeight="1" x14ac:dyDescent="0.2">
      <c r="B1480" s="171"/>
      <c r="C1480" s="79" t="s">
        <v>43</v>
      </c>
      <c r="D1480" s="172"/>
      <c r="E1480" s="89">
        <f>SUM(E1479:E1479)</f>
        <v>200000</v>
      </c>
    </row>
    <row r="1481" spans="1:5" ht="15" customHeight="1" x14ac:dyDescent="0.2"/>
    <row r="1482" spans="1:5" ht="15" customHeight="1" x14ac:dyDescent="0.2"/>
    <row r="1483" spans="1:5" ht="15" customHeight="1" x14ac:dyDescent="0.25">
      <c r="A1483" s="36" t="s">
        <v>231</v>
      </c>
    </row>
    <row r="1484" spans="1:5" ht="15" customHeight="1" x14ac:dyDescent="0.2">
      <c r="A1484" s="37" t="s">
        <v>232</v>
      </c>
      <c r="B1484" s="37"/>
      <c r="C1484" s="37"/>
      <c r="D1484" s="37"/>
      <c r="E1484" s="37"/>
    </row>
    <row r="1485" spans="1:5" ht="15" customHeight="1" x14ac:dyDescent="0.2">
      <c r="A1485" s="37"/>
      <c r="B1485" s="37"/>
      <c r="C1485" s="37"/>
      <c r="D1485" s="37"/>
      <c r="E1485" s="37"/>
    </row>
    <row r="1486" spans="1:5" ht="15" customHeight="1" x14ac:dyDescent="0.2">
      <c r="A1486" s="227" t="s">
        <v>233</v>
      </c>
      <c r="B1486" s="227"/>
      <c r="C1486" s="227"/>
      <c r="D1486" s="227"/>
      <c r="E1486" s="227"/>
    </row>
    <row r="1487" spans="1:5" ht="15" customHeight="1" x14ac:dyDescent="0.2">
      <c r="A1487" s="227"/>
      <c r="B1487" s="227"/>
      <c r="C1487" s="227"/>
      <c r="D1487" s="227"/>
      <c r="E1487" s="227"/>
    </row>
    <row r="1488" spans="1:5" ht="15" customHeight="1" x14ac:dyDescent="0.2">
      <c r="A1488" s="227"/>
      <c r="B1488" s="227"/>
      <c r="C1488" s="227"/>
      <c r="D1488" s="227"/>
      <c r="E1488" s="227"/>
    </row>
    <row r="1489" spans="1:5" ht="15" customHeight="1" x14ac:dyDescent="0.2">
      <c r="A1489" s="227"/>
      <c r="B1489" s="227"/>
      <c r="C1489" s="227"/>
      <c r="D1489" s="227"/>
      <c r="E1489" s="227"/>
    </row>
    <row r="1490" spans="1:5" ht="15" customHeight="1" x14ac:dyDescent="0.2">
      <c r="A1490" s="227"/>
      <c r="B1490" s="227"/>
      <c r="C1490" s="227"/>
      <c r="D1490" s="227"/>
      <c r="E1490" s="227"/>
    </row>
    <row r="1491" spans="1:5" ht="15" customHeight="1" x14ac:dyDescent="0.2">
      <c r="A1491" s="227"/>
      <c r="B1491" s="227"/>
      <c r="C1491" s="227"/>
      <c r="D1491" s="227"/>
      <c r="E1491" s="227"/>
    </row>
    <row r="1492" spans="1:5" ht="17.25" customHeight="1" x14ac:dyDescent="0.2">
      <c r="A1492" s="227"/>
      <c r="B1492" s="227"/>
      <c r="C1492" s="227"/>
      <c r="D1492" s="227"/>
      <c r="E1492" s="227"/>
    </row>
    <row r="1493" spans="1:5" ht="15" customHeight="1" x14ac:dyDescent="0.2"/>
    <row r="1494" spans="1:5" ht="15" customHeight="1" x14ac:dyDescent="0.25">
      <c r="A1494" s="40" t="s">
        <v>16</v>
      </c>
      <c r="B1494" s="41"/>
      <c r="C1494" s="41"/>
      <c r="D1494" s="41"/>
      <c r="E1494" s="41"/>
    </row>
    <row r="1495" spans="1:5" ht="15" customHeight="1" x14ac:dyDescent="0.2">
      <c r="A1495" s="42" t="s">
        <v>151</v>
      </c>
      <c r="B1495" s="41"/>
      <c r="C1495" s="41"/>
      <c r="D1495" s="41"/>
      <c r="E1495" s="43" t="s">
        <v>152</v>
      </c>
    </row>
    <row r="1496" spans="1:5" ht="15" customHeight="1" x14ac:dyDescent="0.25">
      <c r="B1496" s="40"/>
      <c r="C1496" s="41"/>
      <c r="D1496" s="41"/>
      <c r="E1496" s="45"/>
    </row>
    <row r="1497" spans="1:5" ht="15" customHeight="1" x14ac:dyDescent="0.2">
      <c r="B1497" s="46"/>
      <c r="C1497" s="47" t="s">
        <v>39</v>
      </c>
      <c r="D1497" s="106" t="s">
        <v>40</v>
      </c>
      <c r="E1497" s="49" t="s">
        <v>41</v>
      </c>
    </row>
    <row r="1498" spans="1:5" ht="15" customHeight="1" x14ac:dyDescent="0.2">
      <c r="B1498" s="46"/>
      <c r="C1498" s="117">
        <v>2143</v>
      </c>
      <c r="D1498" s="168" t="s">
        <v>234</v>
      </c>
      <c r="E1498" s="161">
        <v>-800000</v>
      </c>
    </row>
    <row r="1499" spans="1:5" ht="15" customHeight="1" x14ac:dyDescent="0.2">
      <c r="B1499" s="46"/>
      <c r="C1499" s="117">
        <v>2143</v>
      </c>
      <c r="D1499" s="168" t="s">
        <v>235</v>
      </c>
      <c r="E1499" s="161">
        <v>392000</v>
      </c>
    </row>
    <row r="1500" spans="1:5" ht="15" customHeight="1" x14ac:dyDescent="0.2">
      <c r="B1500" s="228"/>
      <c r="C1500" s="117">
        <v>2143</v>
      </c>
      <c r="D1500" s="168" t="s">
        <v>234</v>
      </c>
      <c r="E1500" s="161">
        <v>197000</v>
      </c>
    </row>
    <row r="1501" spans="1:5" ht="15" customHeight="1" x14ac:dyDescent="0.2">
      <c r="B1501" s="229"/>
      <c r="C1501" s="57" t="s">
        <v>43</v>
      </c>
      <c r="D1501" s="58"/>
      <c r="E1501" s="59">
        <f>SUM(E1498:E1500)</f>
        <v>-211000</v>
      </c>
    </row>
    <row r="1502" spans="1:5" ht="15" customHeight="1" x14ac:dyDescent="0.2"/>
    <row r="1503" spans="1:5" ht="15" customHeight="1" x14ac:dyDescent="0.2">
      <c r="B1503" s="47" t="s">
        <v>53</v>
      </c>
      <c r="C1503" s="47" t="s">
        <v>39</v>
      </c>
      <c r="D1503" s="106" t="s">
        <v>54</v>
      </c>
      <c r="E1503" s="72" t="s">
        <v>41</v>
      </c>
    </row>
    <row r="1504" spans="1:5" ht="15" customHeight="1" x14ac:dyDescent="0.2">
      <c r="B1504" s="128" t="s">
        <v>236</v>
      </c>
      <c r="C1504" s="47"/>
      <c r="D1504" s="124" t="s">
        <v>132</v>
      </c>
      <c r="E1504" s="127">
        <v>211000</v>
      </c>
    </row>
    <row r="1505" spans="1:5" ht="15" customHeight="1" x14ac:dyDescent="0.2">
      <c r="B1505" s="128"/>
      <c r="C1505" s="57" t="s">
        <v>43</v>
      </c>
      <c r="D1505" s="58"/>
      <c r="E1505" s="59">
        <f>SUM(E1504:E1504)</f>
        <v>211000</v>
      </c>
    </row>
    <row r="1506" spans="1:5" ht="15" customHeight="1" x14ac:dyDescent="0.2"/>
    <row r="1507" spans="1:5" ht="15" customHeight="1" x14ac:dyDescent="0.2"/>
    <row r="1508" spans="1:5" ht="15" customHeight="1" x14ac:dyDescent="0.25">
      <c r="A1508" s="36" t="s">
        <v>237</v>
      </c>
    </row>
    <row r="1509" spans="1:5" ht="15" customHeight="1" x14ac:dyDescent="0.2">
      <c r="A1509" s="37" t="s">
        <v>232</v>
      </c>
      <c r="B1509" s="37"/>
      <c r="C1509" s="37"/>
      <c r="D1509" s="37"/>
      <c r="E1509" s="37"/>
    </row>
    <row r="1510" spans="1:5" ht="15" customHeight="1" x14ac:dyDescent="0.2">
      <c r="A1510" s="37"/>
      <c r="B1510" s="37"/>
      <c r="C1510" s="37"/>
      <c r="D1510" s="37"/>
      <c r="E1510" s="37"/>
    </row>
    <row r="1511" spans="1:5" ht="15" customHeight="1" x14ac:dyDescent="0.2">
      <c r="A1511" s="227" t="s">
        <v>238</v>
      </c>
      <c r="B1511" s="227"/>
      <c r="C1511" s="227"/>
      <c r="D1511" s="227"/>
      <c r="E1511" s="227"/>
    </row>
    <row r="1512" spans="1:5" ht="15" customHeight="1" x14ac:dyDescent="0.2">
      <c r="A1512" s="227"/>
      <c r="B1512" s="227"/>
      <c r="C1512" s="227"/>
      <c r="D1512" s="227"/>
      <c r="E1512" s="227"/>
    </row>
    <row r="1513" spans="1:5" ht="15" customHeight="1" x14ac:dyDescent="0.2">
      <c r="A1513" s="227"/>
      <c r="B1513" s="227"/>
      <c r="C1513" s="227"/>
      <c r="D1513" s="227"/>
      <c r="E1513" s="227"/>
    </row>
    <row r="1514" spans="1:5" ht="15" customHeight="1" x14ac:dyDescent="0.2">
      <c r="A1514" s="227"/>
      <c r="B1514" s="227"/>
      <c r="C1514" s="227"/>
      <c r="D1514" s="227"/>
      <c r="E1514" s="227"/>
    </row>
    <row r="1515" spans="1:5" ht="15" customHeight="1" x14ac:dyDescent="0.2">
      <c r="A1515" s="227"/>
      <c r="B1515" s="227"/>
      <c r="C1515" s="227"/>
      <c r="D1515" s="227"/>
      <c r="E1515" s="227"/>
    </row>
    <row r="1516" spans="1:5" ht="15" customHeight="1" x14ac:dyDescent="0.2">
      <c r="A1516" s="227"/>
      <c r="B1516" s="227"/>
      <c r="C1516" s="227"/>
      <c r="D1516" s="227"/>
      <c r="E1516" s="227"/>
    </row>
    <row r="1517" spans="1:5" ht="15" customHeight="1" x14ac:dyDescent="0.2">
      <c r="A1517" s="227"/>
      <c r="B1517" s="227"/>
      <c r="C1517" s="227"/>
      <c r="D1517" s="227"/>
      <c r="E1517" s="227"/>
    </row>
    <row r="1518" spans="1:5" ht="15" customHeight="1" x14ac:dyDescent="0.2"/>
    <row r="1519" spans="1:5" ht="15" customHeight="1" x14ac:dyDescent="0.25">
      <c r="A1519" s="40" t="s">
        <v>16</v>
      </c>
      <c r="B1519" s="41"/>
      <c r="C1519" s="41"/>
      <c r="D1519" s="41"/>
      <c r="E1519" s="41"/>
    </row>
    <row r="1520" spans="1:5" ht="15" customHeight="1" x14ac:dyDescent="0.2">
      <c r="A1520" s="42" t="s">
        <v>151</v>
      </c>
      <c r="B1520" s="41"/>
      <c r="C1520" s="41"/>
      <c r="D1520" s="41"/>
      <c r="E1520" s="43" t="s">
        <v>152</v>
      </c>
    </row>
    <row r="1521" spans="1:5" ht="15" customHeight="1" x14ac:dyDescent="0.25">
      <c r="B1521" s="40"/>
      <c r="C1521" s="41"/>
      <c r="D1521" s="41"/>
      <c r="E1521" s="45"/>
    </row>
    <row r="1522" spans="1:5" ht="15" customHeight="1" x14ac:dyDescent="0.2">
      <c r="B1522" s="46"/>
      <c r="C1522" s="47" t="s">
        <v>39</v>
      </c>
      <c r="D1522" s="106" t="s">
        <v>40</v>
      </c>
      <c r="E1522" s="49" t="s">
        <v>41</v>
      </c>
    </row>
    <row r="1523" spans="1:5" ht="15" customHeight="1" x14ac:dyDescent="0.2">
      <c r="B1523" s="46"/>
      <c r="C1523" s="117">
        <v>2143</v>
      </c>
      <c r="D1523" s="168" t="s">
        <v>234</v>
      </c>
      <c r="E1523" s="161">
        <v>-1200000</v>
      </c>
    </row>
    <row r="1524" spans="1:5" ht="15" customHeight="1" x14ac:dyDescent="0.2">
      <c r="B1524" s="46"/>
      <c r="C1524" s="117">
        <v>2143</v>
      </c>
      <c r="D1524" s="168" t="s">
        <v>235</v>
      </c>
      <c r="E1524" s="161">
        <v>915000</v>
      </c>
    </row>
    <row r="1525" spans="1:5" ht="15" customHeight="1" x14ac:dyDescent="0.2">
      <c r="B1525" s="228"/>
      <c r="C1525" s="117">
        <v>2143</v>
      </c>
      <c r="D1525" s="168" t="s">
        <v>234</v>
      </c>
      <c r="E1525" s="161">
        <v>285000</v>
      </c>
    </row>
    <row r="1526" spans="1:5" ht="15" customHeight="1" x14ac:dyDescent="0.2">
      <c r="B1526" s="229"/>
      <c r="C1526" s="57" t="s">
        <v>43</v>
      </c>
      <c r="D1526" s="58"/>
      <c r="E1526" s="59">
        <f>SUM(E1523:E1525)</f>
        <v>0</v>
      </c>
    </row>
    <row r="1527" spans="1:5" ht="15" customHeight="1" x14ac:dyDescent="0.2"/>
    <row r="1528" spans="1:5" ht="15" customHeight="1" x14ac:dyDescent="0.2"/>
    <row r="1529" spans="1:5" ht="15" customHeight="1" x14ac:dyDescent="0.25">
      <c r="A1529" s="36" t="s">
        <v>239</v>
      </c>
    </row>
    <row r="1530" spans="1:5" ht="15" customHeight="1" x14ac:dyDescent="0.2">
      <c r="A1530" s="37" t="s">
        <v>232</v>
      </c>
      <c r="B1530" s="37"/>
      <c r="C1530" s="37"/>
      <c r="D1530" s="37"/>
      <c r="E1530" s="37"/>
    </row>
    <row r="1531" spans="1:5" ht="15" customHeight="1" x14ac:dyDescent="0.2">
      <c r="A1531" s="37"/>
      <c r="B1531" s="37"/>
      <c r="C1531" s="37"/>
      <c r="D1531" s="37"/>
      <c r="E1531" s="37"/>
    </row>
    <row r="1532" spans="1:5" ht="15" customHeight="1" x14ac:dyDescent="0.2">
      <c r="A1532" s="227" t="s">
        <v>240</v>
      </c>
      <c r="B1532" s="227"/>
      <c r="C1532" s="227"/>
      <c r="D1532" s="227"/>
      <c r="E1532" s="227"/>
    </row>
    <row r="1533" spans="1:5" ht="15" customHeight="1" x14ac:dyDescent="0.2">
      <c r="A1533" s="227"/>
      <c r="B1533" s="227"/>
      <c r="C1533" s="227"/>
      <c r="D1533" s="227"/>
      <c r="E1533" s="227"/>
    </row>
    <row r="1534" spans="1:5" ht="15" customHeight="1" x14ac:dyDescent="0.2">
      <c r="A1534" s="227"/>
      <c r="B1534" s="227"/>
      <c r="C1534" s="227"/>
      <c r="D1534" s="227"/>
      <c r="E1534" s="227"/>
    </row>
    <row r="1535" spans="1:5" ht="15" customHeight="1" x14ac:dyDescent="0.2">
      <c r="A1535" s="227"/>
      <c r="B1535" s="227"/>
      <c r="C1535" s="227"/>
      <c r="D1535" s="227"/>
      <c r="E1535" s="227"/>
    </row>
    <row r="1536" spans="1:5" ht="15" customHeight="1" x14ac:dyDescent="0.2">
      <c r="A1536" s="227"/>
      <c r="B1536" s="227"/>
      <c r="C1536" s="227"/>
      <c r="D1536" s="227"/>
      <c r="E1536" s="227"/>
    </row>
    <row r="1537" spans="1:5" ht="15" customHeight="1" x14ac:dyDescent="0.2">
      <c r="A1537" s="227"/>
      <c r="B1537" s="227"/>
      <c r="C1537" s="227"/>
      <c r="D1537" s="227"/>
      <c r="E1537" s="227"/>
    </row>
    <row r="1538" spans="1:5" ht="15" customHeight="1" x14ac:dyDescent="0.2">
      <c r="A1538" s="227"/>
      <c r="B1538" s="227"/>
      <c r="C1538" s="227"/>
      <c r="D1538" s="227"/>
      <c r="E1538" s="227"/>
    </row>
    <row r="1539" spans="1:5" ht="15" customHeight="1" x14ac:dyDescent="0.2">
      <c r="A1539" s="227"/>
      <c r="B1539" s="227"/>
      <c r="C1539" s="227"/>
      <c r="D1539" s="227"/>
      <c r="E1539" s="227"/>
    </row>
    <row r="1540" spans="1:5" ht="15" customHeight="1" x14ac:dyDescent="0.2"/>
    <row r="1541" spans="1:5" ht="15" customHeight="1" x14ac:dyDescent="0.25">
      <c r="A1541" s="40" t="s">
        <v>16</v>
      </c>
      <c r="B1541" s="41"/>
      <c r="C1541" s="41"/>
      <c r="D1541" s="41"/>
      <c r="E1541" s="41"/>
    </row>
    <row r="1542" spans="1:5" ht="15" customHeight="1" x14ac:dyDescent="0.2">
      <c r="A1542" s="42" t="s">
        <v>151</v>
      </c>
      <c r="B1542" s="41"/>
      <c r="C1542" s="41"/>
      <c r="D1542" s="41"/>
      <c r="E1542" s="43" t="s">
        <v>152</v>
      </c>
    </row>
    <row r="1543" spans="1:5" ht="15" customHeight="1" x14ac:dyDescent="0.25">
      <c r="B1543" s="40"/>
      <c r="C1543" s="41"/>
      <c r="D1543" s="41"/>
      <c r="E1543" s="45"/>
    </row>
    <row r="1544" spans="1:5" ht="15" customHeight="1" x14ac:dyDescent="0.2">
      <c r="B1544" s="46"/>
      <c r="C1544" s="47" t="s">
        <v>39</v>
      </c>
      <c r="D1544" s="106" t="s">
        <v>40</v>
      </c>
      <c r="E1544" s="49" t="s">
        <v>41</v>
      </c>
    </row>
    <row r="1545" spans="1:5" ht="15" customHeight="1" x14ac:dyDescent="0.2">
      <c r="B1545" s="46"/>
      <c r="C1545" s="117">
        <v>2143</v>
      </c>
      <c r="D1545" s="168" t="s">
        <v>234</v>
      </c>
      <c r="E1545" s="161">
        <v>-800000</v>
      </c>
    </row>
    <row r="1546" spans="1:5" ht="15" customHeight="1" x14ac:dyDescent="0.2">
      <c r="B1546" s="46"/>
      <c r="C1546" s="117">
        <v>2143</v>
      </c>
      <c r="D1546" s="168" t="s">
        <v>235</v>
      </c>
      <c r="E1546" s="161">
        <v>210000</v>
      </c>
    </row>
    <row r="1547" spans="1:5" ht="15" customHeight="1" x14ac:dyDescent="0.2">
      <c r="B1547" s="228"/>
      <c r="C1547" s="117">
        <v>2143</v>
      </c>
      <c r="D1547" s="168" t="s">
        <v>234</v>
      </c>
      <c r="E1547" s="161">
        <v>590000</v>
      </c>
    </row>
    <row r="1548" spans="1:5" ht="15" customHeight="1" x14ac:dyDescent="0.2">
      <c r="B1548" s="229"/>
      <c r="C1548" s="57" t="s">
        <v>43</v>
      </c>
      <c r="D1548" s="58"/>
      <c r="E1548" s="59">
        <f>SUM(E1545:E1547)</f>
        <v>0</v>
      </c>
    </row>
    <row r="1549" spans="1:5" ht="15" customHeight="1" x14ac:dyDescent="0.2"/>
    <row r="1550" spans="1:5" ht="15" customHeight="1" x14ac:dyDescent="0.2"/>
    <row r="1551" spans="1:5" ht="15" customHeight="1" x14ac:dyDescent="0.2"/>
    <row r="1552" spans="1:5" ht="15" customHeight="1" x14ac:dyDescent="0.2"/>
    <row r="1553" spans="1:5" ht="15" customHeight="1" x14ac:dyDescent="0.2"/>
    <row r="1554" spans="1:5" ht="15" customHeight="1" x14ac:dyDescent="0.2"/>
    <row r="1555" spans="1:5" ht="15" customHeight="1" x14ac:dyDescent="0.2"/>
    <row r="1556" spans="1:5" ht="15" customHeight="1" x14ac:dyDescent="0.2"/>
    <row r="1557" spans="1:5" ht="15" customHeight="1" x14ac:dyDescent="0.2"/>
    <row r="1558" spans="1:5" ht="15" customHeight="1" x14ac:dyDescent="0.2"/>
    <row r="1559" spans="1:5" ht="15" customHeight="1" x14ac:dyDescent="0.2"/>
    <row r="1560" spans="1:5" ht="15" customHeight="1" x14ac:dyDescent="0.25">
      <c r="A1560" s="36" t="s">
        <v>241</v>
      </c>
    </row>
    <row r="1561" spans="1:5" ht="15" customHeight="1" x14ac:dyDescent="0.2">
      <c r="A1561" s="66" t="s">
        <v>48</v>
      </c>
      <c r="B1561" s="66"/>
      <c r="C1561" s="66"/>
      <c r="D1561" s="66"/>
      <c r="E1561" s="66"/>
    </row>
    <row r="1562" spans="1:5" ht="15" customHeight="1" x14ac:dyDescent="0.2">
      <c r="A1562" s="133" t="s">
        <v>242</v>
      </c>
      <c r="B1562" s="133"/>
      <c r="C1562" s="133"/>
      <c r="D1562" s="133"/>
      <c r="E1562" s="133"/>
    </row>
    <row r="1563" spans="1:5" ht="15" customHeight="1" x14ac:dyDescent="0.2">
      <c r="A1563" s="133"/>
      <c r="B1563" s="133"/>
      <c r="C1563" s="133"/>
      <c r="D1563" s="133"/>
      <c r="E1563" s="133"/>
    </row>
    <row r="1564" spans="1:5" ht="15" customHeight="1" x14ac:dyDescent="0.2">
      <c r="A1564" s="133"/>
      <c r="B1564" s="133"/>
      <c r="C1564" s="133"/>
      <c r="D1564" s="133"/>
      <c r="E1564" s="133"/>
    </row>
    <row r="1565" spans="1:5" ht="15" customHeight="1" x14ac:dyDescent="0.2">
      <c r="A1565" s="133"/>
      <c r="B1565" s="133"/>
      <c r="C1565" s="133"/>
      <c r="D1565" s="133"/>
      <c r="E1565" s="133"/>
    </row>
    <row r="1566" spans="1:5" ht="15" customHeight="1" x14ac:dyDescent="0.2">
      <c r="A1566" s="133"/>
      <c r="B1566" s="133"/>
      <c r="C1566" s="133"/>
      <c r="D1566" s="133"/>
      <c r="E1566" s="133"/>
    </row>
    <row r="1567" spans="1:5" ht="15" customHeight="1" x14ac:dyDescent="0.2">
      <c r="A1567" s="133"/>
      <c r="B1567" s="133"/>
      <c r="C1567" s="133"/>
      <c r="D1567" s="133"/>
      <c r="E1567" s="133"/>
    </row>
    <row r="1568" spans="1:5" ht="15" customHeight="1" x14ac:dyDescent="0.2">
      <c r="A1568" s="133"/>
      <c r="B1568" s="133"/>
      <c r="C1568" s="133"/>
      <c r="D1568" s="133"/>
      <c r="E1568" s="133"/>
    </row>
    <row r="1569" spans="1:5" ht="15" customHeight="1" x14ac:dyDescent="0.2">
      <c r="A1569" s="133"/>
      <c r="B1569" s="133"/>
      <c r="C1569" s="133"/>
      <c r="D1569" s="133"/>
      <c r="E1569" s="133"/>
    </row>
    <row r="1570" spans="1:5" ht="15" customHeight="1" x14ac:dyDescent="0.2">
      <c r="A1570" s="133"/>
      <c r="B1570" s="133"/>
      <c r="C1570" s="133"/>
      <c r="D1570" s="133"/>
      <c r="E1570" s="133"/>
    </row>
    <row r="1571" spans="1:5" ht="15" customHeight="1" x14ac:dyDescent="0.2">
      <c r="A1571" s="133"/>
      <c r="B1571" s="133"/>
      <c r="C1571" s="133"/>
      <c r="D1571" s="133"/>
      <c r="E1571" s="133"/>
    </row>
    <row r="1572" spans="1:5" ht="15" customHeight="1" x14ac:dyDescent="0.2">
      <c r="A1572" s="105"/>
      <c r="B1572" s="113"/>
      <c r="C1572" s="105"/>
      <c r="D1572" s="105"/>
      <c r="E1572" s="105"/>
    </row>
    <row r="1573" spans="1:5" ht="15" customHeight="1" x14ac:dyDescent="0.25">
      <c r="A1573" s="68" t="s">
        <v>1</v>
      </c>
      <c r="B1573" s="114"/>
      <c r="C1573" s="69"/>
      <c r="D1573" s="69"/>
      <c r="E1573" s="69"/>
    </row>
    <row r="1574" spans="1:5" ht="15" customHeight="1" x14ac:dyDescent="0.2">
      <c r="A1574" s="60" t="s">
        <v>130</v>
      </c>
      <c r="B1574" s="69"/>
      <c r="C1574" s="69"/>
      <c r="D1574" s="69"/>
      <c r="E1574" s="61" t="s">
        <v>131</v>
      </c>
    </row>
    <row r="1575" spans="1:5" ht="15" customHeight="1" x14ac:dyDescent="0.25">
      <c r="A1575" s="44"/>
      <c r="B1575" s="115"/>
      <c r="C1575" s="41"/>
      <c r="D1575" s="41"/>
      <c r="E1575" s="45"/>
    </row>
    <row r="1576" spans="1:5" ht="15" customHeight="1" x14ac:dyDescent="0.2">
      <c r="B1576" s="46"/>
      <c r="C1576" s="47" t="s">
        <v>39</v>
      </c>
      <c r="D1576" s="96" t="s">
        <v>54</v>
      </c>
      <c r="E1576" s="49" t="s">
        <v>41</v>
      </c>
    </row>
    <row r="1577" spans="1:5" ht="15" customHeight="1" x14ac:dyDescent="0.2">
      <c r="B1577" s="230"/>
      <c r="C1577" s="52">
        <v>6172</v>
      </c>
      <c r="D1577" s="118" t="s">
        <v>124</v>
      </c>
      <c r="E1577" s="231">
        <v>45498.85</v>
      </c>
    </row>
    <row r="1578" spans="1:5" ht="15" customHeight="1" x14ac:dyDescent="0.2">
      <c r="B1578" s="153"/>
      <c r="C1578" s="57" t="s">
        <v>43</v>
      </c>
      <c r="D1578" s="232"/>
      <c r="E1578" s="59">
        <f>SUM(E1577:E1577)</f>
        <v>45498.85</v>
      </c>
    </row>
    <row r="1579" spans="1:5" ht="15" customHeight="1" x14ac:dyDescent="0.2"/>
    <row r="1580" spans="1:5" ht="15" customHeight="1" x14ac:dyDescent="0.25">
      <c r="A1580" s="40" t="s">
        <v>16</v>
      </c>
      <c r="B1580" s="41"/>
      <c r="C1580" s="41"/>
      <c r="D1580" s="41"/>
      <c r="E1580" s="41"/>
    </row>
    <row r="1581" spans="1:5" ht="15" customHeight="1" x14ac:dyDescent="0.2">
      <c r="A1581" s="42" t="s">
        <v>37</v>
      </c>
      <c r="B1581" s="41"/>
      <c r="C1581" s="41"/>
      <c r="D1581" s="41"/>
      <c r="E1581" s="43" t="s">
        <v>38</v>
      </c>
    </row>
    <row r="1582" spans="1:5" ht="15" customHeight="1" x14ac:dyDescent="0.2"/>
    <row r="1583" spans="1:5" ht="15" customHeight="1" x14ac:dyDescent="0.2">
      <c r="C1583" s="72" t="s">
        <v>39</v>
      </c>
      <c r="D1583" s="48" t="s">
        <v>40</v>
      </c>
      <c r="E1583" s="72" t="s">
        <v>41</v>
      </c>
    </row>
    <row r="1584" spans="1:5" ht="15" customHeight="1" x14ac:dyDescent="0.2">
      <c r="C1584" s="62">
        <v>6409</v>
      </c>
      <c r="D1584" s="124" t="s">
        <v>42</v>
      </c>
      <c r="E1584" s="77">
        <v>45498.85</v>
      </c>
    </row>
    <row r="1585" spans="1:5" ht="15" customHeight="1" x14ac:dyDescent="0.2">
      <c r="C1585" s="79" t="s">
        <v>43</v>
      </c>
      <c r="D1585" s="88"/>
      <c r="E1585" s="89">
        <f>SUM(E1584:E1584)</f>
        <v>45498.85</v>
      </c>
    </row>
    <row r="1586" spans="1:5" ht="15" customHeight="1" x14ac:dyDescent="0.2"/>
    <row r="1587" spans="1:5" ht="15" customHeight="1" x14ac:dyDescent="0.2"/>
    <row r="1588" spans="1:5" ht="15" customHeight="1" x14ac:dyDescent="0.25">
      <c r="A1588" s="36" t="s">
        <v>243</v>
      </c>
    </row>
    <row r="1589" spans="1:5" ht="15" customHeight="1" x14ac:dyDescent="0.2">
      <c r="A1589" s="37" t="s">
        <v>244</v>
      </c>
      <c r="B1589" s="37"/>
      <c r="C1589" s="37"/>
      <c r="D1589" s="37"/>
      <c r="E1589" s="37"/>
    </row>
    <row r="1590" spans="1:5" ht="15" customHeight="1" x14ac:dyDescent="0.2">
      <c r="A1590" s="37"/>
      <c r="B1590" s="37"/>
      <c r="C1590" s="37"/>
      <c r="D1590" s="37"/>
      <c r="E1590" s="37"/>
    </row>
    <row r="1591" spans="1:5" ht="15" customHeight="1" x14ac:dyDescent="0.2">
      <c r="A1591" s="38" t="s">
        <v>245</v>
      </c>
      <c r="B1591" s="38"/>
      <c r="C1591" s="38"/>
      <c r="D1591" s="38"/>
      <c r="E1591" s="38"/>
    </row>
    <row r="1592" spans="1:5" ht="15" customHeight="1" x14ac:dyDescent="0.2">
      <c r="A1592" s="38"/>
      <c r="B1592" s="38"/>
      <c r="C1592" s="38"/>
      <c r="D1592" s="38"/>
      <c r="E1592" s="38"/>
    </row>
    <row r="1593" spans="1:5" ht="15" customHeight="1" x14ac:dyDescent="0.2">
      <c r="A1593" s="38"/>
      <c r="B1593" s="38"/>
      <c r="C1593" s="38"/>
      <c r="D1593" s="38"/>
      <c r="E1593" s="38"/>
    </row>
    <row r="1594" spans="1:5" ht="15" customHeight="1" x14ac:dyDescent="0.2">
      <c r="A1594" s="38"/>
      <c r="B1594" s="38"/>
      <c r="C1594" s="38"/>
      <c r="D1594" s="38"/>
      <c r="E1594" s="38"/>
    </row>
    <row r="1595" spans="1:5" ht="15" customHeight="1" x14ac:dyDescent="0.2">
      <c r="A1595" s="38"/>
      <c r="B1595" s="38"/>
      <c r="C1595" s="38"/>
      <c r="D1595" s="38"/>
      <c r="E1595" s="38"/>
    </row>
    <row r="1596" spans="1:5" ht="15" customHeight="1" x14ac:dyDescent="0.2">
      <c r="A1596" s="38"/>
      <c r="B1596" s="38"/>
      <c r="C1596" s="38"/>
      <c r="D1596" s="38"/>
      <c r="E1596" s="38"/>
    </row>
    <row r="1597" spans="1:5" ht="13.5" customHeight="1" x14ac:dyDescent="0.2">
      <c r="A1597" s="38"/>
      <c r="B1597" s="38"/>
      <c r="C1597" s="38"/>
      <c r="D1597" s="38"/>
      <c r="E1597" s="38"/>
    </row>
    <row r="1598" spans="1:5" ht="6.75" customHeight="1" x14ac:dyDescent="0.2">
      <c r="A1598" s="38"/>
      <c r="B1598" s="38"/>
      <c r="C1598" s="38"/>
      <c r="D1598" s="38"/>
      <c r="E1598" s="38"/>
    </row>
    <row r="1599" spans="1:5" ht="15" customHeight="1" x14ac:dyDescent="0.2">
      <c r="A1599" s="39"/>
      <c r="B1599" s="39"/>
      <c r="C1599" s="39"/>
      <c r="D1599" s="39"/>
      <c r="E1599" s="39"/>
    </row>
    <row r="1600" spans="1:5" ht="15" customHeight="1" x14ac:dyDescent="0.25">
      <c r="A1600" s="40" t="s">
        <v>16</v>
      </c>
      <c r="B1600" s="41"/>
      <c r="C1600" s="41"/>
      <c r="D1600" s="41"/>
      <c r="E1600" s="41"/>
    </row>
    <row r="1601" spans="1:6" ht="15" customHeight="1" x14ac:dyDescent="0.2">
      <c r="A1601" s="42" t="s">
        <v>37</v>
      </c>
      <c r="B1601" s="41"/>
      <c r="C1601" s="41"/>
      <c r="D1601" s="41"/>
      <c r="E1601" s="43" t="s">
        <v>38</v>
      </c>
    </row>
    <row r="1602" spans="1:6" ht="15" customHeight="1" x14ac:dyDescent="0.25">
      <c r="A1602" s="40"/>
      <c r="B1602" s="44"/>
      <c r="C1602" s="41"/>
      <c r="D1602" s="41"/>
      <c r="E1602" s="45"/>
    </row>
    <row r="1603" spans="1:6" ht="15" customHeight="1" x14ac:dyDescent="0.2">
      <c r="A1603" s="46"/>
      <c r="B1603" s="46"/>
      <c r="C1603" s="47" t="s">
        <v>39</v>
      </c>
      <c r="D1603" s="48" t="s">
        <v>40</v>
      </c>
      <c r="E1603" s="49" t="s">
        <v>41</v>
      </c>
    </row>
    <row r="1604" spans="1:6" ht="15" customHeight="1" x14ac:dyDescent="0.2">
      <c r="A1604" s="50"/>
      <c r="B1604" s="51"/>
      <c r="C1604" s="52">
        <v>6409</v>
      </c>
      <c r="D1604" s="53" t="s">
        <v>42</v>
      </c>
      <c r="E1604" s="54">
        <v>-2898770.46</v>
      </c>
    </row>
    <row r="1605" spans="1:6" ht="15" customHeight="1" x14ac:dyDescent="0.2">
      <c r="A1605" s="55"/>
      <c r="B1605" s="56"/>
      <c r="C1605" s="57" t="s">
        <v>43</v>
      </c>
      <c r="D1605" s="58"/>
      <c r="E1605" s="59">
        <f>SUM(E1604:E1604)</f>
        <v>-2898770.46</v>
      </c>
    </row>
    <row r="1606" spans="1:6" ht="15" customHeight="1" x14ac:dyDescent="0.2"/>
    <row r="1607" spans="1:6" ht="15" customHeight="1" x14ac:dyDescent="0.2"/>
    <row r="1608" spans="1:6" ht="15" customHeight="1" x14ac:dyDescent="0.2"/>
    <row r="1609" spans="1:6" ht="15" customHeight="1" x14ac:dyDescent="0.2"/>
    <row r="1610" spans="1:6" ht="15" customHeight="1" x14ac:dyDescent="0.2"/>
    <row r="1611" spans="1:6" ht="15" customHeight="1" x14ac:dyDescent="0.2"/>
    <row r="1612" spans="1:6" ht="15" customHeight="1" x14ac:dyDescent="0.25">
      <c r="A1612" s="182" t="s">
        <v>16</v>
      </c>
      <c r="B1612" s="184"/>
      <c r="C1612" s="184"/>
      <c r="D1612" s="184"/>
      <c r="E1612" s="187"/>
      <c r="F1612" s="178"/>
    </row>
    <row r="1613" spans="1:6" ht="15" customHeight="1" x14ac:dyDescent="0.2">
      <c r="A1613" s="185" t="s">
        <v>94</v>
      </c>
      <c r="B1613" s="184"/>
      <c r="C1613" s="184"/>
      <c r="D1613" s="184"/>
      <c r="E1613" s="186" t="s">
        <v>95</v>
      </c>
      <c r="F1613" s="178"/>
    </row>
    <row r="1614" spans="1:6" ht="15" customHeight="1" x14ac:dyDescent="0.2">
      <c r="A1614" s="185"/>
      <c r="B1614" s="187"/>
      <c r="C1614" s="184"/>
      <c r="D1614" s="184"/>
      <c r="E1614" s="189"/>
      <c r="F1614" s="178"/>
    </row>
    <row r="1615" spans="1:6" ht="15" customHeight="1" x14ac:dyDescent="0.2">
      <c r="A1615" s="203"/>
      <c r="B1615" s="203"/>
      <c r="C1615" s="190" t="s">
        <v>39</v>
      </c>
      <c r="D1615" s="213" t="s">
        <v>40</v>
      </c>
      <c r="E1615" s="192" t="s">
        <v>41</v>
      </c>
      <c r="F1615" s="178"/>
    </row>
    <row r="1616" spans="1:6" ht="15" customHeight="1" x14ac:dyDescent="0.2">
      <c r="A1616" s="203"/>
      <c r="B1616" s="203"/>
      <c r="C1616" s="206">
        <v>6409</v>
      </c>
      <c r="D1616" s="195" t="s">
        <v>246</v>
      </c>
      <c r="E1616" s="233">
        <v>2898770.46</v>
      </c>
      <c r="F1616" s="178"/>
    </row>
    <row r="1617" spans="1:6" ht="15" customHeight="1" x14ac:dyDescent="0.2">
      <c r="A1617" s="234"/>
      <c r="B1617" s="234"/>
      <c r="C1617" s="200" t="s">
        <v>43</v>
      </c>
      <c r="D1617" s="201"/>
      <c r="E1617" s="202">
        <f>SUM(E1616:E1616)</f>
        <v>2898770.46</v>
      </c>
      <c r="F1617" s="178"/>
    </row>
    <row r="1618" spans="1:6" ht="15" customHeight="1" x14ac:dyDescent="0.2">
      <c r="A1618" s="178"/>
      <c r="B1618" s="178"/>
      <c r="C1618" s="178"/>
      <c r="D1618" s="178"/>
      <c r="E1618" s="178"/>
      <c r="F1618" s="178"/>
    </row>
    <row r="1619" spans="1:6" ht="15" customHeight="1" x14ac:dyDescent="0.2"/>
    <row r="1620" spans="1:6" ht="15" customHeight="1" x14ac:dyDescent="0.25">
      <c r="A1620" s="177" t="s">
        <v>247</v>
      </c>
      <c r="B1620" s="178"/>
      <c r="C1620" s="178"/>
      <c r="D1620" s="178"/>
      <c r="E1620" s="178"/>
    </row>
    <row r="1621" spans="1:6" ht="15" customHeight="1" x14ac:dyDescent="0.2">
      <c r="A1621" s="179" t="s">
        <v>48</v>
      </c>
      <c r="B1621" s="179"/>
      <c r="C1621" s="179"/>
      <c r="D1621" s="179"/>
      <c r="E1621" s="179"/>
    </row>
    <row r="1622" spans="1:6" ht="15" customHeight="1" x14ac:dyDescent="0.2">
      <c r="A1622" s="179" t="s">
        <v>85</v>
      </c>
      <c r="B1622" s="179"/>
      <c r="C1622" s="179"/>
      <c r="D1622" s="179"/>
      <c r="E1622" s="179"/>
    </row>
    <row r="1623" spans="1:6" ht="15" customHeight="1" x14ac:dyDescent="0.2">
      <c r="A1623" s="133" t="s">
        <v>248</v>
      </c>
      <c r="B1623" s="133"/>
      <c r="C1623" s="133"/>
      <c r="D1623" s="133"/>
      <c r="E1623" s="133"/>
    </row>
    <row r="1624" spans="1:6" ht="15" customHeight="1" x14ac:dyDescent="0.2">
      <c r="A1624" s="133"/>
      <c r="B1624" s="133"/>
      <c r="C1624" s="133"/>
      <c r="D1624" s="133"/>
      <c r="E1624" s="133"/>
    </row>
    <row r="1625" spans="1:6" ht="15" customHeight="1" x14ac:dyDescent="0.2">
      <c r="A1625" s="133"/>
      <c r="B1625" s="133"/>
      <c r="C1625" s="133"/>
      <c r="D1625" s="133"/>
      <c r="E1625" s="133"/>
    </row>
    <row r="1626" spans="1:6" ht="15" customHeight="1" x14ac:dyDescent="0.2">
      <c r="A1626" s="133"/>
      <c r="B1626" s="133"/>
      <c r="C1626" s="133"/>
      <c r="D1626" s="133"/>
      <c r="E1626" s="133"/>
    </row>
    <row r="1627" spans="1:6" ht="15" customHeight="1" x14ac:dyDescent="0.2">
      <c r="A1627" s="133"/>
      <c r="B1627" s="133"/>
      <c r="C1627" s="133"/>
      <c r="D1627" s="133"/>
      <c r="E1627" s="133"/>
    </row>
    <row r="1628" spans="1:6" ht="15" customHeight="1" x14ac:dyDescent="0.2">
      <c r="A1628" s="133"/>
      <c r="B1628" s="133"/>
      <c r="C1628" s="133"/>
      <c r="D1628" s="133"/>
      <c r="E1628" s="133"/>
    </row>
    <row r="1629" spans="1:6" ht="15" customHeight="1" x14ac:dyDescent="0.2">
      <c r="A1629" s="133"/>
      <c r="B1629" s="133"/>
      <c r="C1629" s="133"/>
      <c r="D1629" s="133"/>
      <c r="E1629" s="133"/>
    </row>
    <row r="1630" spans="1:6" ht="15" customHeight="1" x14ac:dyDescent="0.2">
      <c r="A1630" s="133"/>
      <c r="B1630" s="133"/>
      <c r="C1630" s="133"/>
      <c r="D1630" s="133"/>
      <c r="E1630" s="133"/>
    </row>
    <row r="1631" spans="1:6" ht="15" customHeight="1" x14ac:dyDescent="0.2">
      <c r="A1631" s="133"/>
      <c r="B1631" s="133"/>
      <c r="C1631" s="133"/>
      <c r="D1631" s="133"/>
      <c r="E1631" s="133"/>
    </row>
    <row r="1632" spans="1:6" ht="15" customHeight="1" x14ac:dyDescent="0.2">
      <c r="A1632" s="133"/>
      <c r="B1632" s="133"/>
      <c r="C1632" s="133"/>
      <c r="D1632" s="133"/>
      <c r="E1632" s="133"/>
    </row>
    <row r="1633" spans="1:5" ht="15" customHeight="1" x14ac:dyDescent="0.2">
      <c r="A1633" s="133"/>
      <c r="B1633" s="133"/>
      <c r="C1633" s="133"/>
      <c r="D1633" s="133"/>
      <c r="E1633" s="133"/>
    </row>
    <row r="1634" spans="1:5" ht="15" customHeight="1" x14ac:dyDescent="0.2">
      <c r="A1634" s="133"/>
      <c r="B1634" s="133"/>
      <c r="C1634" s="133"/>
      <c r="D1634" s="133"/>
      <c r="E1634" s="133"/>
    </row>
    <row r="1635" spans="1:5" ht="15" customHeight="1" x14ac:dyDescent="0.2">
      <c r="A1635" s="133"/>
      <c r="B1635" s="133"/>
      <c r="C1635" s="133"/>
      <c r="D1635" s="133"/>
      <c r="E1635" s="133"/>
    </row>
    <row r="1636" spans="1:5" ht="15" customHeight="1" x14ac:dyDescent="0.2">
      <c r="A1636" s="180"/>
      <c r="B1636" s="181"/>
      <c r="C1636" s="180"/>
      <c r="D1636" s="180"/>
      <c r="E1636" s="180"/>
    </row>
    <row r="1637" spans="1:5" ht="15" customHeight="1" x14ac:dyDescent="0.25">
      <c r="A1637" s="182" t="s">
        <v>1</v>
      </c>
      <c r="B1637" s="183"/>
      <c r="C1637" s="184"/>
      <c r="D1637" s="184"/>
      <c r="E1637" s="184"/>
    </row>
    <row r="1638" spans="1:5" ht="15" customHeight="1" x14ac:dyDescent="0.2">
      <c r="A1638" s="185" t="s">
        <v>37</v>
      </c>
      <c r="B1638" s="183"/>
      <c r="C1638" s="184"/>
      <c r="D1638" s="184"/>
      <c r="E1638" s="186" t="s">
        <v>38</v>
      </c>
    </row>
    <row r="1639" spans="1:5" ht="15" customHeight="1" x14ac:dyDescent="0.25">
      <c r="A1639" s="187"/>
      <c r="B1639" s="188"/>
      <c r="C1639" s="184"/>
      <c r="D1639" s="184"/>
      <c r="E1639" s="189"/>
    </row>
    <row r="1640" spans="1:5" ht="15" customHeight="1" x14ac:dyDescent="0.2">
      <c r="A1640" s="178"/>
      <c r="B1640" s="190" t="s">
        <v>53</v>
      </c>
      <c r="C1640" s="190" t="s">
        <v>39</v>
      </c>
      <c r="D1640" s="191" t="s">
        <v>54</v>
      </c>
      <c r="E1640" s="192" t="s">
        <v>41</v>
      </c>
    </row>
    <row r="1641" spans="1:5" ht="15" customHeight="1" x14ac:dyDescent="0.2">
      <c r="A1641" s="178"/>
      <c r="B1641" s="193">
        <v>107117968</v>
      </c>
      <c r="C1641" s="194"/>
      <c r="D1641" s="195" t="s">
        <v>87</v>
      </c>
      <c r="E1641" s="196">
        <v>105057.08</v>
      </c>
    </row>
    <row r="1642" spans="1:5" ht="15" customHeight="1" x14ac:dyDescent="0.2">
      <c r="A1642" s="178"/>
      <c r="B1642" s="193">
        <v>107517969</v>
      </c>
      <c r="C1642" s="194"/>
      <c r="D1642" s="195" t="s">
        <v>87</v>
      </c>
      <c r="E1642" s="196">
        <v>1785970.29</v>
      </c>
    </row>
    <row r="1643" spans="1:5" ht="15" customHeight="1" x14ac:dyDescent="0.2">
      <c r="A1643" s="178"/>
      <c r="B1643" s="193">
        <v>107117015</v>
      </c>
      <c r="C1643" s="194"/>
      <c r="D1643" s="197" t="s">
        <v>55</v>
      </c>
      <c r="E1643" s="196">
        <v>129721.34</v>
      </c>
    </row>
    <row r="1644" spans="1:5" ht="15" customHeight="1" x14ac:dyDescent="0.2">
      <c r="A1644" s="178"/>
      <c r="B1644" s="193">
        <v>107517016</v>
      </c>
      <c r="C1644" s="194"/>
      <c r="D1644" s="198" t="s">
        <v>55</v>
      </c>
      <c r="E1644" s="196">
        <v>2205262.41</v>
      </c>
    </row>
    <row r="1645" spans="1:5" ht="15" customHeight="1" x14ac:dyDescent="0.2">
      <c r="A1645" s="178"/>
      <c r="B1645" s="199"/>
      <c r="C1645" s="200" t="s">
        <v>43</v>
      </c>
      <c r="D1645" s="201"/>
      <c r="E1645" s="202">
        <f>SUM(E1641:E1644)</f>
        <v>4226011.12</v>
      </c>
    </row>
    <row r="1646" spans="1:5" ht="15" customHeight="1" x14ac:dyDescent="0.2">
      <c r="A1646" s="178"/>
      <c r="B1646" s="178"/>
      <c r="C1646" s="178"/>
      <c r="D1646" s="178"/>
      <c r="E1646" s="178"/>
    </row>
    <row r="1647" spans="1:5" ht="15" customHeight="1" x14ac:dyDescent="0.25">
      <c r="A1647" s="182" t="s">
        <v>1</v>
      </c>
      <c r="B1647" s="183"/>
      <c r="C1647" s="184"/>
      <c r="D1647" s="184"/>
      <c r="E1647" s="184"/>
    </row>
    <row r="1648" spans="1:5" ht="15" customHeight="1" x14ac:dyDescent="0.2">
      <c r="A1648" s="185" t="s">
        <v>130</v>
      </c>
      <c r="B1648" s="183"/>
      <c r="C1648" s="184"/>
      <c r="D1648" s="184"/>
      <c r="E1648" s="186" t="s">
        <v>131</v>
      </c>
    </row>
    <row r="1649" spans="1:5" ht="15" customHeight="1" x14ac:dyDescent="0.25">
      <c r="A1649" s="187"/>
      <c r="B1649" s="188"/>
      <c r="C1649" s="184"/>
      <c r="D1649" s="184"/>
      <c r="E1649" s="189"/>
    </row>
    <row r="1650" spans="1:5" ht="15" customHeight="1" x14ac:dyDescent="0.2">
      <c r="A1650" s="178"/>
      <c r="B1650" s="203"/>
      <c r="C1650" s="190" t="s">
        <v>39</v>
      </c>
      <c r="D1650" s="204" t="s">
        <v>54</v>
      </c>
      <c r="E1650" s="192" t="s">
        <v>41</v>
      </c>
    </row>
    <row r="1651" spans="1:5" ht="15" customHeight="1" x14ac:dyDescent="0.2">
      <c r="A1651" s="178"/>
      <c r="B1651" s="205"/>
      <c r="C1651" s="206">
        <v>6172</v>
      </c>
      <c r="D1651" s="195" t="s">
        <v>124</v>
      </c>
      <c r="E1651" s="207">
        <v>4215270.5999999996</v>
      </c>
    </row>
    <row r="1652" spans="1:5" ht="15" customHeight="1" x14ac:dyDescent="0.2">
      <c r="A1652" s="178"/>
      <c r="B1652" s="208"/>
      <c r="C1652" s="200" t="s">
        <v>43</v>
      </c>
      <c r="D1652" s="209"/>
      <c r="E1652" s="202">
        <f>SUM(E1651:E1651)</f>
        <v>4215270.5999999996</v>
      </c>
    </row>
    <row r="1653" spans="1:5" ht="15" customHeight="1" x14ac:dyDescent="0.2">
      <c r="A1653" s="178"/>
      <c r="B1653" s="208"/>
      <c r="C1653" s="210"/>
      <c r="D1653" s="184"/>
      <c r="E1653" s="211"/>
    </row>
    <row r="1654" spans="1:5" ht="15" customHeight="1" x14ac:dyDescent="0.25">
      <c r="A1654" s="182" t="s">
        <v>16</v>
      </c>
      <c r="B1654" s="184"/>
      <c r="C1654" s="184"/>
      <c r="D1654" s="184"/>
      <c r="E1654" s="184"/>
    </row>
    <row r="1655" spans="1:5" ht="15" customHeight="1" x14ac:dyDescent="0.2">
      <c r="A1655" s="185" t="s">
        <v>130</v>
      </c>
      <c r="B1655" s="212"/>
      <c r="C1655" s="212"/>
      <c r="D1655" s="212"/>
      <c r="E1655" s="187" t="s">
        <v>131</v>
      </c>
    </row>
    <row r="1656" spans="1:5" ht="15" customHeight="1" x14ac:dyDescent="0.25">
      <c r="A1656" s="182"/>
      <c r="B1656" s="187"/>
      <c r="C1656" s="184"/>
      <c r="D1656" s="184"/>
      <c r="E1656" s="189"/>
    </row>
    <row r="1657" spans="1:5" ht="15" customHeight="1" x14ac:dyDescent="0.2">
      <c r="A1657" s="203"/>
      <c r="B1657" s="190" t="s">
        <v>53</v>
      </c>
      <c r="C1657" s="190" t="s">
        <v>39</v>
      </c>
      <c r="D1657" s="213" t="s">
        <v>54</v>
      </c>
      <c r="E1657" s="192" t="s">
        <v>41</v>
      </c>
    </row>
    <row r="1658" spans="1:5" ht="15" customHeight="1" x14ac:dyDescent="0.2">
      <c r="A1658" s="214"/>
      <c r="B1658" s="193">
        <v>107117968</v>
      </c>
      <c r="C1658" s="206"/>
      <c r="D1658" s="195" t="s">
        <v>90</v>
      </c>
      <c r="E1658" s="196">
        <v>105057.08</v>
      </c>
    </row>
    <row r="1659" spans="1:5" ht="15" customHeight="1" x14ac:dyDescent="0.2">
      <c r="A1659" s="214"/>
      <c r="B1659" s="193">
        <v>107517969</v>
      </c>
      <c r="C1659" s="206"/>
      <c r="D1659" s="195" t="s">
        <v>90</v>
      </c>
      <c r="E1659" s="196">
        <v>1785970.29</v>
      </c>
    </row>
    <row r="1660" spans="1:5" ht="15" customHeight="1" x14ac:dyDescent="0.2">
      <c r="A1660" s="214"/>
      <c r="B1660" s="193">
        <v>107117015</v>
      </c>
      <c r="C1660" s="206"/>
      <c r="D1660" s="215" t="s">
        <v>61</v>
      </c>
      <c r="E1660" s="196">
        <v>129721.34</v>
      </c>
    </row>
    <row r="1661" spans="1:5" ht="15" customHeight="1" x14ac:dyDescent="0.2">
      <c r="A1661" s="214"/>
      <c r="B1661" s="193">
        <v>107517016</v>
      </c>
      <c r="C1661" s="206"/>
      <c r="D1661" s="215" t="s">
        <v>61</v>
      </c>
      <c r="E1661" s="196">
        <v>2205262.41</v>
      </c>
    </row>
    <row r="1662" spans="1:5" ht="15" customHeight="1" x14ac:dyDescent="0.2">
      <c r="A1662" s="216"/>
      <c r="B1662" s="217"/>
      <c r="C1662" s="200" t="s">
        <v>43</v>
      </c>
      <c r="D1662" s="218"/>
      <c r="E1662" s="219">
        <f>SUM(E1658:E1661)</f>
        <v>4226011.12</v>
      </c>
    </row>
    <row r="1663" spans="1:5" ht="15" customHeight="1" x14ac:dyDescent="0.2">
      <c r="A1663" s="216"/>
      <c r="B1663" s="220"/>
      <c r="C1663" s="210"/>
      <c r="D1663" s="221"/>
      <c r="E1663" s="222"/>
    </row>
    <row r="1664" spans="1:5" ht="15" customHeight="1" x14ac:dyDescent="0.2">
      <c r="A1664" s="216"/>
      <c r="B1664" s="220"/>
      <c r="C1664" s="210"/>
      <c r="D1664" s="221"/>
      <c r="E1664" s="222"/>
    </row>
    <row r="1665" spans="1:6" ht="15" customHeight="1" x14ac:dyDescent="0.25">
      <c r="A1665" s="182" t="s">
        <v>16</v>
      </c>
      <c r="B1665" s="184"/>
      <c r="C1665" s="184"/>
      <c r="D1665" s="184"/>
      <c r="E1665" s="184"/>
    </row>
    <row r="1666" spans="1:6" ht="15" customHeight="1" x14ac:dyDescent="0.2">
      <c r="A1666" s="185" t="s">
        <v>37</v>
      </c>
      <c r="B1666" s="212"/>
      <c r="C1666" s="212"/>
      <c r="D1666" s="212"/>
      <c r="E1666" s="187" t="s">
        <v>38</v>
      </c>
    </row>
    <row r="1667" spans="1:6" ht="15" customHeight="1" x14ac:dyDescent="0.25">
      <c r="A1667" s="182"/>
      <c r="B1667" s="187"/>
      <c r="C1667" s="184"/>
      <c r="D1667" s="184"/>
      <c r="E1667" s="189"/>
    </row>
    <row r="1668" spans="1:6" ht="15" customHeight="1" x14ac:dyDescent="0.2">
      <c r="A1668" s="203"/>
      <c r="B1668" s="203"/>
      <c r="C1668" s="190" t="s">
        <v>39</v>
      </c>
      <c r="D1668" s="213" t="s">
        <v>54</v>
      </c>
      <c r="E1668" s="192" t="s">
        <v>41</v>
      </c>
    </row>
    <row r="1669" spans="1:6" ht="15" customHeight="1" x14ac:dyDescent="0.2">
      <c r="A1669" s="214"/>
      <c r="B1669" s="205"/>
      <c r="C1669" s="206"/>
      <c r="D1669" s="195" t="s">
        <v>207</v>
      </c>
      <c r="E1669" s="196">
        <v>1891027.37</v>
      </c>
    </row>
    <row r="1670" spans="1:6" ht="15" customHeight="1" x14ac:dyDescent="0.2">
      <c r="A1670" s="216"/>
      <c r="B1670" s="220"/>
      <c r="C1670" s="200" t="s">
        <v>43</v>
      </c>
      <c r="D1670" s="218"/>
      <c r="E1670" s="219">
        <f>SUM(E1669:E1669)</f>
        <v>1891027.37</v>
      </c>
    </row>
    <row r="1671" spans="1:6" ht="15" customHeight="1" x14ac:dyDescent="0.2">
      <c r="A1671" s="216"/>
      <c r="B1671" s="220"/>
      <c r="C1671" s="210"/>
      <c r="D1671" s="221"/>
      <c r="E1671" s="222"/>
    </row>
    <row r="1672" spans="1:6" ht="15" customHeight="1" x14ac:dyDescent="0.2">
      <c r="A1672" s="216"/>
      <c r="B1672" s="220"/>
      <c r="C1672" s="190" t="s">
        <v>39</v>
      </c>
      <c r="D1672" s="213" t="s">
        <v>54</v>
      </c>
      <c r="E1672" s="192" t="s">
        <v>41</v>
      </c>
    </row>
    <row r="1673" spans="1:6" ht="15" customHeight="1" x14ac:dyDescent="0.2">
      <c r="A1673" s="216"/>
      <c r="B1673" s="220"/>
      <c r="C1673" s="206">
        <v>6409</v>
      </c>
      <c r="D1673" s="195" t="s">
        <v>42</v>
      </c>
      <c r="E1673" s="196">
        <v>2324243.23</v>
      </c>
    </row>
    <row r="1674" spans="1:6" ht="15" customHeight="1" x14ac:dyDescent="0.2">
      <c r="A1674" s="216"/>
      <c r="B1674" s="220"/>
      <c r="C1674" s="200" t="s">
        <v>43</v>
      </c>
      <c r="D1674" s="218"/>
      <c r="E1674" s="219">
        <f>SUM(E1673:E1673)</f>
        <v>2324243.23</v>
      </c>
      <c r="F1674" s="93">
        <f>SUM(E1670,E1674)</f>
        <v>4215270.5999999996</v>
      </c>
    </row>
    <row r="1675" spans="1:6" ht="15" customHeight="1" x14ac:dyDescent="0.2"/>
    <row r="1676" spans="1:6" ht="15" customHeight="1" x14ac:dyDescent="0.2"/>
    <row r="1677" spans="1:6" ht="15" customHeight="1" x14ac:dyDescent="0.25">
      <c r="A1677" s="177" t="s">
        <v>249</v>
      </c>
      <c r="B1677" s="178"/>
      <c r="C1677" s="178"/>
      <c r="D1677" s="178"/>
      <c r="E1677" s="178"/>
    </row>
    <row r="1678" spans="1:6" ht="15" customHeight="1" x14ac:dyDescent="0.2">
      <c r="A1678" s="179" t="s">
        <v>48</v>
      </c>
      <c r="B1678" s="179"/>
      <c r="C1678" s="179"/>
      <c r="D1678" s="179"/>
      <c r="E1678" s="179"/>
    </row>
    <row r="1679" spans="1:6" ht="15" customHeight="1" x14ac:dyDescent="0.2">
      <c r="A1679" s="179" t="s">
        <v>250</v>
      </c>
      <c r="B1679" s="179"/>
      <c r="C1679" s="179"/>
      <c r="D1679" s="179"/>
      <c r="E1679" s="179"/>
    </row>
    <row r="1680" spans="1:6" ht="15" customHeight="1" x14ac:dyDescent="0.2">
      <c r="A1680" s="133" t="s">
        <v>251</v>
      </c>
      <c r="B1680" s="133"/>
      <c r="C1680" s="133"/>
      <c r="D1680" s="133"/>
      <c r="E1680" s="133"/>
    </row>
    <row r="1681" spans="1:5" ht="15" customHeight="1" x14ac:dyDescent="0.2">
      <c r="A1681" s="133"/>
      <c r="B1681" s="133"/>
      <c r="C1681" s="133"/>
      <c r="D1681" s="133"/>
      <c r="E1681" s="133"/>
    </row>
    <row r="1682" spans="1:5" ht="15" customHeight="1" x14ac:dyDescent="0.2">
      <c r="A1682" s="133"/>
      <c r="B1682" s="133"/>
      <c r="C1682" s="133"/>
      <c r="D1682" s="133"/>
      <c r="E1682" s="133"/>
    </row>
    <row r="1683" spans="1:5" ht="15" customHeight="1" x14ac:dyDescent="0.2">
      <c r="A1683" s="133"/>
      <c r="B1683" s="133"/>
      <c r="C1683" s="133"/>
      <c r="D1683" s="133"/>
      <c r="E1683" s="133"/>
    </row>
    <row r="1684" spans="1:5" ht="15" customHeight="1" x14ac:dyDescent="0.2">
      <c r="A1684" s="133"/>
      <c r="B1684" s="133"/>
      <c r="C1684" s="133"/>
      <c r="D1684" s="133"/>
      <c r="E1684" s="133"/>
    </row>
    <row r="1685" spans="1:5" ht="15" customHeight="1" x14ac:dyDescent="0.2">
      <c r="A1685" s="133"/>
      <c r="B1685" s="133"/>
      <c r="C1685" s="133"/>
      <c r="D1685" s="133"/>
      <c r="E1685" s="133"/>
    </row>
    <row r="1686" spans="1:5" ht="15" customHeight="1" x14ac:dyDescent="0.2">
      <c r="A1686" s="133"/>
      <c r="B1686" s="133"/>
      <c r="C1686" s="133"/>
      <c r="D1686" s="133"/>
      <c r="E1686" s="133"/>
    </row>
    <row r="1687" spans="1:5" ht="15" customHeight="1" x14ac:dyDescent="0.2">
      <c r="A1687" s="133"/>
      <c r="B1687" s="133"/>
      <c r="C1687" s="133"/>
      <c r="D1687" s="133"/>
      <c r="E1687" s="133"/>
    </row>
    <row r="1688" spans="1:5" ht="15" customHeight="1" x14ac:dyDescent="0.2">
      <c r="A1688" s="133"/>
      <c r="B1688" s="133"/>
      <c r="C1688" s="133"/>
      <c r="D1688" s="133"/>
      <c r="E1688" s="133"/>
    </row>
    <row r="1689" spans="1:5" ht="15" customHeight="1" x14ac:dyDescent="0.2">
      <c r="A1689" s="133"/>
      <c r="B1689" s="133"/>
      <c r="C1689" s="133"/>
      <c r="D1689" s="133"/>
      <c r="E1689" s="133"/>
    </row>
    <row r="1690" spans="1:5" ht="15" customHeight="1" x14ac:dyDescent="0.2">
      <c r="A1690" s="133"/>
      <c r="B1690" s="133"/>
      <c r="C1690" s="133"/>
      <c r="D1690" s="133"/>
      <c r="E1690" s="133"/>
    </row>
    <row r="1691" spans="1:5" ht="15" customHeight="1" x14ac:dyDescent="0.2">
      <c r="A1691" s="180"/>
      <c r="B1691" s="181"/>
      <c r="C1691" s="180"/>
      <c r="D1691" s="180"/>
      <c r="E1691" s="180"/>
    </row>
    <row r="1692" spans="1:5" ht="15" customHeight="1" x14ac:dyDescent="0.25">
      <c r="A1692" s="182" t="s">
        <v>1</v>
      </c>
      <c r="B1692" s="183"/>
      <c r="C1692" s="184"/>
      <c r="D1692" s="184"/>
      <c r="E1692" s="184"/>
    </row>
    <row r="1693" spans="1:5" ht="15" customHeight="1" x14ac:dyDescent="0.2">
      <c r="A1693" s="185" t="s">
        <v>37</v>
      </c>
      <c r="B1693" s="183"/>
      <c r="C1693" s="184"/>
      <c r="D1693" s="184"/>
      <c r="E1693" s="186" t="s">
        <v>38</v>
      </c>
    </row>
    <row r="1694" spans="1:5" ht="15" customHeight="1" x14ac:dyDescent="0.25">
      <c r="A1694" s="187"/>
      <c r="B1694" s="188"/>
      <c r="C1694" s="184"/>
      <c r="D1694" s="184"/>
      <c r="E1694" s="189"/>
    </row>
    <row r="1695" spans="1:5" ht="15" customHeight="1" x14ac:dyDescent="0.2">
      <c r="A1695" s="178"/>
      <c r="B1695" s="190" t="s">
        <v>53</v>
      </c>
      <c r="C1695" s="190" t="s">
        <v>39</v>
      </c>
      <c r="D1695" s="191" t="s">
        <v>54</v>
      </c>
      <c r="E1695" s="192" t="s">
        <v>41</v>
      </c>
    </row>
    <row r="1696" spans="1:5" ht="15" customHeight="1" x14ac:dyDescent="0.2">
      <c r="A1696" s="178"/>
      <c r="B1696" s="193">
        <v>110117051</v>
      </c>
      <c r="C1696" s="194"/>
      <c r="D1696" s="197" t="s">
        <v>55</v>
      </c>
      <c r="E1696" s="196">
        <v>23653.69</v>
      </c>
    </row>
    <row r="1697" spans="1:5" ht="15" customHeight="1" x14ac:dyDescent="0.2">
      <c r="A1697" s="178"/>
      <c r="B1697" s="193">
        <v>110595113</v>
      </c>
      <c r="C1697" s="194"/>
      <c r="D1697" s="235" t="s">
        <v>252</v>
      </c>
      <c r="E1697" s="196">
        <v>621199.69999999995</v>
      </c>
    </row>
    <row r="1698" spans="1:5" ht="15" customHeight="1" x14ac:dyDescent="0.2">
      <c r="A1698" s="178"/>
      <c r="B1698" s="199"/>
      <c r="C1698" s="200" t="s">
        <v>43</v>
      </c>
      <c r="D1698" s="201"/>
      <c r="E1698" s="202">
        <f>SUM(E1696:E1697)</f>
        <v>644853.3899999999</v>
      </c>
    </row>
    <row r="1699" spans="1:5" ht="15" customHeight="1" x14ac:dyDescent="0.2">
      <c r="A1699" s="178"/>
      <c r="B1699" s="178"/>
      <c r="C1699" s="178"/>
      <c r="D1699" s="178"/>
      <c r="E1699" s="178"/>
    </row>
    <row r="1700" spans="1:5" ht="15" customHeight="1" x14ac:dyDescent="0.2">
      <c r="A1700" s="178"/>
      <c r="B1700" s="178"/>
      <c r="C1700" s="178"/>
      <c r="D1700" s="178"/>
      <c r="E1700" s="178"/>
    </row>
    <row r="1701" spans="1:5" ht="15" customHeight="1" x14ac:dyDescent="0.25">
      <c r="A1701" s="182" t="s">
        <v>1</v>
      </c>
      <c r="B1701" s="183"/>
      <c r="C1701" s="184"/>
      <c r="D1701" s="184"/>
      <c r="E1701" s="184"/>
    </row>
    <row r="1702" spans="1:5" ht="15" customHeight="1" x14ac:dyDescent="0.2">
      <c r="A1702" s="185" t="s">
        <v>130</v>
      </c>
      <c r="B1702" s="183"/>
      <c r="C1702" s="184"/>
      <c r="D1702" s="184"/>
      <c r="E1702" s="186" t="s">
        <v>131</v>
      </c>
    </row>
    <row r="1703" spans="1:5" ht="15" customHeight="1" x14ac:dyDescent="0.25">
      <c r="A1703" s="187"/>
      <c r="B1703" s="188"/>
      <c r="C1703" s="184"/>
      <c r="D1703" s="184"/>
      <c r="E1703" s="189"/>
    </row>
    <row r="1704" spans="1:5" ht="15" customHeight="1" x14ac:dyDescent="0.2">
      <c r="A1704" s="178"/>
      <c r="B1704" s="203"/>
      <c r="C1704" s="190" t="s">
        <v>39</v>
      </c>
      <c r="D1704" s="204" t="s">
        <v>54</v>
      </c>
      <c r="E1704" s="192" t="s">
        <v>41</v>
      </c>
    </row>
    <row r="1705" spans="1:5" ht="15" customHeight="1" x14ac:dyDescent="0.2">
      <c r="A1705" s="178"/>
      <c r="B1705" s="205"/>
      <c r="C1705" s="206">
        <v>6172</v>
      </c>
      <c r="D1705" s="195" t="s">
        <v>124</v>
      </c>
      <c r="E1705" s="207">
        <v>425765.95</v>
      </c>
    </row>
    <row r="1706" spans="1:5" ht="15" customHeight="1" x14ac:dyDescent="0.2">
      <c r="A1706" s="178"/>
      <c r="B1706" s="208"/>
      <c r="C1706" s="200" t="s">
        <v>43</v>
      </c>
      <c r="D1706" s="209"/>
      <c r="E1706" s="202">
        <f>SUM(E1705:E1705)</f>
        <v>425765.95</v>
      </c>
    </row>
    <row r="1707" spans="1:5" ht="15" customHeight="1" x14ac:dyDescent="0.2">
      <c r="A1707" s="178"/>
      <c r="B1707" s="208"/>
      <c r="C1707" s="210"/>
      <c r="D1707" s="184"/>
      <c r="E1707" s="211"/>
    </row>
    <row r="1708" spans="1:5" ht="15" customHeight="1" x14ac:dyDescent="0.25">
      <c r="A1708" s="182" t="s">
        <v>16</v>
      </c>
      <c r="B1708" s="184"/>
      <c r="C1708" s="184"/>
      <c r="D1708" s="184"/>
      <c r="E1708" s="184"/>
    </row>
    <row r="1709" spans="1:5" ht="15" customHeight="1" x14ac:dyDescent="0.2">
      <c r="A1709" s="185" t="s">
        <v>130</v>
      </c>
      <c r="B1709" s="212"/>
      <c r="C1709" s="212"/>
      <c r="D1709" s="212"/>
      <c r="E1709" s="187" t="s">
        <v>131</v>
      </c>
    </row>
    <row r="1710" spans="1:5" ht="15" customHeight="1" x14ac:dyDescent="0.25">
      <c r="A1710" s="182"/>
      <c r="B1710" s="187"/>
      <c r="C1710" s="184"/>
      <c r="D1710" s="184"/>
      <c r="E1710" s="189"/>
    </row>
    <row r="1711" spans="1:5" ht="15" customHeight="1" x14ac:dyDescent="0.2">
      <c r="A1711" s="203"/>
      <c r="B1711" s="190" t="s">
        <v>53</v>
      </c>
      <c r="C1711" s="190" t="s">
        <v>39</v>
      </c>
      <c r="D1711" s="213" t="s">
        <v>54</v>
      </c>
      <c r="E1711" s="192" t="s">
        <v>41</v>
      </c>
    </row>
    <row r="1712" spans="1:5" ht="15" customHeight="1" x14ac:dyDescent="0.2">
      <c r="A1712" s="214"/>
      <c r="B1712" s="193">
        <v>110117051</v>
      </c>
      <c r="C1712" s="206"/>
      <c r="D1712" s="215" t="s">
        <v>61</v>
      </c>
      <c r="E1712" s="196">
        <v>23653.69</v>
      </c>
    </row>
    <row r="1713" spans="1:5" ht="15" customHeight="1" x14ac:dyDescent="0.2">
      <c r="A1713" s="214"/>
      <c r="B1713" s="193">
        <v>110595113</v>
      </c>
      <c r="C1713" s="206"/>
      <c r="D1713" s="215" t="s">
        <v>61</v>
      </c>
      <c r="E1713" s="196">
        <v>621199.69999999995</v>
      </c>
    </row>
    <row r="1714" spans="1:5" ht="15" customHeight="1" x14ac:dyDescent="0.2">
      <c r="A1714" s="216"/>
      <c r="B1714" s="217"/>
      <c r="C1714" s="200" t="s">
        <v>43</v>
      </c>
      <c r="D1714" s="218"/>
      <c r="E1714" s="219">
        <f>SUM(E1712:E1713)</f>
        <v>644853.3899999999</v>
      </c>
    </row>
    <row r="1715" spans="1:5" ht="15" customHeight="1" x14ac:dyDescent="0.2">
      <c r="A1715" s="216"/>
      <c r="B1715" s="220"/>
      <c r="C1715" s="210"/>
      <c r="D1715" s="221"/>
      <c r="E1715" s="222"/>
    </row>
    <row r="1716" spans="1:5" ht="15" customHeight="1" x14ac:dyDescent="0.2">
      <c r="A1716" s="216"/>
      <c r="B1716" s="220"/>
      <c r="C1716" s="210"/>
      <c r="D1716" s="221"/>
      <c r="E1716" s="222"/>
    </row>
    <row r="1717" spans="1:5" ht="15" customHeight="1" x14ac:dyDescent="0.25">
      <c r="A1717" s="182" t="s">
        <v>16</v>
      </c>
      <c r="B1717" s="184"/>
      <c r="C1717" s="184"/>
      <c r="D1717" s="184"/>
      <c r="E1717" s="184"/>
    </row>
    <row r="1718" spans="1:5" ht="15" customHeight="1" x14ac:dyDescent="0.2">
      <c r="A1718" s="185" t="s">
        <v>37</v>
      </c>
      <c r="B1718" s="212"/>
      <c r="C1718" s="212"/>
      <c r="D1718" s="212"/>
      <c r="E1718" s="187" t="s">
        <v>38</v>
      </c>
    </row>
    <row r="1719" spans="1:5" ht="15" customHeight="1" x14ac:dyDescent="0.25">
      <c r="A1719" s="182"/>
      <c r="B1719" s="187"/>
      <c r="C1719" s="184"/>
      <c r="D1719" s="184"/>
      <c r="E1719" s="189"/>
    </row>
    <row r="1720" spans="1:5" ht="15" customHeight="1" x14ac:dyDescent="0.2">
      <c r="A1720" s="216"/>
      <c r="B1720" s="220"/>
      <c r="C1720" s="210"/>
      <c r="D1720" s="221"/>
      <c r="E1720" s="222"/>
    </row>
    <row r="1721" spans="1:5" ht="15" customHeight="1" x14ac:dyDescent="0.2">
      <c r="A1721" s="216"/>
      <c r="B1721" s="220"/>
      <c r="C1721" s="190" t="s">
        <v>39</v>
      </c>
      <c r="D1721" s="213" t="s">
        <v>54</v>
      </c>
      <c r="E1721" s="192" t="s">
        <v>41</v>
      </c>
    </row>
    <row r="1722" spans="1:5" ht="15" customHeight="1" x14ac:dyDescent="0.2">
      <c r="A1722" s="216"/>
      <c r="B1722" s="220"/>
      <c r="C1722" s="206">
        <v>6409</v>
      </c>
      <c r="D1722" s="195" t="s">
        <v>42</v>
      </c>
      <c r="E1722" s="196">
        <v>425765.95</v>
      </c>
    </row>
    <row r="1723" spans="1:5" ht="15" customHeight="1" x14ac:dyDescent="0.2">
      <c r="A1723" s="216"/>
      <c r="B1723" s="220"/>
      <c r="C1723" s="200" t="s">
        <v>43</v>
      </c>
      <c r="D1723" s="218"/>
      <c r="E1723" s="219">
        <f>SUM(E1722:E1722)</f>
        <v>425765.95</v>
      </c>
    </row>
    <row r="1724" spans="1:5" ht="15" customHeight="1" x14ac:dyDescent="0.2"/>
    <row r="1725" spans="1:5" ht="15" customHeight="1" x14ac:dyDescent="0.2"/>
    <row r="1726" spans="1:5" ht="15" customHeight="1" x14ac:dyDescent="0.2"/>
    <row r="1727" spans="1:5" ht="15" customHeight="1" x14ac:dyDescent="0.2"/>
    <row r="1728" spans="1:5"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sheetData>
  <mergeCells count="140">
    <mergeCell ref="A1679:E1679"/>
    <mergeCell ref="A1680:E1690"/>
    <mergeCell ref="A1589:E1590"/>
    <mergeCell ref="A1591:E1598"/>
    <mergeCell ref="A1621:E1621"/>
    <mergeCell ref="A1622:E1622"/>
    <mergeCell ref="A1623:E1635"/>
    <mergeCell ref="A1678:E1678"/>
    <mergeCell ref="A1509:E1510"/>
    <mergeCell ref="A1511:E1517"/>
    <mergeCell ref="A1530:E1531"/>
    <mergeCell ref="A1532:E1539"/>
    <mergeCell ref="A1561:E1561"/>
    <mergeCell ref="A1562:E1571"/>
    <mergeCell ref="A1426:E1426"/>
    <mergeCell ref="A1427:E1434"/>
    <mergeCell ref="A1456:E1457"/>
    <mergeCell ref="A1458:E1466"/>
    <mergeCell ref="A1484:E1485"/>
    <mergeCell ref="A1486:E1492"/>
    <mergeCell ref="A1362:E1363"/>
    <mergeCell ref="A1364:E1372"/>
    <mergeCell ref="A1384:E1385"/>
    <mergeCell ref="A1386:E1393"/>
    <mergeCell ref="A1405:E1406"/>
    <mergeCell ref="A1407:E1414"/>
    <mergeCell ref="A1279:E1280"/>
    <mergeCell ref="A1281:E1288"/>
    <mergeCell ref="A1309:E1309"/>
    <mergeCell ref="A1310:E1317"/>
    <mergeCell ref="A1335:E1336"/>
    <mergeCell ref="A1337:E1344"/>
    <mergeCell ref="A1175:E1181"/>
    <mergeCell ref="A1199:E1199"/>
    <mergeCell ref="A1200:E1206"/>
    <mergeCell ref="A1224:E1224"/>
    <mergeCell ref="A1225:E1225"/>
    <mergeCell ref="A1226:E1234"/>
    <mergeCell ref="A1125:E1129"/>
    <mergeCell ref="A1147:E1147"/>
    <mergeCell ref="A1148:E1148"/>
    <mergeCell ref="A1149:E1154"/>
    <mergeCell ref="A1173:E1173"/>
    <mergeCell ref="A1174:E1174"/>
    <mergeCell ref="A1082:E1083"/>
    <mergeCell ref="A1084:E1089"/>
    <mergeCell ref="A1104:E1105"/>
    <mergeCell ref="A1106:E1111"/>
    <mergeCell ref="A1123:E1123"/>
    <mergeCell ref="A1124:E1124"/>
    <mergeCell ref="A1024:E1025"/>
    <mergeCell ref="A1026:E1031"/>
    <mergeCell ref="A1043:E1044"/>
    <mergeCell ref="A1045:E1050"/>
    <mergeCell ref="A1062:E1063"/>
    <mergeCell ref="A1064:E1069"/>
    <mergeCell ref="A948:E949"/>
    <mergeCell ref="A950:E957"/>
    <mergeCell ref="A977:E978"/>
    <mergeCell ref="A979:E984"/>
    <mergeCell ref="A1007:E1008"/>
    <mergeCell ref="A1009:E1013"/>
    <mergeCell ref="A870:E871"/>
    <mergeCell ref="A872:E880"/>
    <mergeCell ref="A902:E903"/>
    <mergeCell ref="A904:E910"/>
    <mergeCell ref="A922:E923"/>
    <mergeCell ref="A924:E931"/>
    <mergeCell ref="A783:E784"/>
    <mergeCell ref="A785:E792"/>
    <mergeCell ref="A811:E812"/>
    <mergeCell ref="A813:E821"/>
    <mergeCell ref="A843:E844"/>
    <mergeCell ref="A845:E852"/>
    <mergeCell ref="A694:E695"/>
    <mergeCell ref="A696:E703"/>
    <mergeCell ref="A731:E732"/>
    <mergeCell ref="A733:E738"/>
    <mergeCell ref="A756:E757"/>
    <mergeCell ref="A758:E765"/>
    <mergeCell ref="A598:E598"/>
    <mergeCell ref="A599:E605"/>
    <mergeCell ref="A627:E628"/>
    <mergeCell ref="A629:E637"/>
    <mergeCell ref="A662:E663"/>
    <mergeCell ref="A664:E671"/>
    <mergeCell ref="A512:E512"/>
    <mergeCell ref="A513:E520"/>
    <mergeCell ref="A538:E538"/>
    <mergeCell ref="A539:E545"/>
    <mergeCell ref="A564:E564"/>
    <mergeCell ref="A565:E571"/>
    <mergeCell ref="A420:E420"/>
    <mergeCell ref="A421:E431"/>
    <mergeCell ref="A456:E456"/>
    <mergeCell ref="A457:E463"/>
    <mergeCell ref="A487:E487"/>
    <mergeCell ref="A488:E494"/>
    <mergeCell ref="A348:E348"/>
    <mergeCell ref="A349:E349"/>
    <mergeCell ref="A350:E357"/>
    <mergeCell ref="A384:E384"/>
    <mergeCell ref="A385:E395"/>
    <mergeCell ref="A419:E419"/>
    <mergeCell ref="A280:E280"/>
    <mergeCell ref="A281:E281"/>
    <mergeCell ref="A282:E289"/>
    <mergeCell ref="A315:E315"/>
    <mergeCell ref="A316:E316"/>
    <mergeCell ref="A317:E327"/>
    <mergeCell ref="A226:E226"/>
    <mergeCell ref="A227:E227"/>
    <mergeCell ref="A228:E232"/>
    <mergeCell ref="A250:E250"/>
    <mergeCell ref="A251:E251"/>
    <mergeCell ref="A252:E259"/>
    <mergeCell ref="A167:E167"/>
    <mergeCell ref="A168:E168"/>
    <mergeCell ref="A169:E175"/>
    <mergeCell ref="A195:E195"/>
    <mergeCell ref="A196:E196"/>
    <mergeCell ref="A197:E203"/>
    <mergeCell ref="A107:E107"/>
    <mergeCell ref="A108:E108"/>
    <mergeCell ref="A109:E113"/>
    <mergeCell ref="A138:E138"/>
    <mergeCell ref="A139:E139"/>
    <mergeCell ref="A140:E145"/>
    <mergeCell ref="A55:E55"/>
    <mergeCell ref="A56:E56"/>
    <mergeCell ref="A57:E61"/>
    <mergeCell ref="A85:E85"/>
    <mergeCell ref="A86:E86"/>
    <mergeCell ref="A87:E91"/>
    <mergeCell ref="A2:E2"/>
    <mergeCell ref="A3:E3"/>
    <mergeCell ref="A4:E9"/>
    <mergeCell ref="A27:E27"/>
    <mergeCell ref="A28:E28"/>
    <mergeCell ref="A29:E34"/>
  </mergeCells>
  <pageMargins left="0.98425196850393704" right="0.98425196850393704" top="0.98425196850393704" bottom="0.98425196850393704" header="0.51181102362204722" footer="0.51181102362204722"/>
  <pageSetup paperSize="9" scale="92" firstPageNumber="4" orientation="portrait" useFirstPageNumber="1" r:id="rId1"/>
  <headerFooter alignWithMargins="0">
    <oddHeader>&amp;C&amp;"Arial,Kurzíva"Příloha č. 2: Rozpočtové změny č. 112/19 - 171/19 schválené Radou Olomouckého kraje 18.3.2019</oddHeader>
    <oddFooter xml:space="preserve">&amp;L&amp;"Arial,Kurzíva"Zastupitelstvo OK 29.4.2019
5.1. - Rozpočet Olomouckého kraje 2019 - rozpočtové změny 
Příloha č.2: Rozpočtové změny č. 112/19 - 171/19 schválené Radou Olomouckého kraje 18.3.2019&amp;R&amp;"Arial,Kurzíva"Strana &amp;P (celkem 66)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7"/>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2.85546875" bestFit="1" customWidth="1"/>
  </cols>
  <sheetData>
    <row r="1" spans="1:5" ht="15" customHeight="1" x14ac:dyDescent="0.25">
      <c r="A1" s="36" t="s">
        <v>259</v>
      </c>
    </row>
    <row r="2" spans="1:5" ht="15" customHeight="1" x14ac:dyDescent="0.2">
      <c r="A2" s="66" t="s">
        <v>48</v>
      </c>
      <c r="B2" s="66"/>
      <c r="C2" s="66"/>
      <c r="D2" s="66"/>
      <c r="E2" s="66"/>
    </row>
    <row r="3" spans="1:5" ht="15" customHeight="1" x14ac:dyDescent="0.2">
      <c r="A3" s="66" t="s">
        <v>49</v>
      </c>
      <c r="B3" s="66"/>
      <c r="C3" s="66"/>
      <c r="D3" s="66"/>
      <c r="E3" s="66"/>
    </row>
    <row r="4" spans="1:5" ht="15" customHeight="1" x14ac:dyDescent="0.2">
      <c r="A4" s="38" t="s">
        <v>260</v>
      </c>
      <c r="B4" s="38"/>
      <c r="C4" s="38"/>
      <c r="D4" s="38"/>
      <c r="E4" s="38"/>
    </row>
    <row r="5" spans="1:5" ht="15" customHeight="1" x14ac:dyDescent="0.2">
      <c r="A5" s="38"/>
      <c r="B5" s="38"/>
      <c r="C5" s="38"/>
      <c r="D5" s="38"/>
      <c r="E5" s="38"/>
    </row>
    <row r="6" spans="1:5" ht="15" customHeight="1" x14ac:dyDescent="0.2">
      <c r="A6" s="38"/>
      <c r="B6" s="38"/>
      <c r="C6" s="38"/>
      <c r="D6" s="38"/>
      <c r="E6" s="38"/>
    </row>
    <row r="7" spans="1:5" ht="15" customHeight="1" x14ac:dyDescent="0.2">
      <c r="A7" s="38"/>
      <c r="B7" s="38"/>
      <c r="C7" s="38"/>
      <c r="D7" s="38"/>
      <c r="E7" s="38"/>
    </row>
    <row r="8" spans="1:5" ht="15" customHeight="1" x14ac:dyDescent="0.2">
      <c r="A8" s="38"/>
      <c r="B8" s="38"/>
      <c r="C8" s="38"/>
      <c r="D8" s="38"/>
      <c r="E8" s="38"/>
    </row>
    <row r="9" spans="1:5" ht="15" customHeight="1" x14ac:dyDescent="0.2">
      <c r="A9" s="38"/>
      <c r="B9" s="38"/>
      <c r="C9" s="38"/>
      <c r="D9" s="38"/>
      <c r="E9" s="38"/>
    </row>
    <row r="10" spans="1:5" ht="15" customHeight="1" x14ac:dyDescent="0.2">
      <c r="A10" s="67"/>
      <c r="B10" s="67"/>
      <c r="C10" s="67"/>
      <c r="D10" s="67"/>
      <c r="E10" s="67"/>
    </row>
    <row r="11" spans="1:5" ht="15" customHeight="1" x14ac:dyDescent="0.25">
      <c r="A11" s="68" t="s">
        <v>1</v>
      </c>
      <c r="B11" s="69"/>
      <c r="C11" s="69"/>
      <c r="D11" s="69"/>
      <c r="E11" s="69"/>
    </row>
    <row r="12" spans="1:5" ht="15" customHeight="1" x14ac:dyDescent="0.2">
      <c r="A12" s="60" t="s">
        <v>51</v>
      </c>
      <c r="B12" s="41"/>
      <c r="C12" s="41"/>
      <c r="D12" s="41"/>
      <c r="E12" s="43" t="s">
        <v>52</v>
      </c>
    </row>
    <row r="13" spans="1:5" ht="15" customHeight="1" x14ac:dyDescent="0.25">
      <c r="A13" s="99"/>
      <c r="B13" s="68"/>
      <c r="C13" s="69"/>
      <c r="D13" s="69"/>
      <c r="E13" s="71"/>
    </row>
    <row r="14" spans="1:5" ht="15" customHeight="1" x14ac:dyDescent="0.2">
      <c r="B14" s="72" t="s">
        <v>53</v>
      </c>
      <c r="C14" s="72" t="s">
        <v>39</v>
      </c>
      <c r="D14" s="73" t="s">
        <v>54</v>
      </c>
      <c r="E14" s="72" t="s">
        <v>41</v>
      </c>
    </row>
    <row r="15" spans="1:5" ht="15" customHeight="1" x14ac:dyDescent="0.2">
      <c r="B15" s="101">
        <v>103533063</v>
      </c>
      <c r="C15" s="100"/>
      <c r="D15" s="76" t="s">
        <v>55</v>
      </c>
      <c r="E15" s="77">
        <v>2036096.11</v>
      </c>
    </row>
    <row r="16" spans="1:5" ht="15" customHeight="1" x14ac:dyDescent="0.2">
      <c r="B16" s="101">
        <v>103133063</v>
      </c>
      <c r="C16" s="100"/>
      <c r="D16" s="76" t="s">
        <v>55</v>
      </c>
      <c r="E16" s="77">
        <v>359311.09</v>
      </c>
    </row>
    <row r="17" spans="1:5" ht="15" customHeight="1" x14ac:dyDescent="0.2">
      <c r="B17" s="102"/>
      <c r="C17" s="79" t="s">
        <v>43</v>
      </c>
      <c r="D17" s="80"/>
      <c r="E17" s="81">
        <f>SUM(E15:E16)</f>
        <v>2395407.2000000002</v>
      </c>
    </row>
    <row r="18" spans="1:5" ht="15" customHeight="1" x14ac:dyDescent="0.25">
      <c r="A18" s="82"/>
      <c r="B18" s="83"/>
      <c r="C18" s="83"/>
      <c r="D18" s="83"/>
      <c r="E18" s="83"/>
    </row>
    <row r="19" spans="1:5" ht="15" customHeight="1" x14ac:dyDescent="0.25">
      <c r="A19" s="68" t="s">
        <v>16</v>
      </c>
      <c r="B19" s="69"/>
      <c r="C19" s="69"/>
      <c r="D19" s="69"/>
      <c r="E19" s="99"/>
    </row>
    <row r="20" spans="1:5" ht="15" customHeight="1" x14ac:dyDescent="0.2">
      <c r="A20" s="60" t="s">
        <v>51</v>
      </c>
      <c r="B20" s="41"/>
      <c r="C20" s="41"/>
      <c r="D20" s="41"/>
      <c r="E20" s="43" t="s">
        <v>52</v>
      </c>
    </row>
    <row r="21" spans="1:5" ht="15" customHeight="1" x14ac:dyDescent="0.25">
      <c r="A21" s="99"/>
      <c r="B21" s="68"/>
      <c r="C21" s="69"/>
      <c r="D21" s="69"/>
      <c r="E21" s="71"/>
    </row>
    <row r="22" spans="1:5" ht="15" customHeight="1" x14ac:dyDescent="0.2">
      <c r="B22" s="72" t="s">
        <v>53</v>
      </c>
      <c r="C22" s="72" t="s">
        <v>39</v>
      </c>
      <c r="D22" s="73" t="s">
        <v>54</v>
      </c>
      <c r="E22" s="72" t="s">
        <v>41</v>
      </c>
    </row>
    <row r="23" spans="1:5" ht="15" customHeight="1" x14ac:dyDescent="0.2">
      <c r="B23" s="101">
        <v>103533063</v>
      </c>
      <c r="C23" s="100"/>
      <c r="D23" s="84" t="s">
        <v>56</v>
      </c>
      <c r="E23" s="77">
        <v>2036096.11</v>
      </c>
    </row>
    <row r="24" spans="1:5" ht="15" customHeight="1" x14ac:dyDescent="0.2">
      <c r="B24" s="101">
        <v>103133063</v>
      </c>
      <c r="C24" s="100"/>
      <c r="D24" s="84" t="s">
        <v>56</v>
      </c>
      <c r="E24" s="77">
        <v>359311.09</v>
      </c>
    </row>
    <row r="25" spans="1:5" ht="15" customHeight="1" x14ac:dyDescent="0.2">
      <c r="B25" s="102"/>
      <c r="C25" s="79" t="s">
        <v>43</v>
      </c>
      <c r="D25" s="80"/>
      <c r="E25" s="81">
        <f>SUM(E23:E24)</f>
        <v>2395407.2000000002</v>
      </c>
    </row>
    <row r="26" spans="1:5" ht="15" customHeight="1" x14ac:dyDescent="0.2"/>
    <row r="27" spans="1:5" ht="15" customHeight="1" x14ac:dyDescent="0.2"/>
    <row r="28" spans="1:5" ht="15" customHeight="1" x14ac:dyDescent="0.25">
      <c r="A28" s="36" t="s">
        <v>261</v>
      </c>
    </row>
    <row r="29" spans="1:5" ht="15" customHeight="1" x14ac:dyDescent="0.2">
      <c r="A29" s="66" t="s">
        <v>48</v>
      </c>
      <c r="B29" s="66"/>
      <c r="C29" s="66"/>
      <c r="D29" s="66"/>
      <c r="E29" s="66"/>
    </row>
    <row r="30" spans="1:5" ht="15" customHeight="1" x14ac:dyDescent="0.2">
      <c r="A30" s="66" t="s">
        <v>49</v>
      </c>
      <c r="B30" s="66"/>
      <c r="C30" s="66"/>
      <c r="D30" s="66"/>
      <c r="E30" s="66"/>
    </row>
    <row r="31" spans="1:5" ht="15" customHeight="1" x14ac:dyDescent="0.2">
      <c r="A31" s="38" t="s">
        <v>262</v>
      </c>
      <c r="B31" s="38"/>
      <c r="C31" s="38"/>
      <c r="D31" s="38"/>
      <c r="E31" s="38"/>
    </row>
    <row r="32" spans="1:5" ht="15" customHeight="1" x14ac:dyDescent="0.2">
      <c r="A32" s="38"/>
      <c r="B32" s="38"/>
      <c r="C32" s="38"/>
      <c r="D32" s="38"/>
      <c r="E32" s="38"/>
    </row>
    <row r="33" spans="1:5" ht="15" customHeight="1" x14ac:dyDescent="0.2">
      <c r="A33" s="38"/>
      <c r="B33" s="38"/>
      <c r="C33" s="38"/>
      <c r="D33" s="38"/>
      <c r="E33" s="38"/>
    </row>
    <row r="34" spans="1:5" ht="15" customHeight="1" x14ac:dyDescent="0.2">
      <c r="A34" s="38"/>
      <c r="B34" s="38"/>
      <c r="C34" s="38"/>
      <c r="D34" s="38"/>
      <c r="E34" s="38"/>
    </row>
    <row r="35" spans="1:5" ht="15" customHeight="1" x14ac:dyDescent="0.2">
      <c r="A35" s="38"/>
      <c r="B35" s="38"/>
      <c r="C35" s="38"/>
      <c r="D35" s="38"/>
      <c r="E35" s="38"/>
    </row>
    <row r="36" spans="1:5" ht="15" customHeight="1" x14ac:dyDescent="0.2">
      <c r="A36" s="67"/>
      <c r="B36" s="67"/>
      <c r="C36" s="67"/>
      <c r="D36" s="67"/>
      <c r="E36" s="67"/>
    </row>
    <row r="37" spans="1:5" ht="15" customHeight="1" x14ac:dyDescent="0.25">
      <c r="A37" s="68" t="s">
        <v>1</v>
      </c>
      <c r="B37" s="69"/>
      <c r="C37" s="69"/>
      <c r="D37" s="69"/>
      <c r="E37" s="69"/>
    </row>
    <row r="38" spans="1:5" ht="15" customHeight="1" x14ac:dyDescent="0.2">
      <c r="A38" s="60" t="s">
        <v>51</v>
      </c>
      <c r="B38" s="69"/>
      <c r="C38" s="69"/>
      <c r="D38" s="69"/>
      <c r="E38" s="61" t="s">
        <v>52</v>
      </c>
    </row>
    <row r="39" spans="1:5" ht="15" customHeight="1" x14ac:dyDescent="0.25">
      <c r="A39" s="70"/>
      <c r="B39" s="68"/>
      <c r="C39" s="69"/>
      <c r="D39" s="69"/>
      <c r="E39" s="71"/>
    </row>
    <row r="40" spans="1:5" ht="15" customHeight="1" x14ac:dyDescent="0.2">
      <c r="B40" s="72" t="s">
        <v>53</v>
      </c>
      <c r="C40" s="72" t="s">
        <v>39</v>
      </c>
      <c r="D40" s="73" t="s">
        <v>54</v>
      </c>
      <c r="E40" s="49" t="s">
        <v>41</v>
      </c>
    </row>
    <row r="41" spans="1:5" ht="15" customHeight="1" x14ac:dyDescent="0.2">
      <c r="B41" s="74">
        <v>33074</v>
      </c>
      <c r="C41" s="75"/>
      <c r="D41" s="76" t="s">
        <v>55</v>
      </c>
      <c r="E41" s="77">
        <v>23820537</v>
      </c>
    </row>
    <row r="42" spans="1:5" ht="15" customHeight="1" x14ac:dyDescent="0.2">
      <c r="B42" s="78"/>
      <c r="C42" s="79" t="s">
        <v>43</v>
      </c>
      <c r="D42" s="80"/>
      <c r="E42" s="81">
        <f>SUM(E41:E41)</f>
        <v>23820537</v>
      </c>
    </row>
    <row r="43" spans="1:5" ht="15" customHeight="1" x14ac:dyDescent="0.25">
      <c r="A43" s="82"/>
      <c r="B43" s="83"/>
      <c r="C43" s="83"/>
      <c r="D43" s="83"/>
      <c r="E43" s="83"/>
    </row>
    <row r="44" spans="1:5" ht="15" customHeight="1" x14ac:dyDescent="0.25">
      <c r="A44" s="68" t="s">
        <v>16</v>
      </c>
      <c r="B44" s="69"/>
      <c r="C44" s="69"/>
      <c r="D44" s="69"/>
      <c r="E44" s="70"/>
    </row>
    <row r="45" spans="1:5" ht="15" customHeight="1" x14ac:dyDescent="0.2">
      <c r="A45" s="60" t="s">
        <v>51</v>
      </c>
      <c r="B45" s="69"/>
      <c r="C45" s="69"/>
      <c r="D45" s="69"/>
      <c r="E45" s="61" t="s">
        <v>52</v>
      </c>
    </row>
    <row r="46" spans="1:5" ht="15" customHeight="1" x14ac:dyDescent="0.2"/>
    <row r="47" spans="1:5" ht="15" customHeight="1" x14ac:dyDescent="0.2">
      <c r="C47" s="72" t="s">
        <v>39</v>
      </c>
      <c r="D47" s="96" t="s">
        <v>40</v>
      </c>
      <c r="E47" s="72" t="s">
        <v>41</v>
      </c>
    </row>
    <row r="48" spans="1:5" ht="15" customHeight="1" x14ac:dyDescent="0.2">
      <c r="C48" s="97">
        <v>3111</v>
      </c>
      <c r="D48" s="98" t="s">
        <v>68</v>
      </c>
      <c r="E48" s="85">
        <f>23255506+565031</f>
        <v>23820537</v>
      </c>
    </row>
    <row r="49" spans="1:5" ht="15" customHeight="1" x14ac:dyDescent="0.2">
      <c r="C49" s="79" t="s">
        <v>43</v>
      </c>
      <c r="D49" s="88"/>
      <c r="E49" s="89">
        <f>SUM(E48:E48)</f>
        <v>23820537</v>
      </c>
    </row>
    <row r="50" spans="1:5" ht="15" customHeight="1" x14ac:dyDescent="0.2"/>
    <row r="51" spans="1:5" ht="15" customHeight="1" x14ac:dyDescent="0.2"/>
    <row r="52" spans="1:5" ht="15" customHeight="1" x14ac:dyDescent="0.2"/>
    <row r="53" spans="1:5" ht="15" customHeight="1" x14ac:dyDescent="0.2"/>
    <row r="54" spans="1:5" ht="15" customHeight="1" x14ac:dyDescent="0.25">
      <c r="A54" s="36" t="s">
        <v>263</v>
      </c>
    </row>
    <row r="55" spans="1:5" ht="15" customHeight="1" x14ac:dyDescent="0.2">
      <c r="A55" s="66" t="s">
        <v>48</v>
      </c>
      <c r="B55" s="66"/>
      <c r="C55" s="66"/>
      <c r="D55" s="66"/>
      <c r="E55" s="66"/>
    </row>
    <row r="56" spans="1:5" ht="15" customHeight="1" x14ac:dyDescent="0.2">
      <c r="A56" s="66" t="s">
        <v>49</v>
      </c>
      <c r="B56" s="66"/>
      <c r="C56" s="66"/>
      <c r="D56" s="66"/>
      <c r="E56" s="66"/>
    </row>
    <row r="57" spans="1:5" ht="15" customHeight="1" x14ac:dyDescent="0.2">
      <c r="A57" s="38" t="s">
        <v>264</v>
      </c>
      <c r="B57" s="38"/>
      <c r="C57" s="38"/>
      <c r="D57" s="38"/>
      <c r="E57" s="38"/>
    </row>
    <row r="58" spans="1:5" ht="15" customHeight="1" x14ac:dyDescent="0.2">
      <c r="A58" s="38"/>
      <c r="B58" s="38"/>
      <c r="C58" s="38"/>
      <c r="D58" s="38"/>
      <c r="E58" s="38"/>
    </row>
    <row r="59" spans="1:5" ht="15" customHeight="1" x14ac:dyDescent="0.2">
      <c r="A59" s="38"/>
      <c r="B59" s="38"/>
      <c r="C59" s="38"/>
      <c r="D59" s="38"/>
      <c r="E59" s="38"/>
    </row>
    <row r="60" spans="1:5" ht="15" customHeight="1" x14ac:dyDescent="0.2">
      <c r="A60" s="38"/>
      <c r="B60" s="38"/>
      <c r="C60" s="38"/>
      <c r="D60" s="38"/>
      <c r="E60" s="38"/>
    </row>
    <row r="61" spans="1:5" ht="15" customHeight="1" x14ac:dyDescent="0.2">
      <c r="A61" s="38"/>
      <c r="B61" s="38"/>
      <c r="C61" s="38"/>
      <c r="D61" s="38"/>
      <c r="E61" s="38"/>
    </row>
    <row r="62" spans="1:5" ht="15" customHeight="1" x14ac:dyDescent="0.2">
      <c r="A62" s="67"/>
      <c r="B62" s="67"/>
      <c r="C62" s="67"/>
      <c r="D62" s="67"/>
      <c r="E62" s="67"/>
    </row>
    <row r="63" spans="1:5" ht="15" customHeight="1" x14ac:dyDescent="0.25">
      <c r="A63" s="68" t="s">
        <v>1</v>
      </c>
      <c r="B63" s="69"/>
      <c r="C63" s="69"/>
      <c r="D63" s="69"/>
      <c r="E63" s="69"/>
    </row>
    <row r="64" spans="1:5" ht="15" customHeight="1" x14ac:dyDescent="0.2">
      <c r="A64" s="60" t="s">
        <v>51</v>
      </c>
      <c r="B64" s="69"/>
      <c r="C64" s="69"/>
      <c r="D64" s="69"/>
      <c r="E64" s="61" t="s">
        <v>52</v>
      </c>
    </row>
    <row r="65" spans="1:7" ht="15" customHeight="1" x14ac:dyDescent="0.25">
      <c r="A65" s="70"/>
      <c r="B65" s="68"/>
      <c r="C65" s="69"/>
      <c r="D65" s="69"/>
      <c r="E65" s="71"/>
    </row>
    <row r="66" spans="1:7" ht="15" customHeight="1" x14ac:dyDescent="0.2">
      <c r="B66" s="72" t="s">
        <v>53</v>
      </c>
      <c r="C66" s="72" t="s">
        <v>39</v>
      </c>
      <c r="D66" s="73" t="s">
        <v>54</v>
      </c>
      <c r="E66" s="49" t="s">
        <v>41</v>
      </c>
    </row>
    <row r="67" spans="1:7" ht="15" customHeight="1" x14ac:dyDescent="0.2">
      <c r="B67" s="74">
        <v>33075</v>
      </c>
      <c r="C67" s="75"/>
      <c r="D67" s="76" t="s">
        <v>55</v>
      </c>
      <c r="E67" s="77">
        <v>509472</v>
      </c>
    </row>
    <row r="68" spans="1:7" ht="15" customHeight="1" x14ac:dyDescent="0.2">
      <c r="B68" s="78"/>
      <c r="C68" s="79" t="s">
        <v>43</v>
      </c>
      <c r="D68" s="80"/>
      <c r="E68" s="81">
        <f>SUM(E67:E67)</f>
        <v>509472</v>
      </c>
    </row>
    <row r="69" spans="1:7" ht="15" customHeight="1" x14ac:dyDescent="0.25">
      <c r="A69" s="82"/>
      <c r="B69" s="83"/>
      <c r="C69" s="83"/>
      <c r="D69" s="83"/>
      <c r="E69" s="83"/>
    </row>
    <row r="70" spans="1:7" ht="15" customHeight="1" x14ac:dyDescent="0.25">
      <c r="A70" s="68" t="s">
        <v>16</v>
      </c>
      <c r="B70" s="69"/>
      <c r="C70" s="69"/>
      <c r="D70" s="69"/>
      <c r="E70" s="70"/>
    </row>
    <row r="71" spans="1:7" ht="15" customHeight="1" x14ac:dyDescent="0.2">
      <c r="A71" s="60" t="s">
        <v>51</v>
      </c>
      <c r="B71" s="69"/>
      <c r="C71" s="69"/>
      <c r="D71" s="69"/>
      <c r="E71" s="61" t="s">
        <v>52</v>
      </c>
    </row>
    <row r="72" spans="1:7" ht="15" customHeight="1" x14ac:dyDescent="0.2"/>
    <row r="73" spans="1:7" ht="15" customHeight="1" x14ac:dyDescent="0.2">
      <c r="C73" s="72" t="s">
        <v>39</v>
      </c>
      <c r="D73" s="96" t="s">
        <v>40</v>
      </c>
      <c r="E73" s="72" t="s">
        <v>41</v>
      </c>
    </row>
    <row r="74" spans="1:7" ht="15" customHeight="1" x14ac:dyDescent="0.2">
      <c r="C74" s="97">
        <v>3111</v>
      </c>
      <c r="D74" s="98" t="s">
        <v>68</v>
      </c>
      <c r="E74" s="85">
        <v>12104</v>
      </c>
    </row>
    <row r="75" spans="1:7" ht="15" customHeight="1" x14ac:dyDescent="0.2">
      <c r="C75" s="97">
        <v>3113</v>
      </c>
      <c r="D75" s="98" t="s">
        <v>68</v>
      </c>
      <c r="E75" s="85">
        <v>488468</v>
      </c>
    </row>
    <row r="76" spans="1:7" ht="15" customHeight="1" x14ac:dyDescent="0.2">
      <c r="C76" s="79" t="s">
        <v>43</v>
      </c>
      <c r="D76" s="88"/>
      <c r="E76" s="89">
        <f>SUM(E74:E75)</f>
        <v>500572</v>
      </c>
    </row>
    <row r="77" spans="1:7" ht="15" customHeight="1" x14ac:dyDescent="0.2"/>
    <row r="78" spans="1:7" ht="15" customHeight="1" x14ac:dyDescent="0.2">
      <c r="B78" s="72" t="s">
        <v>53</v>
      </c>
      <c r="C78" s="72" t="s">
        <v>39</v>
      </c>
      <c r="D78" s="73" t="s">
        <v>54</v>
      </c>
      <c r="E78" s="72" t="s">
        <v>41</v>
      </c>
    </row>
    <row r="79" spans="1:7" ht="15" customHeight="1" x14ac:dyDescent="0.2">
      <c r="B79" s="74">
        <v>33075</v>
      </c>
      <c r="C79" s="100"/>
      <c r="D79" s="84" t="s">
        <v>56</v>
      </c>
      <c r="E79" s="77">
        <v>8900</v>
      </c>
    </row>
    <row r="80" spans="1:7" ht="15" customHeight="1" x14ac:dyDescent="0.2">
      <c r="B80" s="78"/>
      <c r="C80" s="79" t="s">
        <v>43</v>
      </c>
      <c r="D80" s="80"/>
      <c r="E80" s="81">
        <f>SUM(E79:E79)</f>
        <v>8900</v>
      </c>
      <c r="G80" s="93">
        <f>+E76+E80</f>
        <v>509472</v>
      </c>
    </row>
    <row r="81" spans="1:5" ht="15" customHeight="1" x14ac:dyDescent="0.2"/>
    <row r="82" spans="1:5" ht="15" customHeight="1" x14ac:dyDescent="0.2"/>
    <row r="83" spans="1:5" ht="15" customHeight="1" x14ac:dyDescent="0.25">
      <c r="A83" s="36" t="s">
        <v>265</v>
      </c>
    </row>
    <row r="84" spans="1:5" ht="15" customHeight="1" x14ac:dyDescent="0.2">
      <c r="A84" s="66" t="s">
        <v>48</v>
      </c>
      <c r="B84" s="66"/>
      <c r="C84" s="66"/>
      <c r="D84" s="66"/>
      <c r="E84" s="66"/>
    </row>
    <row r="85" spans="1:5" ht="15" customHeight="1" x14ac:dyDescent="0.2">
      <c r="A85" s="66" t="s">
        <v>49</v>
      </c>
      <c r="B85" s="66"/>
      <c r="C85" s="66"/>
      <c r="D85" s="66"/>
      <c r="E85" s="66"/>
    </row>
    <row r="86" spans="1:5" ht="15" customHeight="1" x14ac:dyDescent="0.2">
      <c r="A86" s="38" t="s">
        <v>266</v>
      </c>
      <c r="B86" s="38"/>
      <c r="C86" s="38"/>
      <c r="D86" s="38"/>
      <c r="E86" s="38"/>
    </row>
    <row r="87" spans="1:5" ht="15" customHeight="1" x14ac:dyDescent="0.2">
      <c r="A87" s="38"/>
      <c r="B87" s="38"/>
      <c r="C87" s="38"/>
      <c r="D87" s="38"/>
      <c r="E87" s="38"/>
    </row>
    <row r="88" spans="1:5" ht="15" customHeight="1" x14ac:dyDescent="0.2">
      <c r="A88" s="38"/>
      <c r="B88" s="38"/>
      <c r="C88" s="38"/>
      <c r="D88" s="38"/>
      <c r="E88" s="38"/>
    </row>
    <row r="89" spans="1:5" ht="15" customHeight="1" x14ac:dyDescent="0.2">
      <c r="A89" s="38"/>
      <c r="B89" s="38"/>
      <c r="C89" s="38"/>
      <c r="D89" s="38"/>
      <c r="E89" s="38"/>
    </row>
    <row r="90" spans="1:5" ht="15" customHeight="1" x14ac:dyDescent="0.2">
      <c r="A90" s="38"/>
      <c r="B90" s="38"/>
      <c r="C90" s="38"/>
      <c r="D90" s="38"/>
      <c r="E90" s="38"/>
    </row>
    <row r="91" spans="1:5" ht="15" customHeight="1" x14ac:dyDescent="0.2">
      <c r="A91" s="38"/>
      <c r="B91" s="38"/>
      <c r="C91" s="38"/>
      <c r="D91" s="38"/>
      <c r="E91" s="38"/>
    </row>
    <row r="92" spans="1:5" ht="15" customHeight="1" x14ac:dyDescent="0.2">
      <c r="A92" s="90"/>
      <c r="B92" s="90"/>
      <c r="C92" s="90"/>
      <c r="D92" s="90"/>
      <c r="E92" s="90"/>
    </row>
    <row r="93" spans="1:5" ht="15" customHeight="1" x14ac:dyDescent="0.25">
      <c r="A93" s="68" t="s">
        <v>1</v>
      </c>
      <c r="B93" s="69"/>
      <c r="C93" s="69"/>
      <c r="D93" s="69"/>
      <c r="E93" s="69"/>
    </row>
    <row r="94" spans="1:5" ht="15" customHeight="1" x14ac:dyDescent="0.2">
      <c r="A94" s="60" t="s">
        <v>51</v>
      </c>
      <c r="B94" s="69"/>
      <c r="C94" s="69"/>
      <c r="D94" s="69"/>
      <c r="E94" s="61" t="s">
        <v>52</v>
      </c>
    </row>
    <row r="95" spans="1:5" ht="15" customHeight="1" x14ac:dyDescent="0.25">
      <c r="A95" s="70"/>
      <c r="B95" s="68"/>
      <c r="C95" s="69"/>
      <c r="D95" s="69"/>
      <c r="E95" s="71"/>
    </row>
    <row r="96" spans="1:5" ht="15" customHeight="1" x14ac:dyDescent="0.2">
      <c r="A96" s="44"/>
      <c r="B96" s="72" t="s">
        <v>53</v>
      </c>
      <c r="C96" s="72" t="s">
        <v>39</v>
      </c>
      <c r="D96" s="73" t="s">
        <v>54</v>
      </c>
      <c r="E96" s="72" t="s">
        <v>41</v>
      </c>
    </row>
    <row r="97" spans="1:5" ht="15" customHeight="1" x14ac:dyDescent="0.2">
      <c r="A97" s="44"/>
      <c r="B97" s="74">
        <v>33160</v>
      </c>
      <c r="C97" s="75"/>
      <c r="D97" s="76" t="s">
        <v>55</v>
      </c>
      <c r="E97" s="77">
        <v>611500</v>
      </c>
    </row>
    <row r="98" spans="1:5" ht="15" customHeight="1" x14ac:dyDescent="0.2">
      <c r="A98" s="44"/>
      <c r="B98" s="78"/>
      <c r="C98" s="79" t="s">
        <v>43</v>
      </c>
      <c r="D98" s="80"/>
      <c r="E98" s="81">
        <f>SUM(E97:E97)</f>
        <v>611500</v>
      </c>
    </row>
    <row r="99" spans="1:5" ht="15" customHeight="1" x14ac:dyDescent="0.2">
      <c r="A99" s="44"/>
      <c r="B99" s="86"/>
      <c r="C99" s="91"/>
      <c r="D99" s="69"/>
      <c r="E99" s="92"/>
    </row>
    <row r="100" spans="1:5" ht="15" customHeight="1" x14ac:dyDescent="0.2">
      <c r="A100" s="44"/>
      <c r="B100" s="86"/>
      <c r="C100" s="91"/>
      <c r="D100" s="69"/>
      <c r="E100" s="92"/>
    </row>
    <row r="101" spans="1:5" ht="15" customHeight="1" x14ac:dyDescent="0.2">
      <c r="A101" s="44"/>
      <c r="B101" s="86"/>
      <c r="C101" s="91"/>
      <c r="D101" s="69"/>
      <c r="E101" s="92"/>
    </row>
    <row r="102" spans="1:5" ht="15" customHeight="1" x14ac:dyDescent="0.2">
      <c r="A102" s="44"/>
      <c r="B102" s="86"/>
      <c r="C102" s="91"/>
      <c r="D102" s="69"/>
      <c r="E102" s="92"/>
    </row>
    <row r="103" spans="1:5" ht="15" customHeight="1" x14ac:dyDescent="0.2">
      <c r="A103" s="44"/>
      <c r="B103" s="86"/>
      <c r="C103" s="91"/>
      <c r="D103" s="69"/>
      <c r="E103" s="92"/>
    </row>
    <row r="104" spans="1:5" ht="15" customHeight="1" x14ac:dyDescent="0.2">
      <c r="A104" s="44"/>
      <c r="B104" s="86"/>
      <c r="C104" s="91"/>
      <c r="D104" s="69"/>
      <c r="E104" s="92"/>
    </row>
    <row r="105" spans="1:5" ht="15" customHeight="1" x14ac:dyDescent="0.2">
      <c r="A105" s="44"/>
      <c r="B105" s="86"/>
      <c r="C105" s="91"/>
      <c r="D105" s="69"/>
      <c r="E105" s="92"/>
    </row>
    <row r="106" spans="1:5" ht="15" customHeight="1" x14ac:dyDescent="0.25">
      <c r="A106" s="68" t="s">
        <v>16</v>
      </c>
      <c r="B106" s="69"/>
      <c r="C106" s="69"/>
      <c r="D106" s="69"/>
      <c r="E106" s="70"/>
    </row>
    <row r="107" spans="1:5" ht="15" customHeight="1" x14ac:dyDescent="0.2">
      <c r="A107" s="60" t="s">
        <v>51</v>
      </c>
      <c r="B107" s="69"/>
      <c r="C107" s="69"/>
      <c r="D107" s="69"/>
      <c r="E107" s="61" t="s">
        <v>52</v>
      </c>
    </row>
    <row r="108" spans="1:5" ht="15" customHeight="1" x14ac:dyDescent="0.2"/>
    <row r="109" spans="1:5" ht="15" customHeight="1" x14ac:dyDescent="0.2">
      <c r="A109" s="94"/>
      <c r="B109" s="72" t="s">
        <v>53</v>
      </c>
      <c r="C109" s="72" t="s">
        <v>39</v>
      </c>
      <c r="D109" s="73" t="s">
        <v>54</v>
      </c>
      <c r="E109" s="72" t="s">
        <v>41</v>
      </c>
    </row>
    <row r="110" spans="1:5" ht="15" customHeight="1" x14ac:dyDescent="0.2">
      <c r="B110" s="74">
        <v>33160</v>
      </c>
      <c r="C110" s="75"/>
      <c r="D110" s="76" t="s">
        <v>61</v>
      </c>
      <c r="E110" s="77">
        <v>611500</v>
      </c>
    </row>
    <row r="111" spans="1:5" ht="15" customHeight="1" x14ac:dyDescent="0.2">
      <c r="B111" s="78"/>
      <c r="C111" s="79" t="s">
        <v>43</v>
      </c>
      <c r="D111" s="80"/>
      <c r="E111" s="81">
        <f>SUM(E110:E110)</f>
        <v>611500</v>
      </c>
    </row>
    <row r="112" spans="1:5" ht="15" customHeight="1" x14ac:dyDescent="0.2"/>
    <row r="113" spans="1:5" ht="15" customHeight="1" x14ac:dyDescent="0.2"/>
    <row r="114" spans="1:5" ht="15" customHeight="1" x14ac:dyDescent="0.25">
      <c r="A114" s="36" t="s">
        <v>267</v>
      </c>
    </row>
    <row r="115" spans="1:5" ht="15" customHeight="1" x14ac:dyDescent="0.2">
      <c r="A115" s="66" t="s">
        <v>48</v>
      </c>
      <c r="B115" s="66"/>
      <c r="C115" s="66"/>
      <c r="D115" s="66"/>
      <c r="E115" s="66"/>
    </row>
    <row r="116" spans="1:5" ht="15" customHeight="1" x14ac:dyDescent="0.2">
      <c r="A116" s="66" t="s">
        <v>92</v>
      </c>
      <c r="B116" s="66"/>
      <c r="C116" s="66"/>
      <c r="D116" s="66"/>
      <c r="E116" s="66"/>
    </row>
    <row r="117" spans="1:5" ht="15" customHeight="1" x14ac:dyDescent="0.2">
      <c r="A117" s="112" t="s">
        <v>268</v>
      </c>
      <c r="B117" s="112"/>
      <c r="C117" s="112"/>
      <c r="D117" s="112"/>
      <c r="E117" s="112"/>
    </row>
    <row r="118" spans="1:5" ht="15" customHeight="1" x14ac:dyDescent="0.2">
      <c r="A118" s="112"/>
      <c r="B118" s="112"/>
      <c r="C118" s="112"/>
      <c r="D118" s="112"/>
      <c r="E118" s="112"/>
    </row>
    <row r="119" spans="1:5" ht="15" customHeight="1" x14ac:dyDescent="0.2">
      <c r="A119" s="112"/>
      <c r="B119" s="112"/>
      <c r="C119" s="112"/>
      <c r="D119" s="112"/>
      <c r="E119" s="112"/>
    </row>
    <row r="120" spans="1:5" ht="15" customHeight="1" x14ac:dyDescent="0.2">
      <c r="A120" s="112"/>
      <c r="B120" s="112"/>
      <c r="C120" s="112"/>
      <c r="D120" s="112"/>
      <c r="E120" s="112"/>
    </row>
    <row r="121" spans="1:5" ht="15" customHeight="1" x14ac:dyDescent="0.2">
      <c r="A121" s="112"/>
      <c r="B121" s="112"/>
      <c r="C121" s="112"/>
      <c r="D121" s="112"/>
      <c r="E121" s="112"/>
    </row>
    <row r="122" spans="1:5" ht="15" customHeight="1" x14ac:dyDescent="0.2">
      <c r="A122" s="112"/>
      <c r="B122" s="112"/>
      <c r="C122" s="112"/>
      <c r="D122" s="112"/>
      <c r="E122" s="112"/>
    </row>
    <row r="123" spans="1:5" ht="15" customHeight="1" x14ac:dyDescent="0.2">
      <c r="A123" s="112"/>
      <c r="B123" s="112"/>
      <c r="C123" s="112"/>
      <c r="D123" s="112"/>
      <c r="E123" s="112"/>
    </row>
    <row r="124" spans="1:5" ht="15" customHeight="1" x14ac:dyDescent="0.2">
      <c r="A124" s="112"/>
      <c r="B124" s="112"/>
      <c r="C124" s="112"/>
      <c r="D124" s="112"/>
      <c r="E124" s="112"/>
    </row>
    <row r="125" spans="1:5" ht="15" customHeight="1" x14ac:dyDescent="0.2">
      <c r="A125" s="112"/>
      <c r="B125" s="112"/>
      <c r="C125" s="112"/>
      <c r="D125" s="112"/>
      <c r="E125" s="112"/>
    </row>
    <row r="126" spans="1:5" ht="15" customHeight="1" x14ac:dyDescent="0.2">
      <c r="A126" s="105"/>
      <c r="B126" s="113"/>
      <c r="C126" s="105"/>
      <c r="D126" s="105"/>
      <c r="E126" s="105"/>
    </row>
    <row r="127" spans="1:5" ht="15" customHeight="1" x14ac:dyDescent="0.25">
      <c r="A127" s="68" t="s">
        <v>1</v>
      </c>
      <c r="B127" s="114"/>
      <c r="C127" s="69"/>
      <c r="D127" s="69"/>
      <c r="E127" s="69"/>
    </row>
    <row r="128" spans="1:5" ht="15" customHeight="1" x14ac:dyDescent="0.2">
      <c r="A128" s="60" t="s">
        <v>99</v>
      </c>
      <c r="B128" s="69"/>
      <c r="C128" s="69"/>
      <c r="D128" s="69"/>
      <c r="E128" s="61" t="s">
        <v>100</v>
      </c>
    </row>
    <row r="129" spans="1:5" ht="15" customHeight="1" x14ac:dyDescent="0.25">
      <c r="A129" s="44"/>
      <c r="B129" s="115"/>
      <c r="C129" s="41"/>
      <c r="D129" s="41"/>
      <c r="E129" s="45"/>
    </row>
    <row r="130" spans="1:5" ht="15" customHeight="1" x14ac:dyDescent="0.2">
      <c r="B130" s="47" t="s">
        <v>53</v>
      </c>
      <c r="C130" s="47" t="s">
        <v>39</v>
      </c>
      <c r="D130" s="106" t="s">
        <v>54</v>
      </c>
      <c r="E130" s="49" t="s">
        <v>41</v>
      </c>
    </row>
    <row r="131" spans="1:5" ht="15" customHeight="1" x14ac:dyDescent="0.2">
      <c r="B131" s="116">
        <v>107517016</v>
      </c>
      <c r="C131" s="117"/>
      <c r="D131" s="76" t="s">
        <v>55</v>
      </c>
      <c r="E131" s="77">
        <v>703222.56</v>
      </c>
    </row>
    <row r="132" spans="1:5" ht="15" customHeight="1" x14ac:dyDescent="0.2">
      <c r="B132" s="116">
        <v>107117015</v>
      </c>
      <c r="C132" s="117"/>
      <c r="D132" s="76" t="s">
        <v>55</v>
      </c>
      <c r="E132" s="77">
        <v>41366.03</v>
      </c>
    </row>
    <row r="133" spans="1:5" ht="15" customHeight="1" x14ac:dyDescent="0.2">
      <c r="B133" s="116">
        <v>107117968</v>
      </c>
      <c r="C133" s="117"/>
      <c r="D133" s="118" t="s">
        <v>87</v>
      </c>
      <c r="E133" s="77">
        <v>239391.47</v>
      </c>
    </row>
    <row r="134" spans="1:5" ht="15" customHeight="1" x14ac:dyDescent="0.2">
      <c r="B134" s="116">
        <v>107517969</v>
      </c>
      <c r="C134" s="117"/>
      <c r="D134" s="118" t="s">
        <v>87</v>
      </c>
      <c r="E134" s="77">
        <v>4069654.87</v>
      </c>
    </row>
    <row r="135" spans="1:5" ht="15" customHeight="1" x14ac:dyDescent="0.2">
      <c r="B135" s="108"/>
      <c r="C135" s="57" t="s">
        <v>43</v>
      </c>
      <c r="D135" s="58"/>
      <c r="E135" s="59">
        <f>SUM(E131:E134)</f>
        <v>5053634.93</v>
      </c>
    </row>
    <row r="136" spans="1:5" ht="15" customHeight="1" x14ac:dyDescent="0.2"/>
    <row r="137" spans="1:5" ht="15" customHeight="1" x14ac:dyDescent="0.25">
      <c r="A137" s="40" t="s">
        <v>16</v>
      </c>
      <c r="B137" s="41"/>
      <c r="C137" s="41"/>
      <c r="D137" s="41"/>
      <c r="E137" s="41"/>
    </row>
    <row r="138" spans="1:5" ht="15" customHeight="1" x14ac:dyDescent="0.2">
      <c r="A138" s="42" t="s">
        <v>37</v>
      </c>
      <c r="B138" s="41"/>
      <c r="C138" s="41"/>
      <c r="D138" s="41"/>
      <c r="E138" s="43" t="s">
        <v>38</v>
      </c>
    </row>
    <row r="139" spans="1:5" ht="15" customHeight="1" x14ac:dyDescent="0.2"/>
    <row r="140" spans="1:5" ht="15" customHeight="1" x14ac:dyDescent="0.2">
      <c r="C140" s="47" t="s">
        <v>39</v>
      </c>
      <c r="D140" s="106" t="s">
        <v>54</v>
      </c>
      <c r="E140" s="49" t="s">
        <v>41</v>
      </c>
    </row>
    <row r="141" spans="1:5" ht="15" customHeight="1" x14ac:dyDescent="0.2">
      <c r="C141" s="123"/>
      <c r="D141" s="118" t="s">
        <v>96</v>
      </c>
      <c r="E141" s="77">
        <v>4146693.8</v>
      </c>
    </row>
    <row r="142" spans="1:5" ht="15" customHeight="1" x14ac:dyDescent="0.2">
      <c r="C142" s="57" t="s">
        <v>43</v>
      </c>
      <c r="D142" s="58"/>
      <c r="E142" s="59">
        <f>SUM(E141:E141)</f>
        <v>4146693.8</v>
      </c>
    </row>
    <row r="143" spans="1:5" ht="15" customHeight="1" x14ac:dyDescent="0.2"/>
    <row r="144" spans="1:5" ht="15" customHeight="1" x14ac:dyDescent="0.2">
      <c r="C144" s="72" t="s">
        <v>39</v>
      </c>
      <c r="D144" s="48" t="s">
        <v>40</v>
      </c>
      <c r="E144" s="72" t="s">
        <v>41</v>
      </c>
    </row>
    <row r="145" spans="1:7" ht="15" customHeight="1" x14ac:dyDescent="0.2">
      <c r="C145" s="62">
        <v>6409</v>
      </c>
      <c r="D145" s="124" t="s">
        <v>42</v>
      </c>
      <c r="E145" s="77">
        <v>906941.13</v>
      </c>
    </row>
    <row r="146" spans="1:7" ht="15" customHeight="1" x14ac:dyDescent="0.2">
      <c r="C146" s="79" t="s">
        <v>43</v>
      </c>
      <c r="D146" s="88"/>
      <c r="E146" s="89">
        <f>SUM(E145:E145)</f>
        <v>906941.13</v>
      </c>
      <c r="G146" s="93">
        <f>+E142+E146</f>
        <v>5053634.93</v>
      </c>
    </row>
    <row r="147" spans="1:7" ht="15" customHeight="1" x14ac:dyDescent="0.2"/>
    <row r="148" spans="1:7" ht="15" customHeight="1" x14ac:dyDescent="0.2"/>
    <row r="149" spans="1:7" ht="15" customHeight="1" x14ac:dyDescent="0.2"/>
    <row r="150" spans="1:7" ht="15" customHeight="1" x14ac:dyDescent="0.2"/>
    <row r="151" spans="1:7" ht="15" customHeight="1" x14ac:dyDescent="0.2"/>
    <row r="152" spans="1:7" ht="15" customHeight="1" x14ac:dyDescent="0.2"/>
    <row r="153" spans="1:7" ht="15" customHeight="1" x14ac:dyDescent="0.2"/>
    <row r="154" spans="1:7" ht="15" customHeight="1" x14ac:dyDescent="0.2"/>
    <row r="155" spans="1:7" ht="15" customHeight="1" x14ac:dyDescent="0.2"/>
    <row r="156" spans="1:7" ht="15" customHeight="1" x14ac:dyDescent="0.2"/>
    <row r="157" spans="1:7" ht="15" customHeight="1" x14ac:dyDescent="0.2"/>
    <row r="158" spans="1:7" ht="15" customHeight="1" x14ac:dyDescent="0.25">
      <c r="A158" s="36" t="s">
        <v>269</v>
      </c>
    </row>
    <row r="159" spans="1:7" ht="15" customHeight="1" x14ac:dyDescent="0.2">
      <c r="A159" s="66" t="s">
        <v>48</v>
      </c>
      <c r="B159" s="66"/>
      <c r="C159" s="66"/>
      <c r="D159" s="66"/>
      <c r="E159" s="66"/>
    </row>
    <row r="160" spans="1:7" ht="15" customHeight="1" x14ac:dyDescent="0.2">
      <c r="A160" s="66" t="s">
        <v>92</v>
      </c>
      <c r="B160" s="66"/>
      <c r="C160" s="66"/>
      <c r="D160" s="66"/>
      <c r="E160" s="66"/>
    </row>
    <row r="161" spans="1:5" ht="15" customHeight="1" x14ac:dyDescent="0.2">
      <c r="A161" s="112" t="s">
        <v>270</v>
      </c>
      <c r="B161" s="112"/>
      <c r="C161" s="112"/>
      <c r="D161" s="112"/>
      <c r="E161" s="112"/>
    </row>
    <row r="162" spans="1:5" ht="15" customHeight="1" x14ac:dyDescent="0.2">
      <c r="A162" s="112"/>
      <c r="B162" s="112"/>
      <c r="C162" s="112"/>
      <c r="D162" s="112"/>
      <c r="E162" s="112"/>
    </row>
    <row r="163" spans="1:5" ht="15" customHeight="1" x14ac:dyDescent="0.2">
      <c r="A163" s="112"/>
      <c r="B163" s="112"/>
      <c r="C163" s="112"/>
      <c r="D163" s="112"/>
      <c r="E163" s="112"/>
    </row>
    <row r="164" spans="1:5" ht="15" customHeight="1" x14ac:dyDescent="0.2">
      <c r="A164" s="112"/>
      <c r="B164" s="112"/>
      <c r="C164" s="112"/>
      <c r="D164" s="112"/>
      <c r="E164" s="112"/>
    </row>
    <row r="165" spans="1:5" ht="15" customHeight="1" x14ac:dyDescent="0.2">
      <c r="A165" s="112"/>
      <c r="B165" s="112"/>
      <c r="C165" s="112"/>
      <c r="D165" s="112"/>
      <c r="E165" s="112"/>
    </row>
    <row r="166" spans="1:5" ht="15" customHeight="1" x14ac:dyDescent="0.2">
      <c r="A166" s="112"/>
      <c r="B166" s="112"/>
      <c r="C166" s="112"/>
      <c r="D166" s="112"/>
      <c r="E166" s="112"/>
    </row>
    <row r="167" spans="1:5" ht="15" customHeight="1" x14ac:dyDescent="0.2">
      <c r="A167" s="112"/>
      <c r="B167" s="112"/>
      <c r="C167" s="112"/>
      <c r="D167" s="112"/>
      <c r="E167" s="112"/>
    </row>
    <row r="168" spans="1:5" ht="15" customHeight="1" x14ac:dyDescent="0.2">
      <c r="A168" s="105"/>
      <c r="B168" s="113"/>
      <c r="C168" s="105"/>
      <c r="D168" s="105"/>
      <c r="E168" s="105"/>
    </row>
    <row r="169" spans="1:5" ht="15" customHeight="1" x14ac:dyDescent="0.25">
      <c r="A169" s="68" t="s">
        <v>1</v>
      </c>
      <c r="B169" s="114"/>
      <c r="C169" s="69"/>
      <c r="D169" s="69"/>
      <c r="E169" s="69"/>
    </row>
    <row r="170" spans="1:5" ht="15" customHeight="1" x14ac:dyDescent="0.2">
      <c r="A170" s="60" t="s">
        <v>99</v>
      </c>
      <c r="B170" s="69"/>
      <c r="C170" s="69"/>
      <c r="D170" s="69"/>
      <c r="E170" s="61" t="s">
        <v>100</v>
      </c>
    </row>
    <row r="171" spans="1:5" ht="15" customHeight="1" x14ac:dyDescent="0.25">
      <c r="A171" s="44"/>
      <c r="B171" s="115"/>
      <c r="C171" s="41"/>
      <c r="D171" s="41"/>
      <c r="E171" s="45"/>
    </row>
    <row r="172" spans="1:5" ht="15" customHeight="1" x14ac:dyDescent="0.2">
      <c r="B172" s="47" t="s">
        <v>53</v>
      </c>
      <c r="C172" s="47" t="s">
        <v>39</v>
      </c>
      <c r="D172" s="106" t="s">
        <v>54</v>
      </c>
      <c r="E172" s="49" t="s">
        <v>41</v>
      </c>
    </row>
    <row r="173" spans="1:5" ht="15" customHeight="1" x14ac:dyDescent="0.2">
      <c r="B173" s="116">
        <v>107117968</v>
      </c>
      <c r="C173" s="117"/>
      <c r="D173" s="118" t="s">
        <v>87</v>
      </c>
      <c r="E173" s="77">
        <v>124872</v>
      </c>
    </row>
    <row r="174" spans="1:5" ht="15" customHeight="1" x14ac:dyDescent="0.2">
      <c r="B174" s="116">
        <v>107517969</v>
      </c>
      <c r="C174" s="117"/>
      <c r="D174" s="118" t="s">
        <v>87</v>
      </c>
      <c r="E174" s="77">
        <v>2122824</v>
      </c>
    </row>
    <row r="175" spans="1:5" ht="15" customHeight="1" x14ac:dyDescent="0.2">
      <c r="B175" s="108"/>
      <c r="C175" s="57" t="s">
        <v>43</v>
      </c>
      <c r="D175" s="58"/>
      <c r="E175" s="59">
        <f>SUM(E173:E174)</f>
        <v>2247696</v>
      </c>
    </row>
    <row r="176" spans="1:5" ht="15" customHeight="1" x14ac:dyDescent="0.2"/>
    <row r="177" spans="1:5" ht="15" customHeight="1" x14ac:dyDescent="0.25">
      <c r="A177" s="40" t="s">
        <v>16</v>
      </c>
      <c r="B177" s="41"/>
      <c r="C177" s="41"/>
      <c r="D177" s="41"/>
      <c r="E177" s="41"/>
    </row>
    <row r="178" spans="1:5" ht="15" customHeight="1" x14ac:dyDescent="0.2">
      <c r="A178" s="42" t="s">
        <v>37</v>
      </c>
      <c r="B178" s="41"/>
      <c r="C178" s="41"/>
      <c r="D178" s="41"/>
      <c r="E178" s="43" t="s">
        <v>38</v>
      </c>
    </row>
    <row r="179" spans="1:5" ht="15" customHeight="1" x14ac:dyDescent="0.2"/>
    <row r="180" spans="1:5" ht="15" customHeight="1" x14ac:dyDescent="0.2">
      <c r="C180" s="47" t="s">
        <v>39</v>
      </c>
      <c r="D180" s="106" t="s">
        <v>54</v>
      </c>
      <c r="E180" s="49" t="s">
        <v>41</v>
      </c>
    </row>
    <row r="181" spans="1:5" ht="15" customHeight="1" x14ac:dyDescent="0.2">
      <c r="C181" s="123"/>
      <c r="D181" s="118" t="s">
        <v>96</v>
      </c>
      <c r="E181" s="77">
        <v>2176911</v>
      </c>
    </row>
    <row r="182" spans="1:5" ht="15" customHeight="1" x14ac:dyDescent="0.2">
      <c r="C182" s="57" t="s">
        <v>43</v>
      </c>
      <c r="D182" s="58"/>
      <c r="E182" s="59">
        <f>SUM(E181:E181)</f>
        <v>2176911</v>
      </c>
    </row>
    <row r="183" spans="1:5" ht="15" customHeight="1" x14ac:dyDescent="0.2"/>
    <row r="184" spans="1:5" ht="15" customHeight="1" x14ac:dyDescent="0.2">
      <c r="C184" s="72" t="s">
        <v>39</v>
      </c>
      <c r="D184" s="48" t="s">
        <v>40</v>
      </c>
      <c r="E184" s="72" t="s">
        <v>41</v>
      </c>
    </row>
    <row r="185" spans="1:5" ht="15" customHeight="1" x14ac:dyDescent="0.2">
      <c r="C185" s="62">
        <v>6409</v>
      </c>
      <c r="D185" s="124" t="s">
        <v>42</v>
      </c>
      <c r="E185" s="77">
        <v>70785</v>
      </c>
    </row>
    <row r="186" spans="1:5" ht="15" customHeight="1" x14ac:dyDescent="0.2">
      <c r="C186" s="79" t="s">
        <v>43</v>
      </c>
      <c r="D186" s="88"/>
      <c r="E186" s="89">
        <f>SUM(E185:E185)</f>
        <v>70785</v>
      </c>
    </row>
    <row r="187" spans="1:5" ht="15" customHeight="1" x14ac:dyDescent="0.2"/>
    <row r="188" spans="1:5" ht="15" customHeight="1" x14ac:dyDescent="0.2"/>
    <row r="189" spans="1:5" ht="15" customHeight="1" x14ac:dyDescent="0.25">
      <c r="A189" s="36" t="s">
        <v>271</v>
      </c>
    </row>
    <row r="190" spans="1:5" ht="15" customHeight="1" x14ac:dyDescent="0.2">
      <c r="A190" s="66" t="s">
        <v>48</v>
      </c>
      <c r="B190" s="66"/>
      <c r="C190" s="66"/>
      <c r="D190" s="66"/>
      <c r="E190" s="66"/>
    </row>
    <row r="191" spans="1:5" ht="15" customHeight="1" x14ac:dyDescent="0.2">
      <c r="A191" s="66" t="s">
        <v>92</v>
      </c>
      <c r="B191" s="66"/>
      <c r="C191" s="66"/>
      <c r="D191" s="66"/>
      <c r="E191" s="66"/>
    </row>
    <row r="192" spans="1:5" ht="15" customHeight="1" x14ac:dyDescent="0.2">
      <c r="A192" s="112" t="s">
        <v>272</v>
      </c>
      <c r="B192" s="112"/>
      <c r="C192" s="112"/>
      <c r="D192" s="112"/>
      <c r="E192" s="112"/>
    </row>
    <row r="193" spans="1:5" ht="15" customHeight="1" x14ac:dyDescent="0.2">
      <c r="A193" s="112"/>
      <c r="B193" s="112"/>
      <c r="C193" s="112"/>
      <c r="D193" s="112"/>
      <c r="E193" s="112"/>
    </row>
    <row r="194" spans="1:5" ht="15" customHeight="1" x14ac:dyDescent="0.2">
      <c r="A194" s="112"/>
      <c r="B194" s="112"/>
      <c r="C194" s="112"/>
      <c r="D194" s="112"/>
      <c r="E194" s="112"/>
    </row>
    <row r="195" spans="1:5" ht="15" customHeight="1" x14ac:dyDescent="0.2">
      <c r="A195" s="112"/>
      <c r="B195" s="112"/>
      <c r="C195" s="112"/>
      <c r="D195" s="112"/>
      <c r="E195" s="112"/>
    </row>
    <row r="196" spans="1:5" ht="15" customHeight="1" x14ac:dyDescent="0.2">
      <c r="A196" s="112"/>
      <c r="B196" s="112"/>
      <c r="C196" s="112"/>
      <c r="D196" s="112"/>
      <c r="E196" s="112"/>
    </row>
    <row r="197" spans="1:5" ht="15" customHeight="1" x14ac:dyDescent="0.2">
      <c r="A197" s="112"/>
      <c r="B197" s="112"/>
      <c r="C197" s="112"/>
      <c r="D197" s="112"/>
      <c r="E197" s="112"/>
    </row>
    <row r="198" spans="1:5" ht="15" customHeight="1" x14ac:dyDescent="0.2">
      <c r="A198" s="112"/>
      <c r="B198" s="112"/>
      <c r="C198" s="112"/>
      <c r="D198" s="112"/>
      <c r="E198" s="112"/>
    </row>
    <row r="199" spans="1:5" ht="15" customHeight="1" x14ac:dyDescent="0.2">
      <c r="A199" s="105"/>
      <c r="B199" s="113"/>
      <c r="C199" s="105"/>
      <c r="D199" s="105"/>
      <c r="E199" s="105"/>
    </row>
    <row r="200" spans="1:5" ht="15" customHeight="1" x14ac:dyDescent="0.25">
      <c r="A200" s="68" t="s">
        <v>1</v>
      </c>
      <c r="B200" s="114"/>
      <c r="C200" s="69"/>
      <c r="D200" s="69"/>
      <c r="E200" s="69"/>
    </row>
    <row r="201" spans="1:5" ht="15" customHeight="1" x14ac:dyDescent="0.2">
      <c r="A201" s="132" t="s">
        <v>99</v>
      </c>
      <c r="B201" s="69"/>
      <c r="C201" s="69"/>
      <c r="D201" s="69"/>
      <c r="E201" s="61" t="s">
        <v>273</v>
      </c>
    </row>
    <row r="202" spans="1:5" ht="15" customHeight="1" x14ac:dyDescent="0.25">
      <c r="A202" s="44"/>
      <c r="B202" s="115"/>
      <c r="C202" s="41"/>
      <c r="D202" s="41"/>
      <c r="E202" s="45"/>
    </row>
    <row r="203" spans="1:5" ht="15" customHeight="1" x14ac:dyDescent="0.2">
      <c r="B203" s="47" t="s">
        <v>53</v>
      </c>
      <c r="C203" s="47" t="s">
        <v>39</v>
      </c>
      <c r="D203" s="106" t="s">
        <v>54</v>
      </c>
      <c r="E203" s="49" t="s">
        <v>41</v>
      </c>
    </row>
    <row r="204" spans="1:5" ht="15" customHeight="1" x14ac:dyDescent="0.2">
      <c r="B204" s="116">
        <v>109517018</v>
      </c>
      <c r="C204" s="117"/>
      <c r="D204" s="76" t="s">
        <v>55</v>
      </c>
      <c r="E204" s="77">
        <v>740681.5</v>
      </c>
    </row>
    <row r="205" spans="1:5" ht="15" customHeight="1" x14ac:dyDescent="0.2">
      <c r="B205" s="116">
        <v>109117017</v>
      </c>
      <c r="C205" s="117"/>
      <c r="D205" s="76" t="s">
        <v>55</v>
      </c>
      <c r="E205" s="77">
        <v>130708.5</v>
      </c>
    </row>
    <row r="206" spans="1:5" ht="15" customHeight="1" x14ac:dyDescent="0.2">
      <c r="B206" s="108"/>
      <c r="C206" s="57" t="s">
        <v>43</v>
      </c>
      <c r="D206" s="58"/>
      <c r="E206" s="59">
        <f>SUM(E204:E205)</f>
        <v>871390</v>
      </c>
    </row>
    <row r="207" spans="1:5" ht="15" customHeight="1" x14ac:dyDescent="0.2"/>
    <row r="208" spans="1:5" ht="15" customHeight="1" x14ac:dyDescent="0.2"/>
    <row r="209" spans="1:5" ht="15" customHeight="1" x14ac:dyDescent="0.2"/>
    <row r="210" spans="1:5" ht="15" customHeight="1" x14ac:dyDescent="0.25">
      <c r="A210" s="68" t="s">
        <v>16</v>
      </c>
      <c r="B210" s="69"/>
      <c r="C210" s="69"/>
      <c r="D210" s="44"/>
      <c r="E210" s="44"/>
    </row>
    <row r="211" spans="1:5" ht="15" customHeight="1" x14ac:dyDescent="0.2">
      <c r="A211" s="42" t="s">
        <v>37</v>
      </c>
      <c r="B211" s="41"/>
      <c r="C211" s="41"/>
      <c r="D211" s="41"/>
      <c r="E211" s="43" t="s">
        <v>38</v>
      </c>
    </row>
    <row r="212" spans="1:5" ht="15" customHeight="1" x14ac:dyDescent="0.2">
      <c r="A212" s="70"/>
      <c r="B212" s="109"/>
      <c r="C212" s="69"/>
      <c r="D212" s="70"/>
      <c r="E212" s="110"/>
    </row>
    <row r="213" spans="1:5" ht="15" customHeight="1" x14ac:dyDescent="0.2">
      <c r="A213" s="137"/>
      <c r="B213" s="137"/>
      <c r="C213" s="72" t="s">
        <v>39</v>
      </c>
      <c r="D213" s="48" t="s">
        <v>40</v>
      </c>
      <c r="E213" s="72" t="s">
        <v>41</v>
      </c>
    </row>
    <row r="214" spans="1:5" ht="15" customHeight="1" x14ac:dyDescent="0.2">
      <c r="A214" s="130"/>
      <c r="B214" s="51"/>
      <c r="C214" s="62">
        <v>6409</v>
      </c>
      <c r="D214" s="124" t="s">
        <v>42</v>
      </c>
      <c r="E214" s="77">
        <v>871390</v>
      </c>
    </row>
    <row r="215" spans="1:5" ht="15" customHeight="1" x14ac:dyDescent="0.2">
      <c r="A215" s="86"/>
      <c r="B215" s="69"/>
      <c r="C215" s="79" t="s">
        <v>43</v>
      </c>
      <c r="D215" s="88"/>
      <c r="E215" s="89">
        <f>SUM(E214:E214)</f>
        <v>871390</v>
      </c>
    </row>
    <row r="216" spans="1:5" ht="15" customHeight="1" x14ac:dyDescent="0.2"/>
    <row r="217" spans="1:5" ht="15" customHeight="1" x14ac:dyDescent="0.2"/>
    <row r="218" spans="1:5" ht="15" customHeight="1" x14ac:dyDescent="0.25">
      <c r="A218" s="36" t="s">
        <v>274</v>
      </c>
    </row>
    <row r="219" spans="1:5" ht="15" customHeight="1" x14ac:dyDescent="0.2">
      <c r="A219" s="66" t="s">
        <v>48</v>
      </c>
      <c r="B219" s="66"/>
      <c r="C219" s="66"/>
      <c r="D219" s="66"/>
      <c r="E219" s="66"/>
    </row>
    <row r="220" spans="1:5" ht="15" customHeight="1" x14ac:dyDescent="0.2">
      <c r="A220" s="66" t="s">
        <v>85</v>
      </c>
      <c r="B220" s="66"/>
      <c r="C220" s="66"/>
      <c r="D220" s="66"/>
      <c r="E220" s="66"/>
    </row>
    <row r="221" spans="1:5" ht="15" customHeight="1" x14ac:dyDescent="0.2">
      <c r="A221" s="112" t="s">
        <v>275</v>
      </c>
      <c r="B221" s="112"/>
      <c r="C221" s="112"/>
      <c r="D221" s="112"/>
      <c r="E221" s="112"/>
    </row>
    <row r="222" spans="1:5" ht="15" customHeight="1" x14ac:dyDescent="0.2">
      <c r="A222" s="112"/>
      <c r="B222" s="112"/>
      <c r="C222" s="112"/>
      <c r="D222" s="112"/>
      <c r="E222" s="112"/>
    </row>
    <row r="223" spans="1:5" ht="15" customHeight="1" x14ac:dyDescent="0.2">
      <c r="A223" s="112"/>
      <c r="B223" s="112"/>
      <c r="C223" s="112"/>
      <c r="D223" s="112"/>
      <c r="E223" s="112"/>
    </row>
    <row r="224" spans="1:5" ht="15" customHeight="1" x14ac:dyDescent="0.2">
      <c r="A224" s="112"/>
      <c r="B224" s="112"/>
      <c r="C224" s="112"/>
      <c r="D224" s="112"/>
      <c r="E224" s="112"/>
    </row>
    <row r="225" spans="1:5" ht="15" customHeight="1" x14ac:dyDescent="0.2">
      <c r="A225" s="112"/>
      <c r="B225" s="112"/>
      <c r="C225" s="112"/>
      <c r="D225" s="112"/>
      <c r="E225" s="112"/>
    </row>
    <row r="226" spans="1:5" ht="15" customHeight="1" x14ac:dyDescent="0.2">
      <c r="A226" s="112"/>
      <c r="B226" s="112"/>
      <c r="C226" s="112"/>
      <c r="D226" s="112"/>
      <c r="E226" s="112"/>
    </row>
    <row r="227" spans="1:5" ht="15" customHeight="1" x14ac:dyDescent="0.2">
      <c r="A227" s="112"/>
      <c r="B227" s="112"/>
      <c r="C227" s="112"/>
      <c r="D227" s="112"/>
      <c r="E227" s="112"/>
    </row>
    <row r="228" spans="1:5" ht="15" customHeight="1" x14ac:dyDescent="0.2">
      <c r="A228" s="112"/>
      <c r="B228" s="112"/>
      <c r="C228" s="112"/>
      <c r="D228" s="112"/>
      <c r="E228" s="112"/>
    </row>
    <row r="229" spans="1:5" ht="15" customHeight="1" x14ac:dyDescent="0.2">
      <c r="A229" s="112"/>
      <c r="B229" s="112"/>
      <c r="C229" s="112"/>
      <c r="D229" s="112"/>
      <c r="E229" s="112"/>
    </row>
    <row r="230" spans="1:5" ht="15" customHeight="1" x14ac:dyDescent="0.2">
      <c r="A230" s="112"/>
      <c r="B230" s="112"/>
      <c r="C230" s="112"/>
      <c r="D230" s="112"/>
      <c r="E230" s="112"/>
    </row>
    <row r="231" spans="1:5" ht="15" customHeight="1" x14ac:dyDescent="0.2">
      <c r="A231" s="112"/>
      <c r="B231" s="112"/>
      <c r="C231" s="112"/>
      <c r="D231" s="112"/>
      <c r="E231" s="112"/>
    </row>
    <row r="232" spans="1:5" ht="15" customHeight="1" x14ac:dyDescent="0.2">
      <c r="A232" s="105"/>
      <c r="B232" s="113"/>
      <c r="C232" s="105"/>
      <c r="D232" s="105"/>
      <c r="E232" s="105"/>
    </row>
    <row r="233" spans="1:5" ht="15" customHeight="1" x14ac:dyDescent="0.25">
      <c r="A233" s="68" t="s">
        <v>1</v>
      </c>
      <c r="B233" s="114"/>
      <c r="C233" s="69"/>
      <c r="D233" s="69"/>
      <c r="E233" s="69"/>
    </row>
    <row r="234" spans="1:5" ht="15" customHeight="1" x14ac:dyDescent="0.2">
      <c r="A234" s="60" t="s">
        <v>37</v>
      </c>
      <c r="B234" s="114"/>
      <c r="C234" s="69"/>
      <c r="D234" s="69"/>
      <c r="E234" s="61" t="s">
        <v>38</v>
      </c>
    </row>
    <row r="235" spans="1:5" ht="15" customHeight="1" x14ac:dyDescent="0.25">
      <c r="A235" s="44"/>
      <c r="B235" s="115"/>
      <c r="C235" s="41"/>
      <c r="D235" s="41"/>
      <c r="E235" s="45"/>
    </row>
    <row r="236" spans="1:5" ht="15" customHeight="1" x14ac:dyDescent="0.2">
      <c r="B236" s="47" t="s">
        <v>53</v>
      </c>
      <c r="C236" s="47" t="s">
        <v>39</v>
      </c>
      <c r="D236" s="106" t="s">
        <v>54</v>
      </c>
      <c r="E236" s="49" t="s">
        <v>41</v>
      </c>
    </row>
    <row r="237" spans="1:5" ht="15" customHeight="1" x14ac:dyDescent="0.2">
      <c r="B237" s="116">
        <v>107117968</v>
      </c>
      <c r="C237" s="117"/>
      <c r="D237" s="118" t="s">
        <v>87</v>
      </c>
      <c r="E237" s="77">
        <v>132320.60999999999</v>
      </c>
    </row>
    <row r="238" spans="1:5" ht="15" customHeight="1" x14ac:dyDescent="0.2">
      <c r="B238" s="116">
        <v>107517969</v>
      </c>
      <c r="C238" s="117"/>
      <c r="D238" s="118" t="s">
        <v>87</v>
      </c>
      <c r="E238" s="77">
        <v>2249450.35</v>
      </c>
    </row>
    <row r="239" spans="1:5" ht="15" customHeight="1" x14ac:dyDescent="0.2">
      <c r="B239" s="116">
        <v>107117015</v>
      </c>
      <c r="C239" s="117"/>
      <c r="D239" s="76" t="s">
        <v>55</v>
      </c>
      <c r="E239" s="77">
        <v>25601.48</v>
      </c>
    </row>
    <row r="240" spans="1:5" ht="15" customHeight="1" x14ac:dyDescent="0.2">
      <c r="B240" s="116">
        <v>107517016</v>
      </c>
      <c r="C240" s="117"/>
      <c r="D240" s="239" t="s">
        <v>55</v>
      </c>
      <c r="E240" s="77">
        <v>435225.35</v>
      </c>
    </row>
    <row r="241" spans="1:5" ht="15" customHeight="1" x14ac:dyDescent="0.2">
      <c r="B241" s="108"/>
      <c r="C241" s="57" t="s">
        <v>43</v>
      </c>
      <c r="D241" s="58"/>
      <c r="E241" s="59">
        <f>SUM(E237:E240)</f>
        <v>2842597.79</v>
      </c>
    </row>
    <row r="242" spans="1:5" ht="15" customHeight="1" x14ac:dyDescent="0.2"/>
    <row r="243" spans="1:5" ht="15" customHeight="1" x14ac:dyDescent="0.25">
      <c r="A243" s="40" t="s">
        <v>1</v>
      </c>
      <c r="B243" s="240"/>
      <c r="C243" s="166"/>
      <c r="D243" s="166"/>
      <c r="E243" s="166"/>
    </row>
    <row r="244" spans="1:5" ht="15" customHeight="1" x14ac:dyDescent="0.2">
      <c r="A244" s="42" t="s">
        <v>130</v>
      </c>
      <c r="B244" s="143"/>
      <c r="C244" s="143"/>
      <c r="D244" s="143"/>
      <c r="E244" s="44" t="s">
        <v>131</v>
      </c>
    </row>
    <row r="245" spans="1:5" ht="15" customHeight="1" x14ac:dyDescent="0.2">
      <c r="A245" s="143"/>
      <c r="B245" s="241"/>
      <c r="C245" s="143"/>
      <c r="D245" s="143"/>
      <c r="E245" s="45"/>
    </row>
    <row r="246" spans="1:5" ht="15" customHeight="1" x14ac:dyDescent="0.2">
      <c r="B246" s="46"/>
      <c r="C246" s="149" t="s">
        <v>39</v>
      </c>
      <c r="D246" s="106" t="s">
        <v>54</v>
      </c>
      <c r="E246" s="72" t="s">
        <v>41</v>
      </c>
    </row>
    <row r="247" spans="1:5" ht="15" customHeight="1" x14ac:dyDescent="0.2">
      <c r="B247" s="242"/>
      <c r="C247" s="149">
        <v>6172</v>
      </c>
      <c r="D247" s="118" t="s">
        <v>124</v>
      </c>
      <c r="E247" s="243">
        <v>2795855.38</v>
      </c>
    </row>
    <row r="248" spans="1:5" ht="15" customHeight="1" x14ac:dyDescent="0.2">
      <c r="B248" s="244"/>
      <c r="C248" s="79" t="s">
        <v>43</v>
      </c>
      <c r="D248" s="88"/>
      <c r="E248" s="89">
        <f>SUM(E247:E247)</f>
        <v>2795855.38</v>
      </c>
    </row>
    <row r="249" spans="1:5" ht="15" customHeight="1" x14ac:dyDescent="0.2"/>
    <row r="250" spans="1:5" ht="15" customHeight="1" x14ac:dyDescent="0.25">
      <c r="A250" s="40" t="s">
        <v>16</v>
      </c>
      <c r="B250" s="41"/>
      <c r="C250" s="41"/>
      <c r="D250" s="41"/>
      <c r="E250" s="41"/>
    </row>
    <row r="251" spans="1:5" ht="15" customHeight="1" x14ac:dyDescent="0.2">
      <c r="A251" s="42" t="s">
        <v>130</v>
      </c>
      <c r="B251" s="143"/>
      <c r="C251" s="143"/>
      <c r="D251" s="143"/>
      <c r="E251" s="44" t="s">
        <v>131</v>
      </c>
    </row>
    <row r="252" spans="1:5" ht="15" customHeight="1" x14ac:dyDescent="0.25">
      <c r="A252" s="40"/>
      <c r="B252" s="44"/>
      <c r="C252" s="41"/>
      <c r="D252" s="41"/>
      <c r="E252" s="45"/>
    </row>
    <row r="253" spans="1:5" ht="15" customHeight="1" x14ac:dyDescent="0.2">
      <c r="A253" s="46"/>
      <c r="B253" s="72" t="s">
        <v>53</v>
      </c>
      <c r="C253" s="47" t="s">
        <v>39</v>
      </c>
      <c r="D253" s="119" t="s">
        <v>54</v>
      </c>
      <c r="E253" s="49" t="s">
        <v>41</v>
      </c>
    </row>
    <row r="254" spans="1:5" ht="15" customHeight="1" x14ac:dyDescent="0.2">
      <c r="A254" s="50"/>
      <c r="B254" s="116">
        <v>107117968</v>
      </c>
      <c r="C254" s="62"/>
      <c r="D254" s="53" t="s">
        <v>90</v>
      </c>
      <c r="E254" s="77">
        <v>132320.60999999999</v>
      </c>
    </row>
    <row r="255" spans="1:5" ht="15" customHeight="1" x14ac:dyDescent="0.2">
      <c r="A255" s="50"/>
      <c r="B255" s="116">
        <v>107517969</v>
      </c>
      <c r="C255" s="62"/>
      <c r="D255" s="53" t="s">
        <v>90</v>
      </c>
      <c r="E255" s="77">
        <v>2249450.35</v>
      </c>
    </row>
    <row r="256" spans="1:5" ht="15" customHeight="1" x14ac:dyDescent="0.2">
      <c r="A256" s="50"/>
      <c r="B256" s="116">
        <v>107117015</v>
      </c>
      <c r="C256" s="62"/>
      <c r="D256" s="84" t="s">
        <v>61</v>
      </c>
      <c r="E256" s="77">
        <v>25601.48</v>
      </c>
    </row>
    <row r="257" spans="1:7" ht="15" customHeight="1" x14ac:dyDescent="0.2">
      <c r="A257" s="50"/>
      <c r="B257" s="116">
        <v>107517016</v>
      </c>
      <c r="C257" s="62"/>
      <c r="D257" s="84" t="s">
        <v>61</v>
      </c>
      <c r="E257" s="77">
        <v>435225.35</v>
      </c>
    </row>
    <row r="258" spans="1:7" ht="15" customHeight="1" x14ac:dyDescent="0.2">
      <c r="A258" s="55"/>
      <c r="B258" s="120"/>
      <c r="C258" s="57" t="s">
        <v>43</v>
      </c>
      <c r="D258" s="121"/>
      <c r="E258" s="122">
        <f>SUM(E254:E257)</f>
        <v>2842597.79</v>
      </c>
    </row>
    <row r="259" spans="1:7" ht="15" customHeight="1" x14ac:dyDescent="0.25">
      <c r="A259" s="40"/>
      <c r="B259" s="44"/>
      <c r="C259" s="41"/>
      <c r="D259" s="41"/>
      <c r="E259" s="45"/>
    </row>
    <row r="260" spans="1:7" ht="15" customHeight="1" x14ac:dyDescent="0.25">
      <c r="A260" s="40"/>
      <c r="B260" s="44"/>
      <c r="C260" s="41"/>
      <c r="D260" s="41"/>
      <c r="E260" s="45"/>
    </row>
    <row r="261" spans="1:7" ht="15" customHeight="1" x14ac:dyDescent="0.25">
      <c r="A261" s="40"/>
      <c r="B261" s="44"/>
      <c r="C261" s="41"/>
      <c r="D261" s="41"/>
      <c r="E261" s="45"/>
    </row>
    <row r="262" spans="1:7" ht="15" customHeight="1" x14ac:dyDescent="0.25">
      <c r="A262" s="68" t="s">
        <v>16</v>
      </c>
      <c r="B262" s="114"/>
      <c r="C262" s="69"/>
      <c r="D262" s="69"/>
      <c r="E262" s="44"/>
    </row>
    <row r="263" spans="1:7" ht="15" customHeight="1" x14ac:dyDescent="0.2">
      <c r="A263" s="60" t="s">
        <v>37</v>
      </c>
      <c r="B263" s="114"/>
      <c r="C263" s="69"/>
      <c r="D263" s="69"/>
      <c r="E263" t="s">
        <v>38</v>
      </c>
    </row>
    <row r="264" spans="1:7" ht="15" customHeight="1" x14ac:dyDescent="0.2">
      <c r="A264" s="60"/>
      <c r="B264" s="114"/>
      <c r="C264" s="69"/>
      <c r="D264" s="69"/>
    </row>
    <row r="265" spans="1:7" ht="15" customHeight="1" x14ac:dyDescent="0.2">
      <c r="A265" s="60"/>
      <c r="B265" s="114"/>
      <c r="C265" s="47" t="s">
        <v>39</v>
      </c>
      <c r="D265" s="106" t="s">
        <v>54</v>
      </c>
      <c r="E265" s="49" t="s">
        <v>41</v>
      </c>
    </row>
    <row r="266" spans="1:7" ht="15" customHeight="1" x14ac:dyDescent="0.2">
      <c r="A266" s="60"/>
      <c r="B266" s="114"/>
      <c r="C266" s="123"/>
      <c r="D266" s="118" t="s">
        <v>96</v>
      </c>
      <c r="E266" s="77">
        <v>2335150.96</v>
      </c>
    </row>
    <row r="267" spans="1:7" ht="15" customHeight="1" x14ac:dyDescent="0.2">
      <c r="A267" s="60"/>
      <c r="B267" s="114"/>
      <c r="C267" s="57" t="s">
        <v>43</v>
      </c>
      <c r="D267" s="58"/>
      <c r="E267" s="81">
        <f>SUM(E266:E266)</f>
        <v>2335150.96</v>
      </c>
    </row>
    <row r="268" spans="1:7" ht="15" customHeight="1" x14ac:dyDescent="0.2"/>
    <row r="269" spans="1:7" ht="15" customHeight="1" x14ac:dyDescent="0.2">
      <c r="C269" s="72" t="s">
        <v>39</v>
      </c>
      <c r="D269" s="48" t="s">
        <v>40</v>
      </c>
      <c r="E269" s="72" t="s">
        <v>41</v>
      </c>
    </row>
    <row r="270" spans="1:7" ht="15" customHeight="1" x14ac:dyDescent="0.2">
      <c r="C270" s="62">
        <v>6409</v>
      </c>
      <c r="D270" s="124" t="s">
        <v>42</v>
      </c>
      <c r="E270" s="77">
        <v>460704.42</v>
      </c>
    </row>
    <row r="271" spans="1:7" ht="15" customHeight="1" x14ac:dyDescent="0.2">
      <c r="C271" s="79" t="s">
        <v>43</v>
      </c>
      <c r="D271" s="88"/>
      <c r="E271" s="89">
        <f>SUM(E270:E270)</f>
        <v>460704.42</v>
      </c>
      <c r="G271" s="93">
        <f>+E267+E271</f>
        <v>2795855.38</v>
      </c>
    </row>
    <row r="272" spans="1:7" ht="15" customHeight="1" x14ac:dyDescent="0.2"/>
    <row r="273" spans="1:5" ht="15" customHeight="1" x14ac:dyDescent="0.2"/>
    <row r="274" spans="1:5" ht="15" customHeight="1" x14ac:dyDescent="0.25">
      <c r="A274" s="36" t="s">
        <v>276</v>
      </c>
    </row>
    <row r="275" spans="1:5" ht="15" customHeight="1" x14ac:dyDescent="0.2">
      <c r="A275" s="66" t="s">
        <v>48</v>
      </c>
      <c r="B275" s="66"/>
      <c r="C275" s="66"/>
      <c r="D275" s="66"/>
      <c r="E275" s="66"/>
    </row>
    <row r="276" spans="1:5" ht="15" customHeight="1" x14ac:dyDescent="0.2">
      <c r="A276" s="38" t="s">
        <v>277</v>
      </c>
      <c r="B276" s="38"/>
      <c r="C276" s="38"/>
      <c r="D276" s="38"/>
      <c r="E276" s="38"/>
    </row>
    <row r="277" spans="1:5" ht="15" customHeight="1" x14ac:dyDescent="0.2">
      <c r="A277" s="38"/>
      <c r="B277" s="38"/>
      <c r="C277" s="38"/>
      <c r="D277" s="38"/>
      <c r="E277" s="38"/>
    </row>
    <row r="278" spans="1:5" ht="15" customHeight="1" x14ac:dyDescent="0.2">
      <c r="A278" s="38"/>
      <c r="B278" s="38"/>
      <c r="C278" s="38"/>
      <c r="D278" s="38"/>
      <c r="E278" s="38"/>
    </row>
    <row r="279" spans="1:5" ht="15" customHeight="1" x14ac:dyDescent="0.2">
      <c r="A279" s="38"/>
      <c r="B279" s="38"/>
      <c r="C279" s="38"/>
      <c r="D279" s="38"/>
      <c r="E279" s="38"/>
    </row>
    <row r="280" spans="1:5" ht="15" customHeight="1" x14ac:dyDescent="0.2">
      <c r="A280" s="38"/>
      <c r="B280" s="38"/>
      <c r="C280" s="38"/>
      <c r="D280" s="38"/>
      <c r="E280" s="38"/>
    </row>
    <row r="281" spans="1:5" ht="15" customHeight="1" x14ac:dyDescent="0.2">
      <c r="A281" s="38"/>
      <c r="B281" s="38"/>
      <c r="C281" s="38"/>
      <c r="D281" s="38"/>
      <c r="E281" s="38"/>
    </row>
    <row r="282" spans="1:5" ht="15" customHeight="1" x14ac:dyDescent="0.2">
      <c r="A282" s="38"/>
      <c r="B282" s="38"/>
      <c r="C282" s="38"/>
      <c r="D282" s="38"/>
      <c r="E282" s="38"/>
    </row>
    <row r="283" spans="1:5" ht="15" customHeight="1" x14ac:dyDescent="0.2">
      <c r="A283" s="38"/>
      <c r="B283" s="38"/>
      <c r="C283" s="38"/>
      <c r="D283" s="38"/>
      <c r="E283" s="38"/>
    </row>
    <row r="284" spans="1:5" ht="15" customHeight="1" x14ac:dyDescent="0.2"/>
    <row r="285" spans="1:5" ht="15" customHeight="1" x14ac:dyDescent="0.25">
      <c r="A285" s="40" t="s">
        <v>1</v>
      </c>
      <c r="B285" s="41"/>
      <c r="C285" s="41"/>
      <c r="D285" s="41"/>
      <c r="E285" s="41"/>
    </row>
    <row r="286" spans="1:5" ht="15" customHeight="1" x14ac:dyDescent="0.2">
      <c r="A286" s="42" t="s">
        <v>130</v>
      </c>
      <c r="B286" s="69"/>
      <c r="C286" s="69"/>
      <c r="D286" s="69"/>
      <c r="E286" s="61" t="s">
        <v>131</v>
      </c>
    </row>
    <row r="287" spans="1:5" ht="15" customHeight="1" x14ac:dyDescent="0.25">
      <c r="A287" s="44"/>
      <c r="B287" s="40"/>
      <c r="C287" s="41"/>
      <c r="D287" s="41"/>
      <c r="E287" s="45"/>
    </row>
    <row r="288" spans="1:5" ht="15" customHeight="1" x14ac:dyDescent="0.2">
      <c r="B288" s="137"/>
      <c r="C288" s="47" t="s">
        <v>39</v>
      </c>
      <c r="D288" s="106" t="s">
        <v>54</v>
      </c>
      <c r="E288" s="49" t="s">
        <v>41</v>
      </c>
    </row>
    <row r="289" spans="1:5" ht="15" customHeight="1" x14ac:dyDescent="0.2">
      <c r="B289" s="134"/>
      <c r="C289" s="138">
        <v>6402</v>
      </c>
      <c r="D289" s="118" t="s">
        <v>125</v>
      </c>
      <c r="E289" s="127">
        <v>11543.09</v>
      </c>
    </row>
    <row r="290" spans="1:5" ht="15" customHeight="1" x14ac:dyDescent="0.2">
      <c r="B290" s="86"/>
      <c r="C290" s="57" t="s">
        <v>43</v>
      </c>
      <c r="D290" s="58"/>
      <c r="E290" s="59">
        <f>SUM(E289:E289)</f>
        <v>11543.09</v>
      </c>
    </row>
    <row r="291" spans="1:5" ht="15" customHeight="1" x14ac:dyDescent="0.2"/>
    <row r="292" spans="1:5" ht="15" customHeight="1" x14ac:dyDescent="0.25">
      <c r="A292" s="68" t="s">
        <v>16</v>
      </c>
      <c r="B292" s="69"/>
      <c r="C292" s="69"/>
      <c r="D292" s="44"/>
      <c r="E292" s="44"/>
    </row>
    <row r="293" spans="1:5" ht="15" customHeight="1" x14ac:dyDescent="0.2">
      <c r="A293" s="42" t="s">
        <v>37</v>
      </c>
      <c r="B293" s="41"/>
      <c r="C293" s="41"/>
      <c r="D293" s="41"/>
      <c r="E293" s="43" t="s">
        <v>38</v>
      </c>
    </row>
    <row r="294" spans="1:5" ht="15" customHeight="1" x14ac:dyDescent="0.2">
      <c r="A294" s="70"/>
      <c r="B294" s="109"/>
      <c r="C294" s="69"/>
      <c r="D294" s="70"/>
      <c r="E294" s="110"/>
    </row>
    <row r="295" spans="1:5" ht="15" customHeight="1" x14ac:dyDescent="0.2">
      <c r="A295" s="137"/>
      <c r="B295" s="137"/>
      <c r="C295" s="72" t="s">
        <v>39</v>
      </c>
      <c r="D295" s="48" t="s">
        <v>40</v>
      </c>
      <c r="E295" s="72" t="s">
        <v>41</v>
      </c>
    </row>
    <row r="296" spans="1:5" ht="15" customHeight="1" x14ac:dyDescent="0.2">
      <c r="A296" s="130"/>
      <c r="B296" s="51"/>
      <c r="C296" s="62">
        <v>6402</v>
      </c>
      <c r="D296" s="98" t="s">
        <v>68</v>
      </c>
      <c r="E296" s="127">
        <v>11543.09</v>
      </c>
    </row>
    <row r="297" spans="1:5" ht="15" customHeight="1" x14ac:dyDescent="0.2">
      <c r="A297" s="86"/>
      <c r="B297" s="69"/>
      <c r="C297" s="79" t="s">
        <v>43</v>
      </c>
      <c r="D297" s="88"/>
      <c r="E297" s="89">
        <f>SUM(E296:E296)</f>
        <v>11543.09</v>
      </c>
    </row>
    <row r="298" spans="1:5" ht="15" customHeight="1" x14ac:dyDescent="0.2"/>
    <row r="299" spans="1:5" ht="15" customHeight="1" x14ac:dyDescent="0.2"/>
    <row r="300" spans="1:5" ht="15" customHeight="1" x14ac:dyDescent="0.25">
      <c r="A300" s="36" t="s">
        <v>278</v>
      </c>
    </row>
    <row r="301" spans="1:5" ht="15" customHeight="1" x14ac:dyDescent="0.2">
      <c r="A301" s="37" t="s">
        <v>107</v>
      </c>
      <c r="B301" s="37"/>
      <c r="C301" s="37"/>
      <c r="D301" s="37"/>
      <c r="E301" s="37"/>
    </row>
    <row r="302" spans="1:5" ht="15" customHeight="1" x14ac:dyDescent="0.2">
      <c r="A302" s="112" t="s">
        <v>279</v>
      </c>
      <c r="B302" s="112"/>
      <c r="C302" s="112"/>
      <c r="D302" s="112"/>
      <c r="E302" s="112"/>
    </row>
    <row r="303" spans="1:5" ht="15" customHeight="1" x14ac:dyDescent="0.2">
      <c r="A303" s="112"/>
      <c r="B303" s="112"/>
      <c r="C303" s="112"/>
      <c r="D303" s="112"/>
      <c r="E303" s="112"/>
    </row>
    <row r="304" spans="1:5" ht="15" customHeight="1" x14ac:dyDescent="0.2">
      <c r="A304" s="112"/>
      <c r="B304" s="112"/>
      <c r="C304" s="112"/>
      <c r="D304" s="112"/>
      <c r="E304" s="112"/>
    </row>
    <row r="305" spans="1:5" ht="15" customHeight="1" x14ac:dyDescent="0.2">
      <c r="A305" s="112"/>
      <c r="B305" s="112"/>
      <c r="C305" s="112"/>
      <c r="D305" s="112"/>
      <c r="E305" s="112"/>
    </row>
    <row r="306" spans="1:5" ht="15" customHeight="1" x14ac:dyDescent="0.2">
      <c r="A306" s="112"/>
      <c r="B306" s="112"/>
      <c r="C306" s="112"/>
      <c r="D306" s="112"/>
      <c r="E306" s="112"/>
    </row>
    <row r="307" spans="1:5" ht="15" customHeight="1" x14ac:dyDescent="0.2">
      <c r="A307" s="112"/>
      <c r="B307" s="112"/>
      <c r="C307" s="112"/>
      <c r="D307" s="112"/>
      <c r="E307" s="112"/>
    </row>
    <row r="308" spans="1:5" ht="15" customHeight="1" x14ac:dyDescent="0.2">
      <c r="A308" s="112"/>
      <c r="B308" s="112"/>
      <c r="C308" s="112"/>
      <c r="D308" s="112"/>
      <c r="E308" s="112"/>
    </row>
    <row r="309" spans="1:5" ht="15" customHeight="1" x14ac:dyDescent="0.2"/>
    <row r="310" spans="1:5" ht="15" customHeight="1" x14ac:dyDescent="0.2"/>
    <row r="311" spans="1:5" ht="15" customHeight="1" x14ac:dyDescent="0.2"/>
    <row r="312" spans="1:5" ht="15" customHeight="1" x14ac:dyDescent="0.2"/>
    <row r="313" spans="1:5" ht="15" customHeight="1" x14ac:dyDescent="0.2"/>
    <row r="314" spans="1:5" ht="15" customHeight="1" x14ac:dyDescent="0.25">
      <c r="A314" s="68" t="s">
        <v>1</v>
      </c>
      <c r="B314" s="41"/>
      <c r="C314" s="41"/>
      <c r="D314" s="41"/>
      <c r="E314" s="41"/>
    </row>
    <row r="315" spans="1:5" ht="15" customHeight="1" x14ac:dyDescent="0.2">
      <c r="A315" s="60" t="s">
        <v>51</v>
      </c>
      <c r="B315" s="41"/>
      <c r="C315" s="41"/>
      <c r="D315" s="41"/>
      <c r="E315" s="43" t="s">
        <v>52</v>
      </c>
    </row>
    <row r="316" spans="1:5" ht="15" customHeight="1" x14ac:dyDescent="0.25">
      <c r="A316" s="40"/>
      <c r="B316" s="44"/>
      <c r="C316" s="41"/>
      <c r="D316" s="41"/>
      <c r="E316" s="45"/>
    </row>
    <row r="317" spans="1:5" ht="15" customHeight="1" x14ac:dyDescent="0.2">
      <c r="A317" s="137"/>
      <c r="B317" s="46"/>
      <c r="C317" s="47" t="s">
        <v>39</v>
      </c>
      <c r="D317" s="106" t="s">
        <v>54</v>
      </c>
      <c r="E317" s="49" t="s">
        <v>41</v>
      </c>
    </row>
    <row r="318" spans="1:5" ht="15" customHeight="1" x14ac:dyDescent="0.2">
      <c r="A318" s="134"/>
      <c r="B318" s="51"/>
      <c r="C318" s="52">
        <v>6402</v>
      </c>
      <c r="D318" s="118" t="s">
        <v>125</v>
      </c>
      <c r="E318" s="127">
        <v>2044</v>
      </c>
    </row>
    <row r="319" spans="1:5" ht="15" customHeight="1" x14ac:dyDescent="0.2">
      <c r="A319" s="134"/>
      <c r="B319" s="64"/>
      <c r="C319" s="57" t="s">
        <v>43</v>
      </c>
      <c r="D319" s="58"/>
      <c r="E319" s="59">
        <f>SUM(E318:E318)</f>
        <v>2044</v>
      </c>
    </row>
    <row r="320" spans="1:5" ht="15" customHeight="1" x14ac:dyDescent="0.25">
      <c r="A320" s="36"/>
    </row>
    <row r="321" spans="1:5" ht="15" customHeight="1" x14ac:dyDescent="0.25">
      <c r="A321" s="68" t="s">
        <v>16</v>
      </c>
      <c r="B321" s="69"/>
      <c r="C321" s="69"/>
      <c r="D321" s="44"/>
      <c r="E321" s="44"/>
    </row>
    <row r="322" spans="1:5" ht="15" customHeight="1" x14ac:dyDescent="0.2">
      <c r="A322" s="60" t="s">
        <v>51</v>
      </c>
      <c r="B322" s="41"/>
      <c r="C322" s="41"/>
      <c r="D322" s="41"/>
      <c r="E322" s="43" t="s">
        <v>52</v>
      </c>
    </row>
    <row r="323" spans="1:5" ht="15" customHeight="1" x14ac:dyDescent="0.2">
      <c r="A323" s="70"/>
      <c r="B323" s="109"/>
      <c r="C323" s="69"/>
      <c r="D323" s="70"/>
      <c r="E323" s="110"/>
    </row>
    <row r="324" spans="1:5" ht="15" customHeight="1" x14ac:dyDescent="0.2">
      <c r="A324" s="137"/>
      <c r="B324" s="137"/>
      <c r="C324" s="72" t="s">
        <v>39</v>
      </c>
      <c r="D324" s="48" t="s">
        <v>40</v>
      </c>
      <c r="E324" s="72" t="s">
        <v>41</v>
      </c>
    </row>
    <row r="325" spans="1:5" ht="15" customHeight="1" x14ac:dyDescent="0.2">
      <c r="A325" s="134"/>
      <c r="B325" s="135"/>
      <c r="C325" s="62">
        <v>6402</v>
      </c>
      <c r="D325" s="124" t="s">
        <v>68</v>
      </c>
      <c r="E325" s="77">
        <v>2044</v>
      </c>
    </row>
    <row r="326" spans="1:5" ht="15" customHeight="1" x14ac:dyDescent="0.2">
      <c r="A326" s="134"/>
      <c r="B326" s="135"/>
      <c r="C326" s="79" t="s">
        <v>43</v>
      </c>
      <c r="D326" s="88"/>
      <c r="E326" s="89">
        <f>SUM(E325:E325)</f>
        <v>2044</v>
      </c>
    </row>
    <row r="327" spans="1:5" ht="15" customHeight="1" x14ac:dyDescent="0.2"/>
    <row r="328" spans="1:5" ht="15" customHeight="1" x14ac:dyDescent="0.2">
      <c r="B328" s="65"/>
    </row>
    <row r="329" spans="1:5" ht="15" customHeight="1" x14ac:dyDescent="0.25">
      <c r="A329" s="36" t="s">
        <v>280</v>
      </c>
    </row>
    <row r="330" spans="1:5" ht="15" customHeight="1" x14ac:dyDescent="0.2">
      <c r="A330" s="66" t="s">
        <v>48</v>
      </c>
      <c r="B330" s="66"/>
      <c r="C330" s="66"/>
      <c r="D330" s="66"/>
      <c r="E330" s="66"/>
    </row>
    <row r="331" spans="1:5" ht="15" customHeight="1" x14ac:dyDescent="0.2">
      <c r="A331" s="38" t="s">
        <v>281</v>
      </c>
      <c r="B331" s="38"/>
      <c r="C331" s="38"/>
      <c r="D331" s="38"/>
      <c r="E331" s="38"/>
    </row>
    <row r="332" spans="1:5" ht="15" customHeight="1" x14ac:dyDescent="0.2">
      <c r="A332" s="38"/>
      <c r="B332" s="38"/>
      <c r="C332" s="38"/>
      <c r="D332" s="38"/>
      <c r="E332" s="38"/>
    </row>
    <row r="333" spans="1:5" ht="15" customHeight="1" x14ac:dyDescent="0.2">
      <c r="A333" s="38"/>
      <c r="B333" s="38"/>
      <c r="C333" s="38"/>
      <c r="D333" s="38"/>
      <c r="E333" s="38"/>
    </row>
    <row r="334" spans="1:5" ht="15" customHeight="1" x14ac:dyDescent="0.2">
      <c r="A334" s="38"/>
      <c r="B334" s="38"/>
      <c r="C334" s="38"/>
      <c r="D334" s="38"/>
      <c r="E334" s="38"/>
    </row>
    <row r="335" spans="1:5" ht="15" customHeight="1" x14ac:dyDescent="0.2">
      <c r="A335" s="38"/>
      <c r="B335" s="38"/>
      <c r="C335" s="38"/>
      <c r="D335" s="38"/>
      <c r="E335" s="38"/>
    </row>
    <row r="336" spans="1:5" ht="15" customHeight="1" x14ac:dyDescent="0.2">
      <c r="A336" s="38"/>
      <c r="B336" s="38"/>
      <c r="C336" s="38"/>
      <c r="D336" s="38"/>
      <c r="E336" s="38"/>
    </row>
    <row r="337" spans="1:5" ht="15" customHeight="1" x14ac:dyDescent="0.2">
      <c r="A337" s="38"/>
      <c r="B337" s="38"/>
      <c r="C337" s="38"/>
      <c r="D337" s="38"/>
      <c r="E337" s="38"/>
    </row>
    <row r="338" spans="1:5" ht="15" customHeight="1" x14ac:dyDescent="0.2">
      <c r="A338" s="38"/>
      <c r="B338" s="38"/>
      <c r="C338" s="38"/>
      <c r="D338" s="38"/>
      <c r="E338" s="38"/>
    </row>
    <row r="339" spans="1:5" ht="15" customHeight="1" x14ac:dyDescent="0.2">
      <c r="A339" s="39"/>
      <c r="B339" s="39"/>
      <c r="C339" s="39"/>
      <c r="D339" s="39"/>
      <c r="E339" s="39"/>
    </row>
    <row r="340" spans="1:5" ht="15" customHeight="1" x14ac:dyDescent="0.25">
      <c r="A340" s="40" t="s">
        <v>1</v>
      </c>
      <c r="B340" s="41"/>
      <c r="C340" s="41"/>
      <c r="D340" s="41"/>
      <c r="E340" s="41"/>
    </row>
    <row r="341" spans="1:5" ht="15" customHeight="1" x14ac:dyDescent="0.2">
      <c r="A341" s="42" t="s">
        <v>37</v>
      </c>
      <c r="E341" t="s">
        <v>38</v>
      </c>
    </row>
    <row r="342" spans="1:5" ht="15" customHeight="1" x14ac:dyDescent="0.25">
      <c r="B342" s="40"/>
      <c r="C342" s="41"/>
      <c r="D342" s="41"/>
      <c r="E342" s="45"/>
    </row>
    <row r="343" spans="1:5" ht="15" customHeight="1" x14ac:dyDescent="0.2">
      <c r="A343" s="46"/>
      <c r="B343" s="46"/>
      <c r="C343" s="47" t="s">
        <v>39</v>
      </c>
      <c r="D343" s="106" t="s">
        <v>54</v>
      </c>
      <c r="E343" s="72" t="s">
        <v>41</v>
      </c>
    </row>
    <row r="344" spans="1:5" ht="15" customHeight="1" x14ac:dyDescent="0.2">
      <c r="A344" s="134"/>
      <c r="B344" s="135"/>
      <c r="C344" s="62"/>
      <c r="D344" s="118" t="s">
        <v>114</v>
      </c>
      <c r="E344" s="77">
        <v>76251.210000000006</v>
      </c>
    </row>
    <row r="345" spans="1:5" ht="15" customHeight="1" x14ac:dyDescent="0.2">
      <c r="A345" s="134"/>
      <c r="B345" s="135"/>
      <c r="C345" s="79" t="s">
        <v>43</v>
      </c>
      <c r="D345" s="80"/>
      <c r="E345" s="81">
        <f>SUM(E344:E344)</f>
        <v>76251.210000000006</v>
      </c>
    </row>
    <row r="346" spans="1:5" ht="15" customHeight="1" x14ac:dyDescent="0.2"/>
    <row r="347" spans="1:5" ht="15" customHeight="1" x14ac:dyDescent="0.25">
      <c r="A347" s="68" t="s">
        <v>16</v>
      </c>
      <c r="B347" s="69"/>
      <c r="C347" s="69"/>
      <c r="D347" s="44"/>
      <c r="E347" s="44"/>
    </row>
    <row r="348" spans="1:5" ht="15" customHeight="1" x14ac:dyDescent="0.2">
      <c r="A348" s="60" t="s">
        <v>94</v>
      </c>
      <c r="B348" s="41"/>
      <c r="C348" s="41"/>
      <c r="D348" s="41"/>
      <c r="E348" s="43" t="s">
        <v>95</v>
      </c>
    </row>
    <row r="349" spans="1:5" ht="15" customHeight="1" x14ac:dyDescent="0.2">
      <c r="A349" s="70"/>
      <c r="B349" s="109"/>
      <c r="C349" s="69"/>
      <c r="D349" s="70"/>
      <c r="E349" s="110"/>
    </row>
    <row r="350" spans="1:5" ht="15" customHeight="1" x14ac:dyDescent="0.2">
      <c r="B350" s="46"/>
      <c r="C350" s="72" t="s">
        <v>39</v>
      </c>
      <c r="D350" s="48" t="s">
        <v>40</v>
      </c>
      <c r="E350" s="72" t="s">
        <v>41</v>
      </c>
    </row>
    <row r="351" spans="1:5" ht="15" customHeight="1" x14ac:dyDescent="0.2">
      <c r="B351" s="136"/>
      <c r="C351" s="62">
        <v>3315</v>
      </c>
      <c r="D351" s="53" t="s">
        <v>115</v>
      </c>
      <c r="E351" s="77">
        <v>76251.210000000006</v>
      </c>
    </row>
    <row r="352" spans="1:5" ht="15" customHeight="1" x14ac:dyDescent="0.2">
      <c r="B352" s="131"/>
      <c r="C352" s="79" t="s">
        <v>43</v>
      </c>
      <c r="D352" s="88"/>
      <c r="E352" s="89">
        <f>SUM(E351:E351)</f>
        <v>76251.210000000006</v>
      </c>
    </row>
    <row r="353" spans="1:5" ht="15" customHeight="1" x14ac:dyDescent="0.2"/>
    <row r="354" spans="1:5" ht="15" customHeight="1" x14ac:dyDescent="0.2"/>
    <row r="355" spans="1:5" ht="15" customHeight="1" x14ac:dyDescent="0.25">
      <c r="A355" s="36" t="s">
        <v>282</v>
      </c>
    </row>
    <row r="356" spans="1:5" ht="15" customHeight="1" x14ac:dyDescent="0.2">
      <c r="A356" s="66" t="s">
        <v>48</v>
      </c>
      <c r="B356" s="66"/>
      <c r="C356" s="66"/>
      <c r="D356" s="66"/>
      <c r="E356" s="66"/>
    </row>
    <row r="357" spans="1:5" ht="15" customHeight="1" x14ac:dyDescent="0.2">
      <c r="A357" s="38" t="s">
        <v>283</v>
      </c>
      <c r="B357" s="38"/>
      <c r="C357" s="38"/>
      <c r="D357" s="38"/>
      <c r="E357" s="38"/>
    </row>
    <row r="358" spans="1:5" ht="15" customHeight="1" x14ac:dyDescent="0.2">
      <c r="A358" s="38"/>
      <c r="B358" s="38"/>
      <c r="C358" s="38"/>
      <c r="D358" s="38"/>
      <c r="E358" s="38"/>
    </row>
    <row r="359" spans="1:5" ht="15" customHeight="1" x14ac:dyDescent="0.2">
      <c r="A359" s="38"/>
      <c r="B359" s="38"/>
      <c r="C359" s="38"/>
      <c r="D359" s="38"/>
      <c r="E359" s="38"/>
    </row>
    <row r="360" spans="1:5" ht="15" customHeight="1" x14ac:dyDescent="0.2">
      <c r="A360" s="38"/>
      <c r="B360" s="38"/>
      <c r="C360" s="38"/>
      <c r="D360" s="38"/>
      <c r="E360" s="38"/>
    </row>
    <row r="361" spans="1:5" ht="15" customHeight="1" x14ac:dyDescent="0.2">
      <c r="A361" s="38"/>
      <c r="B361" s="38"/>
      <c r="C361" s="38"/>
      <c r="D361" s="38"/>
      <c r="E361" s="38"/>
    </row>
    <row r="362" spans="1:5" ht="15" customHeight="1" x14ac:dyDescent="0.2">
      <c r="A362" s="38"/>
      <c r="B362" s="38"/>
      <c r="C362" s="38"/>
      <c r="D362" s="38"/>
      <c r="E362" s="38"/>
    </row>
    <row r="363" spans="1:5" ht="15" customHeight="1" x14ac:dyDescent="0.2">
      <c r="A363" s="38"/>
      <c r="B363" s="38"/>
      <c r="C363" s="38"/>
      <c r="D363" s="38"/>
      <c r="E363" s="38"/>
    </row>
    <row r="364" spans="1:5" ht="15" customHeight="1" x14ac:dyDescent="0.2">
      <c r="A364" s="39"/>
      <c r="B364" s="39"/>
      <c r="C364" s="39"/>
      <c r="D364" s="39"/>
      <c r="E364" s="39"/>
    </row>
    <row r="365" spans="1:5" ht="15" customHeight="1" x14ac:dyDescent="0.2">
      <c r="A365" s="39"/>
      <c r="B365" s="39"/>
      <c r="C365" s="39"/>
      <c r="D365" s="39"/>
      <c r="E365" s="39"/>
    </row>
    <row r="366" spans="1:5" ht="15" customHeight="1" x14ac:dyDescent="0.25">
      <c r="A366" s="40" t="s">
        <v>1</v>
      </c>
      <c r="B366" s="41"/>
      <c r="C366" s="41"/>
      <c r="D366" s="41"/>
      <c r="E366" s="41"/>
    </row>
    <row r="367" spans="1:5" ht="15" customHeight="1" x14ac:dyDescent="0.2">
      <c r="A367" s="42" t="s">
        <v>37</v>
      </c>
      <c r="E367" t="s">
        <v>38</v>
      </c>
    </row>
    <row r="368" spans="1:5" ht="15" customHeight="1" x14ac:dyDescent="0.25">
      <c r="B368" s="40"/>
      <c r="C368" s="41"/>
      <c r="D368" s="41"/>
      <c r="E368" s="45"/>
    </row>
    <row r="369" spans="1:5" ht="15" customHeight="1" x14ac:dyDescent="0.2">
      <c r="A369" s="46"/>
      <c r="B369" s="46"/>
      <c r="C369" s="47" t="s">
        <v>39</v>
      </c>
      <c r="D369" s="106" t="s">
        <v>54</v>
      </c>
      <c r="E369" s="72" t="s">
        <v>41</v>
      </c>
    </row>
    <row r="370" spans="1:5" ht="15" customHeight="1" x14ac:dyDescent="0.2">
      <c r="A370" s="134"/>
      <c r="B370" s="135"/>
      <c r="C370" s="62"/>
      <c r="D370" s="118" t="s">
        <v>114</v>
      </c>
      <c r="E370" s="77">
        <v>43560</v>
      </c>
    </row>
    <row r="371" spans="1:5" ht="15" customHeight="1" x14ac:dyDescent="0.2">
      <c r="A371" s="134"/>
      <c r="B371" s="135"/>
      <c r="C371" s="79" t="s">
        <v>43</v>
      </c>
      <c r="D371" s="80"/>
      <c r="E371" s="81">
        <f>SUM(E370:E370)</f>
        <v>43560</v>
      </c>
    </row>
    <row r="372" spans="1:5" ht="15" customHeight="1" x14ac:dyDescent="0.2"/>
    <row r="373" spans="1:5" ht="15" customHeight="1" x14ac:dyDescent="0.2"/>
    <row r="374" spans="1:5" ht="15" customHeight="1" x14ac:dyDescent="0.25">
      <c r="A374" s="68" t="s">
        <v>16</v>
      </c>
      <c r="B374" s="69"/>
      <c r="C374" s="69"/>
      <c r="D374" s="44"/>
      <c r="E374" s="44"/>
    </row>
    <row r="375" spans="1:5" ht="15" customHeight="1" x14ac:dyDescent="0.2">
      <c r="A375" s="60" t="s">
        <v>94</v>
      </c>
      <c r="B375" s="41"/>
      <c r="C375" s="41"/>
      <c r="D375" s="41"/>
      <c r="E375" s="43" t="s">
        <v>284</v>
      </c>
    </row>
    <row r="376" spans="1:5" ht="15" customHeight="1" x14ac:dyDescent="0.2">
      <c r="A376" s="70"/>
      <c r="B376" s="109"/>
      <c r="C376" s="69"/>
      <c r="D376" s="70"/>
      <c r="E376" s="110"/>
    </row>
    <row r="377" spans="1:5" ht="15" customHeight="1" x14ac:dyDescent="0.2">
      <c r="B377" s="46"/>
      <c r="C377" s="72" t="s">
        <v>39</v>
      </c>
      <c r="D377" s="48" t="s">
        <v>40</v>
      </c>
      <c r="E377" s="72" t="s">
        <v>41</v>
      </c>
    </row>
    <row r="378" spans="1:5" ht="15" customHeight="1" x14ac:dyDescent="0.2">
      <c r="B378" s="136"/>
      <c r="C378" s="62">
        <v>2212</v>
      </c>
      <c r="D378" s="53" t="s">
        <v>115</v>
      </c>
      <c r="E378" s="77">
        <v>43560</v>
      </c>
    </row>
    <row r="379" spans="1:5" ht="15" customHeight="1" x14ac:dyDescent="0.2">
      <c r="B379" s="131"/>
      <c r="C379" s="79" t="s">
        <v>43</v>
      </c>
      <c r="D379" s="88"/>
      <c r="E379" s="89">
        <f>SUM(E378:E378)</f>
        <v>43560</v>
      </c>
    </row>
    <row r="380" spans="1:5" ht="15" customHeight="1" x14ac:dyDescent="0.2"/>
    <row r="381" spans="1:5" ht="15" customHeight="1" x14ac:dyDescent="0.2"/>
    <row r="382" spans="1:5" ht="15" customHeight="1" x14ac:dyDescent="0.25">
      <c r="A382" s="36" t="s">
        <v>285</v>
      </c>
    </row>
    <row r="383" spans="1:5" ht="15" customHeight="1" x14ac:dyDescent="0.2">
      <c r="A383" s="66" t="s">
        <v>48</v>
      </c>
      <c r="B383" s="66"/>
      <c r="C383" s="66"/>
      <c r="D383" s="66"/>
      <c r="E383" s="66"/>
    </row>
    <row r="384" spans="1:5" ht="15" customHeight="1" x14ac:dyDescent="0.2">
      <c r="A384" s="38" t="s">
        <v>286</v>
      </c>
      <c r="B384" s="38"/>
      <c r="C384" s="38"/>
      <c r="D384" s="38"/>
      <c r="E384" s="38"/>
    </row>
    <row r="385" spans="1:5" ht="15" customHeight="1" x14ac:dyDescent="0.2">
      <c r="A385" s="38"/>
      <c r="B385" s="38"/>
      <c r="C385" s="38"/>
      <c r="D385" s="38"/>
      <c r="E385" s="38"/>
    </row>
    <row r="386" spans="1:5" ht="15" customHeight="1" x14ac:dyDescent="0.2">
      <c r="A386" s="38"/>
      <c r="B386" s="38"/>
      <c r="C386" s="38"/>
      <c r="D386" s="38"/>
      <c r="E386" s="38"/>
    </row>
    <row r="387" spans="1:5" ht="15" customHeight="1" x14ac:dyDescent="0.2">
      <c r="A387" s="38"/>
      <c r="B387" s="38"/>
      <c r="C387" s="38"/>
      <c r="D387" s="38"/>
      <c r="E387" s="38"/>
    </row>
    <row r="388" spans="1:5" ht="15" customHeight="1" x14ac:dyDescent="0.2">
      <c r="A388" s="38"/>
      <c r="B388" s="38"/>
      <c r="C388" s="38"/>
      <c r="D388" s="38"/>
      <c r="E388" s="38"/>
    </row>
    <row r="389" spans="1:5" ht="15" customHeight="1" x14ac:dyDescent="0.2">
      <c r="A389" s="38"/>
      <c r="B389" s="38"/>
      <c r="C389" s="38"/>
      <c r="D389" s="38"/>
      <c r="E389" s="38"/>
    </row>
    <row r="390" spans="1:5" ht="15" customHeight="1" x14ac:dyDescent="0.2">
      <c r="A390" s="38"/>
      <c r="B390" s="38"/>
      <c r="C390" s="38"/>
      <c r="D390" s="38"/>
      <c r="E390" s="38"/>
    </row>
    <row r="391" spans="1:5" ht="15" customHeight="1" x14ac:dyDescent="0.2">
      <c r="A391" s="39"/>
      <c r="B391" s="39"/>
      <c r="C391" s="39"/>
      <c r="D391" s="39"/>
      <c r="E391" s="39"/>
    </row>
    <row r="392" spans="1:5" ht="15" customHeight="1" x14ac:dyDescent="0.25">
      <c r="A392" s="40" t="s">
        <v>1</v>
      </c>
      <c r="B392" s="41"/>
      <c r="C392" s="41"/>
      <c r="D392" s="41"/>
      <c r="E392" s="41"/>
    </row>
    <row r="393" spans="1:5" ht="15" customHeight="1" x14ac:dyDescent="0.2">
      <c r="A393" s="42" t="s">
        <v>37</v>
      </c>
      <c r="E393" t="s">
        <v>38</v>
      </c>
    </row>
    <row r="394" spans="1:5" ht="15" customHeight="1" x14ac:dyDescent="0.25">
      <c r="B394" s="40"/>
      <c r="C394" s="41"/>
      <c r="D394" s="41"/>
      <c r="E394" s="45"/>
    </row>
    <row r="395" spans="1:5" ht="15" customHeight="1" x14ac:dyDescent="0.2">
      <c r="A395" s="46"/>
      <c r="B395" s="46"/>
      <c r="C395" s="47" t="s">
        <v>39</v>
      </c>
      <c r="D395" s="106" t="s">
        <v>54</v>
      </c>
      <c r="E395" s="72" t="s">
        <v>41</v>
      </c>
    </row>
    <row r="396" spans="1:5" ht="15" customHeight="1" x14ac:dyDescent="0.2">
      <c r="A396" s="134"/>
      <c r="B396" s="135"/>
      <c r="C396" s="62"/>
      <c r="D396" s="118" t="s">
        <v>114</v>
      </c>
      <c r="E396" s="77">
        <v>7770828.5999999996</v>
      </c>
    </row>
    <row r="397" spans="1:5" ht="15" customHeight="1" x14ac:dyDescent="0.2">
      <c r="A397" s="134"/>
      <c r="B397" s="135"/>
      <c r="C397" s="79" t="s">
        <v>43</v>
      </c>
      <c r="D397" s="80"/>
      <c r="E397" s="81">
        <f>SUM(E396:E396)</f>
        <v>7770828.5999999996</v>
      </c>
    </row>
    <row r="398" spans="1:5" ht="15" customHeight="1" x14ac:dyDescent="0.2"/>
    <row r="399" spans="1:5" ht="15" customHeight="1" x14ac:dyDescent="0.25">
      <c r="A399" s="68" t="s">
        <v>16</v>
      </c>
      <c r="B399" s="69"/>
      <c r="C399" s="69"/>
      <c r="D399" s="44"/>
      <c r="E399" s="44"/>
    </row>
    <row r="400" spans="1:5" ht="15" customHeight="1" x14ac:dyDescent="0.2">
      <c r="A400" s="60" t="s">
        <v>94</v>
      </c>
      <c r="B400" s="41"/>
      <c r="C400" s="41"/>
      <c r="D400" s="41"/>
      <c r="E400" s="43" t="s">
        <v>95</v>
      </c>
    </row>
    <row r="401" spans="1:5" ht="15" customHeight="1" x14ac:dyDescent="0.2">
      <c r="A401" s="70"/>
      <c r="B401" s="109"/>
      <c r="C401" s="69"/>
      <c r="D401" s="70"/>
      <c r="E401" s="110"/>
    </row>
    <row r="402" spans="1:5" ht="15" customHeight="1" x14ac:dyDescent="0.2">
      <c r="B402" s="46"/>
      <c r="C402" s="72" t="s">
        <v>39</v>
      </c>
      <c r="D402" s="48" t="s">
        <v>40</v>
      </c>
      <c r="E402" s="72" t="s">
        <v>41</v>
      </c>
    </row>
    <row r="403" spans="1:5" ht="15" customHeight="1" x14ac:dyDescent="0.2">
      <c r="B403" s="136"/>
      <c r="C403" s="62">
        <v>3315</v>
      </c>
      <c r="D403" s="53" t="s">
        <v>46</v>
      </c>
      <c r="E403" s="77">
        <f>5142.5+302.5+15880.04+934.12</f>
        <v>22259.16</v>
      </c>
    </row>
    <row r="404" spans="1:5" ht="15" customHeight="1" x14ac:dyDescent="0.2">
      <c r="B404" s="136"/>
      <c r="C404" s="62">
        <v>3315</v>
      </c>
      <c r="D404" s="53" t="s">
        <v>115</v>
      </c>
      <c r="E404" s="77">
        <f>7143289.5+420193.5+174803.86+10282.58</f>
        <v>7748569.4400000004</v>
      </c>
    </row>
    <row r="405" spans="1:5" ht="15" customHeight="1" x14ac:dyDescent="0.2">
      <c r="B405" s="131"/>
      <c r="C405" s="79" t="s">
        <v>43</v>
      </c>
      <c r="D405" s="88"/>
      <c r="E405" s="89">
        <f>SUM(E403:E404)</f>
        <v>7770828.6000000006</v>
      </c>
    </row>
    <row r="406" spans="1:5" ht="15" customHeight="1" x14ac:dyDescent="0.2"/>
    <row r="407" spans="1:5" ht="15" customHeight="1" x14ac:dyDescent="0.2"/>
    <row r="408" spans="1:5" ht="15" customHeight="1" x14ac:dyDescent="0.25">
      <c r="A408" s="36" t="s">
        <v>287</v>
      </c>
    </row>
    <row r="409" spans="1:5" ht="15" customHeight="1" x14ac:dyDescent="0.2">
      <c r="A409" s="66" t="s">
        <v>48</v>
      </c>
      <c r="B409" s="66"/>
      <c r="C409" s="66"/>
      <c r="D409" s="66"/>
      <c r="E409" s="66"/>
    </row>
    <row r="410" spans="1:5" ht="15" customHeight="1" x14ac:dyDescent="0.2">
      <c r="A410" s="38" t="s">
        <v>288</v>
      </c>
      <c r="B410" s="38"/>
      <c r="C410" s="38"/>
      <c r="D410" s="38"/>
      <c r="E410" s="38"/>
    </row>
    <row r="411" spans="1:5" ht="15" customHeight="1" x14ac:dyDescent="0.2">
      <c r="A411" s="38"/>
      <c r="B411" s="38"/>
      <c r="C411" s="38"/>
      <c r="D411" s="38"/>
      <c r="E411" s="38"/>
    </row>
    <row r="412" spans="1:5" ht="15" customHeight="1" x14ac:dyDescent="0.2">
      <c r="A412" s="38"/>
      <c r="B412" s="38"/>
      <c r="C412" s="38"/>
      <c r="D412" s="38"/>
      <c r="E412" s="38"/>
    </row>
    <row r="413" spans="1:5" ht="15" customHeight="1" x14ac:dyDescent="0.2">
      <c r="A413" s="38"/>
      <c r="B413" s="38"/>
      <c r="C413" s="38"/>
      <c r="D413" s="38"/>
      <c r="E413" s="38"/>
    </row>
    <row r="414" spans="1:5" ht="15" customHeight="1" x14ac:dyDescent="0.2">
      <c r="A414" s="38"/>
      <c r="B414" s="38"/>
      <c r="C414" s="38"/>
      <c r="D414" s="38"/>
      <c r="E414" s="38"/>
    </row>
    <row r="415" spans="1:5" ht="15" customHeight="1" x14ac:dyDescent="0.2">
      <c r="A415" s="38"/>
      <c r="B415" s="38"/>
      <c r="C415" s="38"/>
      <c r="D415" s="38"/>
      <c r="E415" s="38"/>
    </row>
    <row r="416" spans="1:5" ht="15" customHeight="1" x14ac:dyDescent="0.2">
      <c r="A416" s="38"/>
      <c r="B416" s="38"/>
      <c r="C416" s="38"/>
      <c r="D416" s="38"/>
      <c r="E416" s="38"/>
    </row>
    <row r="417" spans="1:5" ht="15" customHeight="1" x14ac:dyDescent="0.2">
      <c r="A417" s="39"/>
      <c r="B417" s="39"/>
      <c r="C417" s="39"/>
      <c r="D417" s="39"/>
      <c r="E417" s="39"/>
    </row>
    <row r="418" spans="1:5" ht="15" customHeight="1" x14ac:dyDescent="0.25">
      <c r="A418" s="40" t="s">
        <v>1</v>
      </c>
      <c r="B418" s="41"/>
      <c r="C418" s="41"/>
      <c r="D418" s="41"/>
      <c r="E418" s="41"/>
    </row>
    <row r="419" spans="1:5" ht="15" customHeight="1" x14ac:dyDescent="0.2">
      <c r="A419" s="42" t="s">
        <v>37</v>
      </c>
      <c r="E419" t="s">
        <v>38</v>
      </c>
    </row>
    <row r="420" spans="1:5" ht="15" customHeight="1" x14ac:dyDescent="0.25">
      <c r="B420" s="40"/>
      <c r="C420" s="41"/>
      <c r="D420" s="41"/>
      <c r="E420" s="45"/>
    </row>
    <row r="421" spans="1:5" ht="15" customHeight="1" x14ac:dyDescent="0.2">
      <c r="A421" s="46"/>
      <c r="B421" s="46"/>
      <c r="C421" s="47" t="s">
        <v>39</v>
      </c>
      <c r="D421" s="106" t="s">
        <v>54</v>
      </c>
      <c r="E421" s="72" t="s">
        <v>41</v>
      </c>
    </row>
    <row r="422" spans="1:5" ht="15" customHeight="1" x14ac:dyDescent="0.2">
      <c r="A422" s="134"/>
      <c r="B422" s="135"/>
      <c r="C422" s="62"/>
      <c r="D422" s="118" t="s">
        <v>114</v>
      </c>
      <c r="E422" s="77">
        <v>1602054.33</v>
      </c>
    </row>
    <row r="423" spans="1:5" ht="15" customHeight="1" x14ac:dyDescent="0.2">
      <c r="A423" s="134"/>
      <c r="B423" s="135"/>
      <c r="C423" s="79" t="s">
        <v>43</v>
      </c>
      <c r="D423" s="80"/>
      <c r="E423" s="81">
        <f>SUM(E422:E422)</f>
        <v>1602054.33</v>
      </c>
    </row>
    <row r="424" spans="1:5" ht="15" customHeight="1" x14ac:dyDescent="0.2"/>
    <row r="425" spans="1:5" ht="15" customHeight="1" x14ac:dyDescent="0.25">
      <c r="A425" s="68" t="s">
        <v>16</v>
      </c>
      <c r="B425" s="69"/>
      <c r="C425" s="69"/>
      <c r="D425" s="44"/>
      <c r="E425" s="44"/>
    </row>
    <row r="426" spans="1:5" ht="15" customHeight="1" x14ac:dyDescent="0.2">
      <c r="A426" s="60" t="s">
        <v>94</v>
      </c>
      <c r="B426" s="41"/>
      <c r="C426" s="41"/>
      <c r="D426" s="41"/>
      <c r="E426" s="43" t="s">
        <v>95</v>
      </c>
    </row>
    <row r="427" spans="1:5" ht="15" customHeight="1" x14ac:dyDescent="0.2">
      <c r="A427" s="70"/>
      <c r="B427" s="109"/>
      <c r="C427" s="69"/>
      <c r="D427" s="70"/>
      <c r="E427" s="110"/>
    </row>
    <row r="428" spans="1:5" ht="15" customHeight="1" x14ac:dyDescent="0.2">
      <c r="B428" s="46"/>
      <c r="C428" s="72" t="s">
        <v>39</v>
      </c>
      <c r="D428" s="48" t="s">
        <v>40</v>
      </c>
      <c r="E428" s="72" t="s">
        <v>41</v>
      </c>
    </row>
    <row r="429" spans="1:5" ht="15" customHeight="1" x14ac:dyDescent="0.2">
      <c r="B429" s="136"/>
      <c r="C429" s="62">
        <v>3122</v>
      </c>
      <c r="D429" s="53" t="s">
        <v>115</v>
      </c>
      <c r="E429" s="77">
        <v>1602054.33</v>
      </c>
    </row>
    <row r="430" spans="1:5" ht="15" customHeight="1" x14ac:dyDescent="0.2">
      <c r="B430" s="131"/>
      <c r="C430" s="79" t="s">
        <v>43</v>
      </c>
      <c r="D430" s="88"/>
      <c r="E430" s="89">
        <f>SUM(E429:E429)</f>
        <v>1602054.33</v>
      </c>
    </row>
    <row r="431" spans="1:5" ht="15" customHeight="1" x14ac:dyDescent="0.2"/>
    <row r="432" spans="1:5" ht="15" customHeight="1" x14ac:dyDescent="0.2"/>
    <row r="433" spans="1:5" ht="15" customHeight="1" x14ac:dyDescent="0.25">
      <c r="A433" s="36" t="s">
        <v>289</v>
      </c>
    </row>
    <row r="434" spans="1:5" ht="15" customHeight="1" x14ac:dyDescent="0.2">
      <c r="A434" s="66" t="s">
        <v>48</v>
      </c>
      <c r="B434" s="66"/>
      <c r="C434" s="66"/>
      <c r="D434" s="66"/>
      <c r="E434" s="66"/>
    </row>
    <row r="435" spans="1:5" ht="15" customHeight="1" x14ac:dyDescent="0.2">
      <c r="A435" s="38" t="s">
        <v>290</v>
      </c>
      <c r="B435" s="38"/>
      <c r="C435" s="38"/>
      <c r="D435" s="38"/>
      <c r="E435" s="38"/>
    </row>
    <row r="436" spans="1:5" ht="15" customHeight="1" x14ac:dyDescent="0.2">
      <c r="A436" s="38"/>
      <c r="B436" s="38"/>
      <c r="C436" s="38"/>
      <c r="D436" s="38"/>
      <c r="E436" s="38"/>
    </row>
    <row r="437" spans="1:5" ht="15" customHeight="1" x14ac:dyDescent="0.2">
      <c r="A437" s="38"/>
      <c r="B437" s="38"/>
      <c r="C437" s="38"/>
      <c r="D437" s="38"/>
      <c r="E437" s="38"/>
    </row>
    <row r="438" spans="1:5" ht="15" customHeight="1" x14ac:dyDescent="0.2">
      <c r="A438" s="38"/>
      <c r="B438" s="38"/>
      <c r="C438" s="38"/>
      <c r="D438" s="38"/>
      <c r="E438" s="38"/>
    </row>
    <row r="439" spans="1:5" ht="15" customHeight="1" x14ac:dyDescent="0.2">
      <c r="A439" s="38"/>
      <c r="B439" s="38"/>
      <c r="C439" s="38"/>
      <c r="D439" s="38"/>
      <c r="E439" s="38"/>
    </row>
    <row r="440" spans="1:5" ht="15" customHeight="1" x14ac:dyDescent="0.2">
      <c r="A440" s="38"/>
      <c r="B440" s="38"/>
      <c r="C440" s="38"/>
      <c r="D440" s="38"/>
      <c r="E440" s="38"/>
    </row>
    <row r="441" spans="1:5" ht="15" customHeight="1" x14ac:dyDescent="0.2">
      <c r="A441" s="38"/>
      <c r="B441" s="38"/>
      <c r="C441" s="38"/>
      <c r="D441" s="38"/>
      <c r="E441" s="38"/>
    </row>
    <row r="442" spans="1:5" ht="15" customHeight="1" x14ac:dyDescent="0.2">
      <c r="A442" s="38"/>
      <c r="B442" s="38"/>
      <c r="C442" s="38"/>
      <c r="D442" s="38"/>
      <c r="E442" s="38"/>
    </row>
    <row r="443" spans="1:5" ht="15" customHeight="1" x14ac:dyDescent="0.2">
      <c r="A443" s="39"/>
      <c r="B443" s="39"/>
      <c r="C443" s="39"/>
      <c r="D443" s="39"/>
      <c r="E443" s="39"/>
    </row>
    <row r="444" spans="1:5" ht="15" customHeight="1" x14ac:dyDescent="0.25">
      <c r="A444" s="40" t="s">
        <v>1</v>
      </c>
      <c r="B444" s="41"/>
      <c r="C444" s="41"/>
      <c r="D444" s="41"/>
      <c r="E444" s="41"/>
    </row>
    <row r="445" spans="1:5" ht="15" customHeight="1" x14ac:dyDescent="0.2">
      <c r="A445" s="42" t="s">
        <v>37</v>
      </c>
      <c r="E445" t="s">
        <v>38</v>
      </c>
    </row>
    <row r="446" spans="1:5" ht="15" customHeight="1" x14ac:dyDescent="0.25">
      <c r="B446" s="40"/>
      <c r="C446" s="41"/>
      <c r="D446" s="41"/>
      <c r="E446" s="45"/>
    </row>
    <row r="447" spans="1:5" ht="15" customHeight="1" x14ac:dyDescent="0.2">
      <c r="A447" s="46"/>
      <c r="B447" s="46"/>
      <c r="C447" s="47" t="s">
        <v>39</v>
      </c>
      <c r="D447" s="106" t="s">
        <v>54</v>
      </c>
      <c r="E447" s="72" t="s">
        <v>41</v>
      </c>
    </row>
    <row r="448" spans="1:5" ht="15" customHeight="1" x14ac:dyDescent="0.2">
      <c r="A448" s="134"/>
      <c r="B448" s="135"/>
      <c r="C448" s="62"/>
      <c r="D448" s="118" t="s">
        <v>114</v>
      </c>
      <c r="E448" s="77">
        <v>473987.58</v>
      </c>
    </row>
    <row r="449" spans="1:5" ht="15" customHeight="1" x14ac:dyDescent="0.2">
      <c r="A449" s="134"/>
      <c r="B449" s="135"/>
      <c r="C449" s="79" t="s">
        <v>43</v>
      </c>
      <c r="D449" s="80"/>
      <c r="E449" s="81">
        <f>SUM(E448:E448)</f>
        <v>473987.58</v>
      </c>
    </row>
    <row r="450" spans="1:5" ht="15" customHeight="1" x14ac:dyDescent="0.2"/>
    <row r="451" spans="1:5" ht="15" customHeight="1" x14ac:dyDescent="0.25">
      <c r="A451" s="68" t="s">
        <v>16</v>
      </c>
      <c r="B451" s="69"/>
      <c r="C451" s="69"/>
      <c r="D451" s="44"/>
      <c r="E451" s="44"/>
    </row>
    <row r="452" spans="1:5" ht="15" customHeight="1" x14ac:dyDescent="0.2">
      <c r="A452" s="60" t="s">
        <v>94</v>
      </c>
      <c r="B452" s="41"/>
      <c r="C452" s="41"/>
      <c r="D452" s="41"/>
      <c r="E452" s="43" t="s">
        <v>95</v>
      </c>
    </row>
    <row r="453" spans="1:5" ht="15" customHeight="1" x14ac:dyDescent="0.2">
      <c r="A453" s="70"/>
      <c r="B453" s="109"/>
      <c r="C453" s="69"/>
      <c r="D453" s="70"/>
      <c r="E453" s="110"/>
    </row>
    <row r="454" spans="1:5" ht="15" customHeight="1" x14ac:dyDescent="0.2">
      <c r="B454" s="46"/>
      <c r="C454" s="72" t="s">
        <v>39</v>
      </c>
      <c r="D454" s="48" t="s">
        <v>40</v>
      </c>
      <c r="E454" s="72" t="s">
        <v>41</v>
      </c>
    </row>
    <row r="455" spans="1:5" ht="15" customHeight="1" x14ac:dyDescent="0.2">
      <c r="B455" s="136"/>
      <c r="C455" s="62">
        <v>4357</v>
      </c>
      <c r="D455" s="53" t="s">
        <v>115</v>
      </c>
      <c r="E455" s="77">
        <v>-12679.98</v>
      </c>
    </row>
    <row r="456" spans="1:5" ht="15" customHeight="1" x14ac:dyDescent="0.2">
      <c r="B456" s="136"/>
      <c r="C456" s="62">
        <v>4357</v>
      </c>
      <c r="D456" s="53" t="s">
        <v>115</v>
      </c>
      <c r="E456" s="77">
        <v>12679.98</v>
      </c>
    </row>
    <row r="457" spans="1:5" ht="15" customHeight="1" x14ac:dyDescent="0.2">
      <c r="B457" s="136"/>
      <c r="C457" s="62">
        <v>4357</v>
      </c>
      <c r="D457" s="53" t="s">
        <v>115</v>
      </c>
      <c r="E457" s="77">
        <v>473987.58</v>
      </c>
    </row>
    <row r="458" spans="1:5" ht="15" customHeight="1" x14ac:dyDescent="0.2">
      <c r="B458" s="131"/>
      <c r="C458" s="79" t="s">
        <v>43</v>
      </c>
      <c r="D458" s="88"/>
      <c r="E458" s="89">
        <f>SUM(E455:E457)</f>
        <v>473987.58</v>
      </c>
    </row>
    <row r="459" spans="1:5" ht="15" customHeight="1" x14ac:dyDescent="0.2"/>
    <row r="460" spans="1:5" ht="15" customHeight="1" x14ac:dyDescent="0.2"/>
    <row r="461" spans="1:5" ht="15" customHeight="1" x14ac:dyDescent="0.2"/>
    <row r="462" spans="1:5" ht="15" customHeight="1" x14ac:dyDescent="0.2"/>
    <row r="463" spans="1:5" ht="15" customHeight="1" x14ac:dyDescent="0.2"/>
    <row r="464" spans="1:5" ht="15" customHeight="1" x14ac:dyDescent="0.2"/>
    <row r="465" spans="1:5" ht="15" customHeight="1" x14ac:dyDescent="0.2"/>
    <row r="466" spans="1:5" ht="15" customHeight="1" x14ac:dyDescent="0.2"/>
    <row r="467" spans="1:5" ht="15" customHeight="1" x14ac:dyDescent="0.2"/>
    <row r="468" spans="1:5" ht="15" customHeight="1" x14ac:dyDescent="0.2"/>
    <row r="469" spans="1:5" ht="15" customHeight="1" x14ac:dyDescent="0.2"/>
    <row r="470" spans="1:5" ht="15" customHeight="1" x14ac:dyDescent="0.25">
      <c r="A470" s="36" t="s">
        <v>291</v>
      </c>
    </row>
    <row r="471" spans="1:5" ht="15" customHeight="1" x14ac:dyDescent="0.2">
      <c r="A471" s="66" t="s">
        <v>48</v>
      </c>
      <c r="B471" s="66"/>
      <c r="C471" s="66"/>
      <c r="D471" s="66"/>
      <c r="E471" s="66"/>
    </row>
    <row r="472" spans="1:5" ht="15" customHeight="1" x14ac:dyDescent="0.2">
      <c r="A472" s="112" t="s">
        <v>292</v>
      </c>
      <c r="B472" s="112"/>
      <c r="C472" s="112"/>
      <c r="D472" s="112"/>
      <c r="E472" s="112"/>
    </row>
    <row r="473" spans="1:5" ht="15" customHeight="1" x14ac:dyDescent="0.2">
      <c r="A473" s="112"/>
      <c r="B473" s="112"/>
      <c r="C473" s="112"/>
      <c r="D473" s="112"/>
      <c r="E473" s="112"/>
    </row>
    <row r="474" spans="1:5" ht="15" customHeight="1" x14ac:dyDescent="0.2">
      <c r="A474" s="112"/>
      <c r="B474" s="112"/>
      <c r="C474" s="112"/>
      <c r="D474" s="112"/>
      <c r="E474" s="112"/>
    </row>
    <row r="475" spans="1:5" ht="15" customHeight="1" x14ac:dyDescent="0.2">
      <c r="A475" s="112"/>
      <c r="B475" s="112"/>
      <c r="C475" s="112"/>
      <c r="D475" s="112"/>
      <c r="E475" s="112"/>
    </row>
    <row r="476" spans="1:5" ht="15" customHeight="1" x14ac:dyDescent="0.2">
      <c r="A476" s="112"/>
      <c r="B476" s="112"/>
      <c r="C476" s="112"/>
      <c r="D476" s="112"/>
      <c r="E476" s="112"/>
    </row>
    <row r="477" spans="1:5" ht="15" customHeight="1" x14ac:dyDescent="0.2">
      <c r="A477" s="112"/>
      <c r="B477" s="112"/>
      <c r="C477" s="112"/>
      <c r="D477" s="112"/>
      <c r="E477" s="112"/>
    </row>
    <row r="478" spans="1:5" ht="15" customHeight="1" x14ac:dyDescent="0.2">
      <c r="A478" s="112"/>
      <c r="B478" s="112"/>
      <c r="C478" s="112"/>
      <c r="D478" s="112"/>
      <c r="E478" s="112"/>
    </row>
    <row r="479" spans="1:5" ht="15" customHeight="1" x14ac:dyDescent="0.2">
      <c r="A479" s="112"/>
      <c r="B479" s="112"/>
      <c r="C479" s="112"/>
      <c r="D479" s="112"/>
      <c r="E479" s="112"/>
    </row>
    <row r="480" spans="1:5" ht="15" customHeight="1" x14ac:dyDescent="0.2">
      <c r="A480" s="112"/>
      <c r="B480" s="112"/>
      <c r="C480" s="112"/>
      <c r="D480" s="112"/>
      <c r="E480" s="112"/>
    </row>
    <row r="481" spans="1:5" ht="15" customHeight="1" x14ac:dyDescent="0.2">
      <c r="A481" s="166"/>
      <c r="B481" s="166"/>
      <c r="C481" s="166"/>
      <c r="D481" s="166"/>
      <c r="E481" s="166"/>
    </row>
    <row r="482" spans="1:5" ht="15" customHeight="1" x14ac:dyDescent="0.25">
      <c r="A482" s="40" t="s">
        <v>1</v>
      </c>
      <c r="B482" s="41"/>
      <c r="C482" s="41"/>
      <c r="D482" s="41"/>
      <c r="E482" s="41"/>
    </row>
    <row r="483" spans="1:5" ht="15" customHeight="1" x14ac:dyDescent="0.2">
      <c r="A483" s="42" t="s">
        <v>37</v>
      </c>
      <c r="B483" s="41"/>
      <c r="C483" s="41"/>
      <c r="D483" s="41"/>
      <c r="E483" s="43" t="s">
        <v>38</v>
      </c>
    </row>
    <row r="484" spans="1:5" ht="15" customHeight="1" x14ac:dyDescent="0.25">
      <c r="B484" s="40"/>
      <c r="C484" s="41"/>
      <c r="D484" s="41"/>
      <c r="E484" s="45"/>
    </row>
    <row r="485" spans="1:5" ht="15" customHeight="1" x14ac:dyDescent="0.2">
      <c r="B485" s="46"/>
      <c r="C485" s="47" t="s">
        <v>39</v>
      </c>
      <c r="D485" s="106" t="s">
        <v>54</v>
      </c>
      <c r="E485" s="49" t="s">
        <v>41</v>
      </c>
    </row>
    <row r="486" spans="1:5" ht="15" customHeight="1" x14ac:dyDescent="0.2">
      <c r="B486" s="50"/>
      <c r="C486" s="52">
        <v>6172</v>
      </c>
      <c r="D486" s="245" t="s">
        <v>129</v>
      </c>
      <c r="E486" s="161">
        <v>6998</v>
      </c>
    </row>
    <row r="487" spans="1:5" ht="15" customHeight="1" x14ac:dyDescent="0.2">
      <c r="B487" s="50"/>
      <c r="C487" s="57" t="s">
        <v>43</v>
      </c>
      <c r="D487" s="58"/>
      <c r="E487" s="59">
        <f>SUM(E486:E486)</f>
        <v>6998</v>
      </c>
    </row>
    <row r="488" spans="1:5" ht="15" customHeight="1" x14ac:dyDescent="0.2">
      <c r="A488" s="44"/>
      <c r="B488" s="44"/>
      <c r="C488" s="44"/>
      <c r="D488" s="44"/>
      <c r="E488" s="44"/>
    </row>
    <row r="489" spans="1:5" ht="15" customHeight="1" x14ac:dyDescent="0.25">
      <c r="A489" s="40" t="s">
        <v>16</v>
      </c>
      <c r="B489" s="41"/>
      <c r="C489" s="41"/>
      <c r="D489" s="41"/>
      <c r="E489" s="44"/>
    </row>
    <row r="490" spans="1:5" ht="15" customHeight="1" x14ac:dyDescent="0.2">
      <c r="A490" s="42" t="s">
        <v>76</v>
      </c>
      <c r="B490" s="44"/>
      <c r="C490" s="44"/>
      <c r="D490" s="44"/>
      <c r="E490" s="44" t="s">
        <v>77</v>
      </c>
    </row>
    <row r="491" spans="1:5" ht="15" customHeight="1" x14ac:dyDescent="0.2">
      <c r="A491" s="44"/>
      <c r="B491" s="147"/>
      <c r="C491" s="41"/>
      <c r="E491" s="148"/>
    </row>
    <row r="492" spans="1:5" ht="15" customHeight="1" x14ac:dyDescent="0.2">
      <c r="B492" s="46"/>
      <c r="C492" s="47" t="s">
        <v>39</v>
      </c>
      <c r="D492" s="111" t="s">
        <v>40</v>
      </c>
      <c r="E492" s="49" t="s">
        <v>41</v>
      </c>
    </row>
    <row r="493" spans="1:5" ht="15" customHeight="1" x14ac:dyDescent="0.2">
      <c r="B493" s="134"/>
      <c r="C493" s="62">
        <v>3513</v>
      </c>
      <c r="D493" s="53" t="s">
        <v>46</v>
      </c>
      <c r="E493" s="161">
        <v>-1000</v>
      </c>
    </row>
    <row r="494" spans="1:5" ht="15" customHeight="1" x14ac:dyDescent="0.2">
      <c r="B494" s="134"/>
      <c r="C494" s="62">
        <v>3522</v>
      </c>
      <c r="D494" s="53" t="s">
        <v>46</v>
      </c>
      <c r="E494" s="161">
        <v>7998</v>
      </c>
    </row>
    <row r="495" spans="1:5" ht="15" customHeight="1" x14ac:dyDescent="0.2">
      <c r="B495" s="50"/>
      <c r="C495" s="57" t="s">
        <v>43</v>
      </c>
      <c r="D495" s="121"/>
      <c r="E495" s="122">
        <f>SUM(E493:E494)</f>
        <v>6998</v>
      </c>
    </row>
    <row r="496" spans="1:5" ht="15" customHeight="1" x14ac:dyDescent="0.2"/>
    <row r="497" spans="1:5" ht="15" customHeight="1" x14ac:dyDescent="0.2"/>
    <row r="498" spans="1:5" ht="15" customHeight="1" x14ac:dyDescent="0.25">
      <c r="A498" s="36" t="s">
        <v>293</v>
      </c>
    </row>
    <row r="499" spans="1:5" ht="15" customHeight="1" x14ac:dyDescent="0.2">
      <c r="A499" s="37" t="s">
        <v>134</v>
      </c>
      <c r="B499" s="37"/>
      <c r="C499" s="37"/>
      <c r="D499" s="37"/>
      <c r="E499" s="37"/>
    </row>
    <row r="500" spans="1:5" ht="15" customHeight="1" x14ac:dyDescent="0.2">
      <c r="A500" s="37"/>
      <c r="B500" s="37"/>
      <c r="C500" s="37"/>
      <c r="D500" s="37"/>
      <c r="E500" s="37"/>
    </row>
    <row r="501" spans="1:5" ht="15" customHeight="1" x14ac:dyDescent="0.2">
      <c r="A501" s="38" t="s">
        <v>294</v>
      </c>
      <c r="B501" s="38"/>
      <c r="C501" s="38"/>
      <c r="D501" s="38"/>
      <c r="E501" s="38"/>
    </row>
    <row r="502" spans="1:5" ht="15" customHeight="1" x14ac:dyDescent="0.2">
      <c r="A502" s="38"/>
      <c r="B502" s="38"/>
      <c r="C502" s="38"/>
      <c r="D502" s="38"/>
      <c r="E502" s="38"/>
    </row>
    <row r="503" spans="1:5" ht="15" customHeight="1" x14ac:dyDescent="0.2">
      <c r="A503" s="38"/>
      <c r="B503" s="38"/>
      <c r="C503" s="38"/>
      <c r="D503" s="38"/>
      <c r="E503" s="38"/>
    </row>
    <row r="504" spans="1:5" ht="15" customHeight="1" x14ac:dyDescent="0.2">
      <c r="A504" s="38"/>
      <c r="B504" s="38"/>
      <c r="C504" s="38"/>
      <c r="D504" s="38"/>
      <c r="E504" s="38"/>
    </row>
    <row r="505" spans="1:5" ht="15" customHeight="1" x14ac:dyDescent="0.2">
      <c r="A505" s="38"/>
      <c r="B505" s="38"/>
      <c r="C505" s="38"/>
      <c r="D505" s="38"/>
      <c r="E505" s="38"/>
    </row>
    <row r="506" spans="1:5" ht="15" customHeight="1" x14ac:dyDescent="0.2">
      <c r="A506" s="38"/>
      <c r="B506" s="38"/>
      <c r="C506" s="38"/>
      <c r="D506" s="38"/>
      <c r="E506" s="38"/>
    </row>
    <row r="507" spans="1:5" ht="15" customHeight="1" x14ac:dyDescent="0.2">
      <c r="A507" s="38"/>
      <c r="B507" s="38"/>
      <c r="C507" s="38"/>
      <c r="D507" s="38"/>
      <c r="E507" s="38"/>
    </row>
    <row r="508" spans="1:5" ht="15" customHeight="1" x14ac:dyDescent="0.2">
      <c r="A508" s="38"/>
      <c r="B508" s="38"/>
      <c r="C508" s="38"/>
      <c r="D508" s="38"/>
      <c r="E508" s="38"/>
    </row>
    <row r="509" spans="1:5" ht="15" customHeight="1" x14ac:dyDescent="0.2">
      <c r="A509" s="38"/>
      <c r="B509" s="38"/>
      <c r="C509" s="38"/>
      <c r="D509" s="38"/>
      <c r="E509" s="38"/>
    </row>
    <row r="510" spans="1:5" ht="15" customHeight="1" x14ac:dyDescent="0.2"/>
    <row r="511" spans="1:5" ht="15" customHeight="1" x14ac:dyDescent="0.25">
      <c r="A511" s="68" t="s">
        <v>16</v>
      </c>
      <c r="B511" s="69"/>
      <c r="C511" s="69"/>
      <c r="D511" s="69"/>
      <c r="E511" s="69"/>
    </row>
    <row r="512" spans="1:5" ht="15" customHeight="1" x14ac:dyDescent="0.2">
      <c r="A512" s="60" t="s">
        <v>37</v>
      </c>
      <c r="B512" s="69"/>
      <c r="C512" s="69"/>
      <c r="D512" s="69"/>
      <c r="E512" s="61" t="s">
        <v>38</v>
      </c>
    </row>
    <row r="513" spans="1:5" ht="15" customHeight="1" x14ac:dyDescent="0.25">
      <c r="A513" s="68"/>
      <c r="B513" s="99"/>
      <c r="C513" s="69"/>
      <c r="D513" s="69"/>
      <c r="E513" s="71"/>
    </row>
    <row r="514" spans="1:5" ht="15" customHeight="1" x14ac:dyDescent="0.2">
      <c r="B514" s="72" t="s">
        <v>53</v>
      </c>
      <c r="C514" s="72" t="s">
        <v>39</v>
      </c>
      <c r="D514" s="111" t="s">
        <v>40</v>
      </c>
      <c r="E514" s="49" t="s">
        <v>41</v>
      </c>
    </row>
    <row r="515" spans="1:5" ht="15" customHeight="1" x14ac:dyDescent="0.2">
      <c r="B515" s="144">
        <v>13307</v>
      </c>
      <c r="C515" s="145">
        <v>4324</v>
      </c>
      <c r="D515" s="140" t="s">
        <v>42</v>
      </c>
      <c r="E515" s="146">
        <v>-197600</v>
      </c>
    </row>
    <row r="516" spans="1:5" ht="15" customHeight="1" x14ac:dyDescent="0.2">
      <c r="B516" s="120"/>
      <c r="C516" s="79" t="s">
        <v>43</v>
      </c>
      <c r="D516" s="80"/>
      <c r="E516" s="81">
        <f>SUM(E515:E515)</f>
        <v>-197600</v>
      </c>
    </row>
    <row r="517" spans="1:5" ht="15" customHeight="1" x14ac:dyDescent="0.2"/>
    <row r="518" spans="1:5" ht="15" customHeight="1" x14ac:dyDescent="0.2"/>
    <row r="519" spans="1:5" ht="15" customHeight="1" x14ac:dyDescent="0.2"/>
    <row r="520" spans="1:5" ht="15" customHeight="1" x14ac:dyDescent="0.2"/>
    <row r="521" spans="1:5" ht="15" customHeight="1" x14ac:dyDescent="0.2"/>
    <row r="522" spans="1:5" ht="15" customHeight="1" x14ac:dyDescent="0.25">
      <c r="A522" s="40" t="s">
        <v>16</v>
      </c>
      <c r="B522" s="41"/>
      <c r="C522" s="41"/>
      <c r="D522" s="41"/>
      <c r="E522" s="41"/>
    </row>
    <row r="523" spans="1:5" ht="15" customHeight="1" x14ac:dyDescent="0.2">
      <c r="A523" s="42" t="s">
        <v>136</v>
      </c>
      <c r="B523" s="143"/>
      <c r="C523" s="143"/>
      <c r="D523" s="143"/>
      <c r="E523" s="143" t="s">
        <v>137</v>
      </c>
    </row>
    <row r="524" spans="1:5" ht="15" customHeight="1" x14ac:dyDescent="0.2">
      <c r="A524" s="143"/>
      <c r="B524" s="147"/>
      <c r="C524" s="41"/>
      <c r="D524" s="143"/>
      <c r="E524" s="148"/>
    </row>
    <row r="525" spans="1:5" ht="15" customHeight="1" x14ac:dyDescent="0.2">
      <c r="B525" s="72" t="s">
        <v>53</v>
      </c>
      <c r="C525" s="47" t="s">
        <v>39</v>
      </c>
      <c r="D525" s="119" t="s">
        <v>54</v>
      </c>
      <c r="E525" s="49" t="s">
        <v>41</v>
      </c>
    </row>
    <row r="526" spans="1:5" ht="15" customHeight="1" x14ac:dyDescent="0.2">
      <c r="B526" s="144">
        <v>13307</v>
      </c>
      <c r="C526" s="149"/>
      <c r="D526" s="84" t="s">
        <v>61</v>
      </c>
      <c r="E526" s="150">
        <v>38000</v>
      </c>
    </row>
    <row r="527" spans="1:5" ht="15" customHeight="1" x14ac:dyDescent="0.2">
      <c r="B527" s="120"/>
      <c r="C527" s="57" t="s">
        <v>43</v>
      </c>
      <c r="D527" s="121"/>
      <c r="E527" s="122">
        <f>SUM(E526:E526)</f>
        <v>38000</v>
      </c>
    </row>
    <row r="528" spans="1:5" ht="15" customHeight="1" x14ac:dyDescent="0.2">
      <c r="A528" s="143"/>
      <c r="B528" s="143"/>
      <c r="C528" s="143"/>
      <c r="D528" s="143"/>
      <c r="E528" s="143"/>
    </row>
    <row r="529" spans="1:7" ht="15" customHeight="1" x14ac:dyDescent="0.25">
      <c r="A529" s="40" t="s">
        <v>16</v>
      </c>
      <c r="B529" s="41"/>
      <c r="C529" s="41"/>
      <c r="D529" s="41"/>
      <c r="E529" s="41"/>
    </row>
    <row r="530" spans="1:7" ht="15" customHeight="1" x14ac:dyDescent="0.2">
      <c r="A530" s="42" t="s">
        <v>76</v>
      </c>
      <c r="B530" s="143"/>
      <c r="C530" s="143"/>
      <c r="D530" s="143"/>
      <c r="E530" s="143" t="s">
        <v>77</v>
      </c>
    </row>
    <row r="531" spans="1:7" ht="15" customHeight="1" x14ac:dyDescent="0.2">
      <c r="A531" s="143"/>
      <c r="B531" s="147"/>
      <c r="C531" s="41"/>
      <c r="D531" s="143"/>
      <c r="E531" s="148"/>
    </row>
    <row r="532" spans="1:7" ht="15" customHeight="1" x14ac:dyDescent="0.2">
      <c r="A532" s="137"/>
      <c r="B532" s="72" t="s">
        <v>53</v>
      </c>
      <c r="C532" s="47" t="s">
        <v>39</v>
      </c>
      <c r="D532" s="119" t="s">
        <v>54</v>
      </c>
      <c r="E532" s="49" t="s">
        <v>41</v>
      </c>
    </row>
    <row r="533" spans="1:7" ht="15" customHeight="1" x14ac:dyDescent="0.2">
      <c r="A533" s="151"/>
      <c r="B533" s="144">
        <v>13307</v>
      </c>
      <c r="C533" s="149"/>
      <c r="D533" s="84" t="s">
        <v>61</v>
      </c>
      <c r="E533" s="85">
        <v>159600</v>
      </c>
      <c r="G533" s="93">
        <f>SUM(E527,E534)</f>
        <v>197600</v>
      </c>
    </row>
    <row r="534" spans="1:7" ht="15" customHeight="1" x14ac:dyDescent="0.2">
      <c r="A534" s="152"/>
      <c r="B534" s="120"/>
      <c r="C534" s="57" t="s">
        <v>43</v>
      </c>
      <c r="D534" s="121"/>
      <c r="E534" s="122">
        <f>SUM(E533)</f>
        <v>159600</v>
      </c>
    </row>
    <row r="535" spans="1:7" ht="15" customHeight="1" x14ac:dyDescent="0.2"/>
    <row r="536" spans="1:7" ht="15" customHeight="1" x14ac:dyDescent="0.2"/>
    <row r="537" spans="1:7" ht="15" customHeight="1" x14ac:dyDescent="0.25">
      <c r="A537" s="36" t="s">
        <v>295</v>
      </c>
    </row>
    <row r="538" spans="1:7" ht="15" customHeight="1" x14ac:dyDescent="0.2">
      <c r="A538" s="37" t="s">
        <v>149</v>
      </c>
      <c r="B538" s="37"/>
      <c r="C538" s="37"/>
      <c r="D538" s="37"/>
      <c r="E538" s="37"/>
    </row>
    <row r="539" spans="1:7" ht="15" customHeight="1" x14ac:dyDescent="0.2">
      <c r="A539" s="37"/>
      <c r="B539" s="37"/>
      <c r="C539" s="37"/>
      <c r="D539" s="37"/>
      <c r="E539" s="37"/>
    </row>
    <row r="540" spans="1:7" ht="15" customHeight="1" x14ac:dyDescent="0.2">
      <c r="A540" s="38" t="s">
        <v>296</v>
      </c>
      <c r="B540" s="38"/>
      <c r="C540" s="38"/>
      <c r="D540" s="38"/>
      <c r="E540" s="38"/>
    </row>
    <row r="541" spans="1:7" ht="15" customHeight="1" x14ac:dyDescent="0.2">
      <c r="A541" s="38"/>
      <c r="B541" s="38"/>
      <c r="C541" s="38"/>
      <c r="D541" s="38"/>
      <c r="E541" s="38"/>
    </row>
    <row r="542" spans="1:7" ht="15" customHeight="1" x14ac:dyDescent="0.2">
      <c r="A542" s="38"/>
      <c r="B542" s="38"/>
      <c r="C542" s="38"/>
      <c r="D542" s="38"/>
      <c r="E542" s="38"/>
    </row>
    <row r="543" spans="1:7" ht="15" customHeight="1" x14ac:dyDescent="0.2">
      <c r="A543" s="38"/>
      <c r="B543" s="38"/>
      <c r="C543" s="38"/>
      <c r="D543" s="38"/>
      <c r="E543" s="38"/>
    </row>
    <row r="544" spans="1:7" ht="15" customHeight="1" x14ac:dyDescent="0.2">
      <c r="A544" s="38"/>
      <c r="B544" s="38"/>
      <c r="C544" s="38"/>
      <c r="D544" s="38"/>
      <c r="E544" s="38"/>
    </row>
    <row r="545" spans="1:5" ht="15" customHeight="1" x14ac:dyDescent="0.2">
      <c r="A545" s="38"/>
      <c r="B545" s="38"/>
      <c r="C545" s="38"/>
      <c r="D545" s="38"/>
      <c r="E545" s="38"/>
    </row>
    <row r="546" spans="1:5" ht="15" customHeight="1" x14ac:dyDescent="0.2">
      <c r="A546" s="38"/>
      <c r="B546" s="38"/>
      <c r="C546" s="38"/>
      <c r="D546" s="38"/>
      <c r="E546" s="38"/>
    </row>
    <row r="547" spans="1:5" ht="15" customHeight="1" x14ac:dyDescent="0.2">
      <c r="A547" s="38"/>
      <c r="B547" s="38"/>
      <c r="C547" s="38"/>
      <c r="D547" s="38"/>
      <c r="E547" s="38"/>
    </row>
    <row r="548" spans="1:5" ht="15" customHeight="1" x14ac:dyDescent="0.2">
      <c r="A548" s="38"/>
      <c r="B548" s="38"/>
      <c r="C548" s="38"/>
      <c r="D548" s="38"/>
      <c r="E548" s="38"/>
    </row>
    <row r="549" spans="1:5" ht="15" customHeight="1" x14ac:dyDescent="0.2">
      <c r="A549" s="39"/>
      <c r="B549" s="39"/>
      <c r="C549" s="39"/>
      <c r="D549" s="39"/>
      <c r="E549" s="39"/>
    </row>
    <row r="550" spans="1:5" ht="15" customHeight="1" x14ac:dyDescent="0.25">
      <c r="A550" s="40" t="s">
        <v>16</v>
      </c>
      <c r="B550" s="41"/>
      <c r="C550" s="41"/>
      <c r="D550" s="41"/>
      <c r="E550" s="41"/>
    </row>
    <row r="551" spans="1:5" ht="15" customHeight="1" x14ac:dyDescent="0.2">
      <c r="A551" s="42" t="s">
        <v>37</v>
      </c>
      <c r="B551" s="41"/>
      <c r="C551" s="41"/>
      <c r="D551" s="41"/>
      <c r="E551" s="43" t="s">
        <v>38</v>
      </c>
    </row>
    <row r="552" spans="1:5" ht="15" customHeight="1" x14ac:dyDescent="0.25">
      <c r="A552" s="40"/>
      <c r="B552" s="44"/>
      <c r="C552" s="41"/>
      <c r="D552" s="41"/>
      <c r="E552" s="45"/>
    </row>
    <row r="553" spans="1:5" ht="15" customHeight="1" x14ac:dyDescent="0.2">
      <c r="A553" s="46"/>
      <c r="B553" s="46"/>
      <c r="C553" s="47" t="s">
        <v>39</v>
      </c>
      <c r="D553" s="48" t="s">
        <v>40</v>
      </c>
      <c r="E553" s="49" t="s">
        <v>41</v>
      </c>
    </row>
    <row r="554" spans="1:5" ht="15" customHeight="1" x14ac:dyDescent="0.2">
      <c r="A554" s="50"/>
      <c r="B554" s="51"/>
      <c r="C554" s="123">
        <v>6409</v>
      </c>
      <c r="D554" s="53" t="s">
        <v>143</v>
      </c>
      <c r="E554" s="54">
        <v>-3221800</v>
      </c>
    </row>
    <row r="555" spans="1:5" ht="15" customHeight="1" x14ac:dyDescent="0.2">
      <c r="A555" s="55"/>
      <c r="B555" s="56"/>
      <c r="C555" s="57" t="s">
        <v>43</v>
      </c>
      <c r="D555" s="58"/>
      <c r="E555" s="59">
        <f>E554</f>
        <v>-3221800</v>
      </c>
    </row>
    <row r="556" spans="1:5" ht="15" customHeight="1" x14ac:dyDescent="0.2"/>
    <row r="557" spans="1:5" ht="15" customHeight="1" x14ac:dyDescent="0.25">
      <c r="A557" s="40" t="s">
        <v>16</v>
      </c>
      <c r="B557" s="41"/>
      <c r="C557" s="41"/>
      <c r="D557" s="41"/>
      <c r="E557" s="70"/>
    </row>
    <row r="558" spans="1:5" ht="15" customHeight="1" x14ac:dyDescent="0.2">
      <c r="A558" s="132" t="s">
        <v>151</v>
      </c>
      <c r="B558" s="69"/>
      <c r="C558" s="69"/>
      <c r="D558" s="69"/>
      <c r="E558" s="61" t="s">
        <v>152</v>
      </c>
    </row>
    <row r="559" spans="1:5" ht="15" customHeight="1" x14ac:dyDescent="0.2">
      <c r="A559" s="42"/>
      <c r="B559" s="44"/>
      <c r="C559" s="41"/>
      <c r="D559" s="41"/>
      <c r="E559" s="71"/>
    </row>
    <row r="560" spans="1:5" ht="15" customHeight="1" x14ac:dyDescent="0.2">
      <c r="A560" s="46"/>
      <c r="B560" s="46"/>
      <c r="C560" s="47" t="s">
        <v>39</v>
      </c>
      <c r="D560" s="48" t="s">
        <v>40</v>
      </c>
      <c r="E560" s="72" t="s">
        <v>41</v>
      </c>
    </row>
    <row r="561" spans="1:5" ht="15" customHeight="1" x14ac:dyDescent="0.2">
      <c r="A561" s="50"/>
      <c r="B561" s="51"/>
      <c r="C561" s="52">
        <v>2143</v>
      </c>
      <c r="D561" s="118" t="s">
        <v>143</v>
      </c>
      <c r="E561" s="63">
        <f>71800+100000+100000+300000+28200+500000+800000+400000+371800+200000</f>
        <v>2871800</v>
      </c>
    </row>
    <row r="562" spans="1:5" ht="15" customHeight="1" x14ac:dyDescent="0.2">
      <c r="A562" s="50"/>
      <c r="B562" s="51"/>
      <c r="C562" s="52">
        <v>2143</v>
      </c>
      <c r="D562" s="98" t="s">
        <v>68</v>
      </c>
      <c r="E562" s="63">
        <v>350000</v>
      </c>
    </row>
    <row r="563" spans="1:5" ht="15" customHeight="1" x14ac:dyDescent="0.2">
      <c r="A563" s="64"/>
      <c r="B563" s="64"/>
      <c r="C563" s="57" t="s">
        <v>43</v>
      </c>
      <c r="D563" s="98"/>
      <c r="E563" s="81">
        <f>SUM(E561:E562)</f>
        <v>3221800</v>
      </c>
    </row>
    <row r="564" spans="1:5" ht="15" customHeight="1" x14ac:dyDescent="0.2"/>
    <row r="565" spans="1:5" ht="15" customHeight="1" x14ac:dyDescent="0.2"/>
    <row r="566" spans="1:5" ht="15" customHeight="1" x14ac:dyDescent="0.2"/>
    <row r="567" spans="1:5" ht="15" customHeight="1" x14ac:dyDescent="0.2"/>
    <row r="568" spans="1:5" ht="15" customHeight="1" x14ac:dyDescent="0.2"/>
    <row r="569" spans="1:5" ht="15" customHeight="1" x14ac:dyDescent="0.2"/>
    <row r="570" spans="1:5" ht="15" customHeight="1" x14ac:dyDescent="0.2"/>
    <row r="571" spans="1:5" ht="15" customHeight="1" x14ac:dyDescent="0.2"/>
    <row r="572" spans="1:5" ht="15" customHeight="1" x14ac:dyDescent="0.2"/>
    <row r="573" spans="1:5" ht="15" customHeight="1" x14ac:dyDescent="0.2"/>
    <row r="574" spans="1:5" ht="15" customHeight="1" x14ac:dyDescent="0.25">
      <c r="A574" s="36" t="s">
        <v>297</v>
      </c>
    </row>
    <row r="575" spans="1:5" ht="15" customHeight="1" x14ac:dyDescent="0.2">
      <c r="A575" s="37" t="s">
        <v>149</v>
      </c>
      <c r="B575" s="37"/>
      <c r="C575" s="37"/>
      <c r="D575" s="37"/>
      <c r="E575" s="37"/>
    </row>
    <row r="576" spans="1:5" ht="15" customHeight="1" x14ac:dyDescent="0.2">
      <c r="A576" s="37"/>
      <c r="B576" s="37"/>
      <c r="C576" s="37"/>
      <c r="D576" s="37"/>
      <c r="E576" s="37"/>
    </row>
    <row r="577" spans="1:5" ht="15" customHeight="1" x14ac:dyDescent="0.2">
      <c r="A577" s="38" t="s">
        <v>298</v>
      </c>
      <c r="B577" s="38"/>
      <c r="C577" s="38"/>
      <c r="D577" s="38"/>
      <c r="E577" s="38"/>
    </row>
    <row r="578" spans="1:5" ht="15" customHeight="1" x14ac:dyDescent="0.2">
      <c r="A578" s="38"/>
      <c r="B578" s="38"/>
      <c r="C578" s="38"/>
      <c r="D578" s="38"/>
      <c r="E578" s="38"/>
    </row>
    <row r="579" spans="1:5" ht="15" customHeight="1" x14ac:dyDescent="0.2">
      <c r="A579" s="38"/>
      <c r="B579" s="38"/>
      <c r="C579" s="38"/>
      <c r="D579" s="38"/>
      <c r="E579" s="38"/>
    </row>
    <row r="580" spans="1:5" ht="15" customHeight="1" x14ac:dyDescent="0.2">
      <c r="A580" s="38"/>
      <c r="B580" s="38"/>
      <c r="C580" s="38"/>
      <c r="D580" s="38"/>
      <c r="E580" s="38"/>
    </row>
    <row r="581" spans="1:5" ht="15" customHeight="1" x14ac:dyDescent="0.2">
      <c r="A581" s="38"/>
      <c r="B581" s="38"/>
      <c r="C581" s="38"/>
      <c r="D581" s="38"/>
      <c r="E581" s="38"/>
    </row>
    <row r="582" spans="1:5" ht="15" customHeight="1" x14ac:dyDescent="0.2">
      <c r="A582" s="38"/>
      <c r="B582" s="38"/>
      <c r="C582" s="38"/>
      <c r="D582" s="38"/>
      <c r="E582" s="38"/>
    </row>
    <row r="583" spans="1:5" ht="15" customHeight="1" x14ac:dyDescent="0.2">
      <c r="A583" s="38"/>
      <c r="B583" s="38"/>
      <c r="C583" s="38"/>
      <c r="D583" s="38"/>
      <c r="E583" s="38"/>
    </row>
    <row r="584" spans="1:5" ht="15" customHeight="1" x14ac:dyDescent="0.2">
      <c r="A584" s="38"/>
      <c r="B584" s="38"/>
      <c r="C584" s="38"/>
      <c r="D584" s="38"/>
      <c r="E584" s="38"/>
    </row>
    <row r="585" spans="1:5" ht="15" customHeight="1" x14ac:dyDescent="0.2">
      <c r="A585" s="39"/>
      <c r="B585" s="39"/>
      <c r="C585" s="39"/>
      <c r="D585" s="39"/>
      <c r="E585" s="39"/>
    </row>
    <row r="586" spans="1:5" ht="15" customHeight="1" x14ac:dyDescent="0.25">
      <c r="A586" s="40" t="s">
        <v>16</v>
      </c>
      <c r="B586" s="41"/>
      <c r="C586" s="41"/>
      <c r="D586" s="41"/>
      <c r="E586" s="41"/>
    </row>
    <row r="587" spans="1:5" ht="15" customHeight="1" x14ac:dyDescent="0.2">
      <c r="A587" s="42" t="s">
        <v>37</v>
      </c>
      <c r="B587" s="41"/>
      <c r="C587" s="41"/>
      <c r="D587" s="41"/>
      <c r="E587" s="43" t="s">
        <v>38</v>
      </c>
    </row>
    <row r="588" spans="1:5" ht="15" customHeight="1" x14ac:dyDescent="0.25">
      <c r="A588" s="40"/>
      <c r="B588" s="44"/>
      <c r="C588" s="41"/>
      <c r="D588" s="41"/>
      <c r="E588" s="45"/>
    </row>
    <row r="589" spans="1:5" ht="15" customHeight="1" x14ac:dyDescent="0.2">
      <c r="A589" s="46"/>
      <c r="B589" s="46"/>
      <c r="C589" s="47" t="s">
        <v>39</v>
      </c>
      <c r="D589" s="48" t="s">
        <v>40</v>
      </c>
      <c r="E589" s="49" t="s">
        <v>41</v>
      </c>
    </row>
    <row r="590" spans="1:5" ht="15" customHeight="1" x14ac:dyDescent="0.2">
      <c r="A590" s="50"/>
      <c r="B590" s="51"/>
      <c r="C590" s="123">
        <v>6409</v>
      </c>
      <c r="D590" s="53" t="s">
        <v>143</v>
      </c>
      <c r="E590" s="54">
        <v>-218000</v>
      </c>
    </row>
    <row r="591" spans="1:5" ht="15" customHeight="1" x14ac:dyDescent="0.2">
      <c r="A591" s="55"/>
      <c r="B591" s="56"/>
      <c r="C591" s="57" t="s">
        <v>43</v>
      </c>
      <c r="D591" s="58"/>
      <c r="E591" s="59">
        <f>E590</f>
        <v>-218000</v>
      </c>
    </row>
    <row r="592" spans="1:5" ht="15" customHeight="1" x14ac:dyDescent="0.2"/>
    <row r="593" spans="1:5" ht="15" customHeight="1" x14ac:dyDescent="0.25">
      <c r="A593" s="40" t="s">
        <v>16</v>
      </c>
      <c r="B593" s="41"/>
      <c r="C593" s="41"/>
      <c r="D593" s="41"/>
      <c r="E593" s="70"/>
    </row>
    <row r="594" spans="1:5" ht="15" customHeight="1" x14ac:dyDescent="0.2">
      <c r="A594" s="132" t="s">
        <v>151</v>
      </c>
      <c r="B594" s="69"/>
      <c r="C594" s="69"/>
      <c r="D594" s="69"/>
      <c r="E594" s="61" t="s">
        <v>152</v>
      </c>
    </row>
    <row r="595" spans="1:5" ht="15" customHeight="1" x14ac:dyDescent="0.2">
      <c r="A595" s="42"/>
      <c r="B595" s="44"/>
      <c r="C595" s="41"/>
      <c r="D595" s="41"/>
      <c r="E595" s="71"/>
    </row>
    <row r="596" spans="1:5" ht="15" customHeight="1" x14ac:dyDescent="0.2">
      <c r="A596" s="46"/>
      <c r="B596" s="46"/>
      <c r="C596" s="47" t="s">
        <v>39</v>
      </c>
      <c r="D596" s="48" t="s">
        <v>40</v>
      </c>
      <c r="E596" s="72" t="s">
        <v>41</v>
      </c>
    </row>
    <row r="597" spans="1:5" ht="15" customHeight="1" x14ac:dyDescent="0.2">
      <c r="A597" s="50"/>
      <c r="B597" s="51"/>
      <c r="C597" s="52">
        <v>3429</v>
      </c>
      <c r="D597" s="118" t="s">
        <v>143</v>
      </c>
      <c r="E597" s="63">
        <f>28000</f>
        <v>28000</v>
      </c>
    </row>
    <row r="598" spans="1:5" ht="15" customHeight="1" x14ac:dyDescent="0.2">
      <c r="A598" s="50"/>
      <c r="B598" s="51"/>
      <c r="C598" s="52">
        <v>3900</v>
      </c>
      <c r="D598" s="118" t="s">
        <v>143</v>
      </c>
      <c r="E598" s="63">
        <f>20000+20000+50000+20000+20000+25000+15000</f>
        <v>170000</v>
      </c>
    </row>
    <row r="599" spans="1:5" ht="15" customHeight="1" x14ac:dyDescent="0.2">
      <c r="A599" s="50"/>
      <c r="B599" s="51"/>
      <c r="C599" s="52">
        <v>5512</v>
      </c>
      <c r="D599" s="53" t="s">
        <v>299</v>
      </c>
      <c r="E599" s="63">
        <v>20000</v>
      </c>
    </row>
    <row r="600" spans="1:5" ht="15" customHeight="1" x14ac:dyDescent="0.2">
      <c r="A600" s="64"/>
      <c r="B600" s="64"/>
      <c r="C600" s="57" t="s">
        <v>43</v>
      </c>
      <c r="D600" s="98"/>
      <c r="E600" s="81">
        <f>SUM(E597:E599)</f>
        <v>218000</v>
      </c>
    </row>
    <row r="601" spans="1:5" ht="15" customHeight="1" x14ac:dyDescent="0.2"/>
    <row r="602" spans="1:5" ht="15" customHeight="1" x14ac:dyDescent="0.2"/>
    <row r="603" spans="1:5" ht="15" customHeight="1" x14ac:dyDescent="0.25">
      <c r="A603" s="36" t="s">
        <v>300</v>
      </c>
    </row>
    <row r="604" spans="1:5" ht="15" customHeight="1" x14ac:dyDescent="0.2">
      <c r="A604" s="37" t="s">
        <v>301</v>
      </c>
      <c r="B604" s="37"/>
      <c r="C604" s="37"/>
      <c r="D604" s="37"/>
      <c r="E604" s="37"/>
    </row>
    <row r="605" spans="1:5" ht="15" customHeight="1" x14ac:dyDescent="0.2">
      <c r="A605" s="37"/>
      <c r="B605" s="37"/>
      <c r="C605" s="37"/>
      <c r="D605" s="37"/>
      <c r="E605" s="37"/>
    </row>
    <row r="606" spans="1:5" ht="15" customHeight="1" x14ac:dyDescent="0.2">
      <c r="A606" s="38" t="s">
        <v>302</v>
      </c>
      <c r="B606" s="38"/>
      <c r="C606" s="38"/>
      <c r="D606" s="38"/>
      <c r="E606" s="38"/>
    </row>
    <row r="607" spans="1:5" ht="15" customHeight="1" x14ac:dyDescent="0.2">
      <c r="A607" s="38"/>
      <c r="B607" s="38"/>
      <c r="C607" s="38"/>
      <c r="D607" s="38"/>
      <c r="E607" s="38"/>
    </row>
    <row r="608" spans="1:5" ht="15" customHeight="1" x14ac:dyDescent="0.2">
      <c r="A608" s="38"/>
      <c r="B608" s="38"/>
      <c r="C608" s="38"/>
      <c r="D608" s="38"/>
      <c r="E608" s="38"/>
    </row>
    <row r="609" spans="1:5" ht="15" customHeight="1" x14ac:dyDescent="0.2">
      <c r="A609" s="38"/>
      <c r="B609" s="38"/>
      <c r="C609" s="38"/>
      <c r="D609" s="38"/>
      <c r="E609" s="38"/>
    </row>
    <row r="610" spans="1:5" ht="15" customHeight="1" x14ac:dyDescent="0.2">
      <c r="A610" s="38"/>
      <c r="B610" s="38"/>
      <c r="C610" s="38"/>
      <c r="D610" s="38"/>
      <c r="E610" s="38"/>
    </row>
    <row r="611" spans="1:5" ht="15" customHeight="1" x14ac:dyDescent="0.2">
      <c r="A611" s="38"/>
      <c r="B611" s="38"/>
      <c r="C611" s="38"/>
      <c r="D611" s="38"/>
      <c r="E611" s="38"/>
    </row>
    <row r="612" spans="1:5" ht="15" customHeight="1" x14ac:dyDescent="0.2">
      <c r="A612" s="38"/>
      <c r="B612" s="38"/>
      <c r="C612" s="38"/>
      <c r="D612" s="38"/>
      <c r="E612" s="38"/>
    </row>
    <row r="613" spans="1:5" ht="15" customHeight="1" x14ac:dyDescent="0.2">
      <c r="A613" s="39"/>
      <c r="B613" s="39"/>
      <c r="C613" s="39"/>
      <c r="D613" s="39"/>
      <c r="E613" s="39"/>
    </row>
    <row r="614" spans="1:5" ht="15" customHeight="1" x14ac:dyDescent="0.25">
      <c r="A614" s="40" t="s">
        <v>16</v>
      </c>
      <c r="B614" s="41"/>
      <c r="C614" s="41"/>
      <c r="D614" s="41"/>
      <c r="E614" s="41"/>
    </row>
    <row r="615" spans="1:5" ht="15" customHeight="1" x14ac:dyDescent="0.2">
      <c r="A615" s="42" t="s">
        <v>37</v>
      </c>
      <c r="B615" s="41"/>
      <c r="C615" s="41"/>
      <c r="D615" s="41"/>
      <c r="E615" s="43" t="s">
        <v>38</v>
      </c>
    </row>
    <row r="616" spans="1:5" ht="15" customHeight="1" x14ac:dyDescent="0.25">
      <c r="A616" s="40"/>
      <c r="B616" s="44"/>
      <c r="C616" s="41"/>
      <c r="D616" s="41"/>
      <c r="E616" s="45"/>
    </row>
    <row r="617" spans="1:5" ht="15" customHeight="1" x14ac:dyDescent="0.2">
      <c r="A617" s="46"/>
      <c r="B617" s="46"/>
      <c r="C617" s="47" t="s">
        <v>39</v>
      </c>
      <c r="D617" s="48" t="s">
        <v>40</v>
      </c>
      <c r="E617" s="49" t="s">
        <v>41</v>
      </c>
    </row>
    <row r="618" spans="1:5" ht="15" customHeight="1" x14ac:dyDescent="0.2">
      <c r="A618" s="50"/>
      <c r="B618" s="51"/>
      <c r="C618" s="123">
        <v>6409</v>
      </c>
      <c r="D618" s="53" t="s">
        <v>143</v>
      </c>
      <c r="E618" s="54">
        <v>-145000</v>
      </c>
    </row>
    <row r="619" spans="1:5" ht="15" customHeight="1" x14ac:dyDescent="0.2">
      <c r="A619" s="55"/>
      <c r="B619" s="56"/>
      <c r="C619" s="57" t="s">
        <v>43</v>
      </c>
      <c r="D619" s="58"/>
      <c r="E619" s="59">
        <f>E618</f>
        <v>-145000</v>
      </c>
    </row>
    <row r="620" spans="1:5" ht="15" customHeight="1" x14ac:dyDescent="0.2"/>
    <row r="621" spans="1:5" ht="15" customHeight="1" x14ac:dyDescent="0.2"/>
    <row r="622" spans="1:5" ht="15" customHeight="1" x14ac:dyDescent="0.2"/>
    <row r="623" spans="1:5" ht="15" customHeight="1" x14ac:dyDescent="0.2"/>
    <row r="624" spans="1:5" ht="15" customHeight="1" x14ac:dyDescent="0.2"/>
    <row r="625" spans="1:5" ht="15" customHeight="1" x14ac:dyDescent="0.2"/>
    <row r="626" spans="1:5" ht="15" customHeight="1" x14ac:dyDescent="0.25">
      <c r="A626" s="40" t="s">
        <v>16</v>
      </c>
      <c r="B626" s="41"/>
      <c r="C626" s="41"/>
      <c r="D626" s="41"/>
      <c r="E626" s="70"/>
    </row>
    <row r="627" spans="1:5" ht="15" customHeight="1" x14ac:dyDescent="0.2">
      <c r="A627" s="42" t="s">
        <v>136</v>
      </c>
      <c r="B627" s="143"/>
      <c r="C627" s="143"/>
      <c r="D627" s="143"/>
      <c r="E627" s="143" t="s">
        <v>137</v>
      </c>
    </row>
    <row r="628" spans="1:5" ht="15" customHeight="1" x14ac:dyDescent="0.2">
      <c r="A628" s="42"/>
      <c r="B628" s="44"/>
      <c r="C628" s="41"/>
      <c r="D628" s="41"/>
      <c r="E628" s="71"/>
    </row>
    <row r="629" spans="1:5" ht="15" customHeight="1" x14ac:dyDescent="0.2">
      <c r="A629" s="46"/>
      <c r="B629" s="46"/>
      <c r="C629" s="47" t="s">
        <v>39</v>
      </c>
      <c r="D629" s="48" t="s">
        <v>40</v>
      </c>
      <c r="E629" s="72" t="s">
        <v>41</v>
      </c>
    </row>
    <row r="630" spans="1:5" ht="15" customHeight="1" x14ac:dyDescent="0.2">
      <c r="A630" s="50"/>
      <c r="B630" s="51"/>
      <c r="C630" s="52">
        <v>4399</v>
      </c>
      <c r="D630" s="118" t="s">
        <v>143</v>
      </c>
      <c r="E630" s="63">
        <v>50000</v>
      </c>
    </row>
    <row r="631" spans="1:5" ht="15" customHeight="1" x14ac:dyDescent="0.2">
      <c r="A631" s="50"/>
      <c r="B631" s="51"/>
      <c r="C631" s="52">
        <v>4399</v>
      </c>
      <c r="D631" s="53" t="s">
        <v>299</v>
      </c>
      <c r="E631" s="63">
        <v>95000</v>
      </c>
    </row>
    <row r="632" spans="1:5" ht="15" customHeight="1" x14ac:dyDescent="0.2">
      <c r="A632" s="64"/>
      <c r="B632" s="64"/>
      <c r="C632" s="57" t="s">
        <v>43</v>
      </c>
      <c r="D632" s="98"/>
      <c r="E632" s="81">
        <f>SUM(E630:E631)</f>
        <v>145000</v>
      </c>
    </row>
    <row r="633" spans="1:5" ht="15" customHeight="1" x14ac:dyDescent="0.2"/>
    <row r="634" spans="1:5" ht="15" customHeight="1" x14ac:dyDescent="0.2"/>
    <row r="635" spans="1:5" ht="15" customHeight="1" x14ac:dyDescent="0.25">
      <c r="A635" s="36" t="s">
        <v>303</v>
      </c>
    </row>
    <row r="636" spans="1:5" ht="15" customHeight="1" x14ac:dyDescent="0.2">
      <c r="A636" s="37" t="s">
        <v>161</v>
      </c>
      <c r="B636" s="37"/>
      <c r="C636" s="37"/>
      <c r="D636" s="37"/>
      <c r="E636" s="37"/>
    </row>
    <row r="637" spans="1:5" ht="15" customHeight="1" x14ac:dyDescent="0.2">
      <c r="A637" s="37"/>
      <c r="B637" s="37"/>
      <c r="C637" s="37"/>
      <c r="D637" s="37"/>
      <c r="E637" s="37"/>
    </row>
    <row r="638" spans="1:5" ht="15" customHeight="1" x14ac:dyDescent="0.2">
      <c r="A638" s="38" t="s">
        <v>304</v>
      </c>
      <c r="B638" s="38"/>
      <c r="C638" s="38"/>
      <c r="D638" s="38"/>
      <c r="E638" s="38"/>
    </row>
    <row r="639" spans="1:5" ht="15" customHeight="1" x14ac:dyDescent="0.2">
      <c r="A639" s="38"/>
      <c r="B639" s="38"/>
      <c r="C639" s="38"/>
      <c r="D639" s="38"/>
      <c r="E639" s="38"/>
    </row>
    <row r="640" spans="1:5" ht="15" customHeight="1" x14ac:dyDescent="0.2">
      <c r="A640" s="38"/>
      <c r="B640" s="38"/>
      <c r="C640" s="38"/>
      <c r="D640" s="38"/>
      <c r="E640" s="38"/>
    </row>
    <row r="641" spans="1:5" ht="15" customHeight="1" x14ac:dyDescent="0.2">
      <c r="A641" s="38"/>
      <c r="B641" s="38"/>
      <c r="C641" s="38"/>
      <c r="D641" s="38"/>
      <c r="E641" s="38"/>
    </row>
    <row r="642" spans="1:5" ht="15" customHeight="1" x14ac:dyDescent="0.2">
      <c r="A642" s="38"/>
      <c r="B642" s="38"/>
      <c r="C642" s="38"/>
      <c r="D642" s="38"/>
      <c r="E642" s="38"/>
    </row>
    <row r="643" spans="1:5" ht="15" customHeight="1" x14ac:dyDescent="0.2">
      <c r="A643" s="38"/>
      <c r="B643" s="38"/>
      <c r="C643" s="38"/>
      <c r="D643" s="38"/>
      <c r="E643" s="38"/>
    </row>
    <row r="644" spans="1:5" ht="15" customHeight="1" x14ac:dyDescent="0.2">
      <c r="A644" s="38"/>
      <c r="B644" s="38"/>
      <c r="C644" s="38"/>
      <c r="D644" s="38"/>
      <c r="E644" s="38"/>
    </row>
    <row r="645" spans="1:5" ht="15" customHeight="1" x14ac:dyDescent="0.2">
      <c r="A645" s="38"/>
      <c r="B645" s="38"/>
      <c r="C645" s="38"/>
      <c r="D645" s="38"/>
      <c r="E645" s="38"/>
    </row>
    <row r="646" spans="1:5" ht="15" customHeight="1" x14ac:dyDescent="0.2">
      <c r="A646" s="38"/>
      <c r="B646" s="38"/>
      <c r="C646" s="38"/>
      <c r="D646" s="38"/>
      <c r="E646" s="38"/>
    </row>
    <row r="647" spans="1:5" ht="15" customHeight="1" x14ac:dyDescent="0.2">
      <c r="A647" s="39"/>
      <c r="B647" s="39"/>
      <c r="C647" s="39"/>
      <c r="D647" s="39"/>
      <c r="E647" s="39"/>
    </row>
    <row r="648" spans="1:5" ht="15" customHeight="1" x14ac:dyDescent="0.25">
      <c r="A648" s="40" t="s">
        <v>16</v>
      </c>
      <c r="B648" s="41"/>
      <c r="C648" s="41"/>
      <c r="D648" s="41"/>
      <c r="E648" s="44"/>
    </row>
    <row r="649" spans="1:5" ht="15" customHeight="1" x14ac:dyDescent="0.2">
      <c r="A649" s="42" t="s">
        <v>37</v>
      </c>
      <c r="B649" s="41"/>
      <c r="C649" s="41"/>
      <c r="D649" s="41"/>
      <c r="E649" s="43" t="s">
        <v>38</v>
      </c>
    </row>
    <row r="650" spans="1:5" ht="15" customHeight="1" x14ac:dyDescent="0.2">
      <c r="A650" s="42"/>
      <c r="B650" s="44"/>
      <c r="C650" s="41"/>
      <c r="D650" s="41"/>
      <c r="E650" s="45"/>
    </row>
    <row r="651" spans="1:5" ht="15" customHeight="1" x14ac:dyDescent="0.2">
      <c r="A651" s="46"/>
      <c r="B651" s="46"/>
      <c r="C651" s="47" t="s">
        <v>39</v>
      </c>
      <c r="D651" s="48" t="s">
        <v>40</v>
      </c>
      <c r="E651" s="49" t="s">
        <v>41</v>
      </c>
    </row>
    <row r="652" spans="1:5" ht="15" customHeight="1" x14ac:dyDescent="0.2">
      <c r="A652" s="46"/>
      <c r="B652" s="46"/>
      <c r="C652" s="123">
        <v>6409</v>
      </c>
      <c r="D652" s="53" t="s">
        <v>42</v>
      </c>
      <c r="E652" s="127">
        <v>-250000</v>
      </c>
    </row>
    <row r="653" spans="1:5" ht="15" customHeight="1" x14ac:dyDescent="0.2">
      <c r="A653" s="64"/>
      <c r="B653" s="64"/>
      <c r="C653" s="57" t="s">
        <v>43</v>
      </c>
      <c r="D653" s="58"/>
      <c r="E653" s="59">
        <f>SUM(E652:E652)</f>
        <v>-250000</v>
      </c>
    </row>
    <row r="654" spans="1:5" ht="15" customHeight="1" x14ac:dyDescent="0.2">
      <c r="A654" s="70"/>
      <c r="B654" s="70"/>
      <c r="C654" s="70"/>
      <c r="D654" s="70"/>
      <c r="E654" s="70"/>
    </row>
    <row r="655" spans="1:5" ht="15" customHeight="1" x14ac:dyDescent="0.25">
      <c r="A655" s="68" t="s">
        <v>16</v>
      </c>
      <c r="B655" s="69"/>
      <c r="C655" s="69"/>
      <c r="D655" s="44"/>
      <c r="E655" s="44"/>
    </row>
    <row r="656" spans="1:5" ht="15" customHeight="1" x14ac:dyDescent="0.2">
      <c r="A656" s="141" t="s">
        <v>88</v>
      </c>
      <c r="B656" s="69"/>
      <c r="C656" s="69"/>
      <c r="D656" s="69"/>
      <c r="E656" s="61" t="s">
        <v>89</v>
      </c>
    </row>
    <row r="657" spans="1:5" ht="15" customHeight="1" x14ac:dyDescent="0.2">
      <c r="A657" s="70"/>
      <c r="B657" s="109"/>
      <c r="C657" s="69"/>
      <c r="D657" s="70"/>
      <c r="E657" s="110"/>
    </row>
    <row r="658" spans="1:5" ht="15" customHeight="1" x14ac:dyDescent="0.2">
      <c r="B658" s="47" t="s">
        <v>53</v>
      </c>
      <c r="C658" s="47" t="s">
        <v>39</v>
      </c>
      <c r="D658" s="106" t="s">
        <v>54</v>
      </c>
      <c r="E658" s="49" t="s">
        <v>41</v>
      </c>
    </row>
    <row r="659" spans="1:5" ht="15" customHeight="1" x14ac:dyDescent="0.2">
      <c r="B659" s="142">
        <v>12</v>
      </c>
      <c r="C659" s="52"/>
      <c r="D659" s="53" t="s">
        <v>126</v>
      </c>
      <c r="E659" s="161">
        <v>250000</v>
      </c>
    </row>
    <row r="660" spans="1:5" ht="15" customHeight="1" x14ac:dyDescent="0.2">
      <c r="B660" s="142"/>
      <c r="C660" s="57" t="s">
        <v>43</v>
      </c>
      <c r="D660" s="58"/>
      <c r="E660" s="59">
        <f>SUM(E659:E659)</f>
        <v>250000</v>
      </c>
    </row>
    <row r="661" spans="1:5" ht="15" customHeight="1" x14ac:dyDescent="0.2"/>
    <row r="662" spans="1:5" ht="15" customHeight="1" x14ac:dyDescent="0.2"/>
    <row r="663" spans="1:5" ht="15" customHeight="1" x14ac:dyDescent="0.25">
      <c r="A663" s="36" t="s">
        <v>305</v>
      </c>
    </row>
    <row r="664" spans="1:5" ht="15" customHeight="1" x14ac:dyDescent="0.2">
      <c r="A664" s="37" t="s">
        <v>35</v>
      </c>
      <c r="B664" s="37"/>
      <c r="C664" s="37"/>
      <c r="D664" s="37"/>
      <c r="E664" s="37"/>
    </row>
    <row r="665" spans="1:5" ht="15" customHeight="1" x14ac:dyDescent="0.2">
      <c r="A665" s="37"/>
      <c r="B665" s="37"/>
      <c r="C665" s="37"/>
      <c r="D665" s="37"/>
      <c r="E665" s="37"/>
    </row>
    <row r="666" spans="1:5" ht="15" customHeight="1" x14ac:dyDescent="0.2">
      <c r="A666" s="38" t="s">
        <v>306</v>
      </c>
      <c r="B666" s="38"/>
      <c r="C666" s="38"/>
      <c r="D666" s="38"/>
      <c r="E666" s="38"/>
    </row>
    <row r="667" spans="1:5" ht="15" customHeight="1" x14ac:dyDescent="0.2">
      <c r="A667" s="38"/>
      <c r="B667" s="38"/>
      <c r="C667" s="38"/>
      <c r="D667" s="38"/>
      <c r="E667" s="38"/>
    </row>
    <row r="668" spans="1:5" ht="15" customHeight="1" x14ac:dyDescent="0.2">
      <c r="A668" s="38"/>
      <c r="B668" s="38"/>
      <c r="C668" s="38"/>
      <c r="D668" s="38"/>
      <c r="E668" s="38"/>
    </row>
    <row r="669" spans="1:5" ht="15" customHeight="1" x14ac:dyDescent="0.2">
      <c r="A669" s="38"/>
      <c r="B669" s="38"/>
      <c r="C669" s="38"/>
      <c r="D669" s="38"/>
      <c r="E669" s="38"/>
    </row>
    <row r="670" spans="1:5" ht="15" customHeight="1" x14ac:dyDescent="0.2">
      <c r="A670" s="38"/>
      <c r="B670" s="38"/>
      <c r="C670" s="38"/>
      <c r="D670" s="38"/>
      <c r="E670" s="38"/>
    </row>
    <row r="671" spans="1:5" ht="15" customHeight="1" x14ac:dyDescent="0.2">
      <c r="A671" s="38"/>
      <c r="B671" s="38"/>
      <c r="C671" s="38"/>
      <c r="D671" s="38"/>
      <c r="E671" s="38"/>
    </row>
    <row r="672" spans="1:5" ht="15" customHeight="1" x14ac:dyDescent="0.2">
      <c r="A672" s="38"/>
      <c r="B672" s="38"/>
      <c r="C672" s="38"/>
      <c r="D672" s="38"/>
      <c r="E672" s="38"/>
    </row>
    <row r="673" spans="1:5" ht="15" customHeight="1" x14ac:dyDescent="0.2">
      <c r="A673" s="38"/>
      <c r="B673" s="38"/>
      <c r="C673" s="38"/>
      <c r="D673" s="38"/>
      <c r="E673" s="38"/>
    </row>
    <row r="674" spans="1:5" ht="15" customHeight="1" x14ac:dyDescent="0.2">
      <c r="A674" s="39"/>
      <c r="B674" s="39"/>
      <c r="C674" s="39"/>
      <c r="D674" s="39"/>
      <c r="E674" s="39"/>
    </row>
    <row r="675" spans="1:5" ht="15" customHeight="1" x14ac:dyDescent="0.2">
      <c r="A675" s="39"/>
      <c r="B675" s="39"/>
      <c r="C675" s="39"/>
      <c r="D675" s="39"/>
      <c r="E675" s="39"/>
    </row>
    <row r="676" spans="1:5" ht="15" customHeight="1" x14ac:dyDescent="0.2">
      <c r="A676" s="39"/>
      <c r="B676" s="39"/>
      <c r="C676" s="39"/>
      <c r="D676" s="39"/>
      <c r="E676" s="39"/>
    </row>
    <row r="677" spans="1:5" ht="15" customHeight="1" x14ac:dyDescent="0.2">
      <c r="A677" s="39"/>
      <c r="B677" s="39"/>
      <c r="C677" s="39"/>
      <c r="D677" s="39"/>
      <c r="E677" s="39"/>
    </row>
    <row r="678" spans="1:5" ht="15" customHeight="1" x14ac:dyDescent="0.25">
      <c r="A678" s="40" t="s">
        <v>16</v>
      </c>
      <c r="B678" s="41"/>
      <c r="C678" s="41"/>
      <c r="D678" s="41"/>
      <c r="E678" s="41"/>
    </row>
    <row r="679" spans="1:5" ht="15" customHeight="1" x14ac:dyDescent="0.2">
      <c r="A679" s="42" t="s">
        <v>37</v>
      </c>
      <c r="B679" s="41"/>
      <c r="C679" s="41"/>
      <c r="D679" s="41"/>
      <c r="E679" s="43" t="s">
        <v>38</v>
      </c>
    </row>
    <row r="680" spans="1:5" ht="15" customHeight="1" x14ac:dyDescent="0.25">
      <c r="A680" s="40"/>
      <c r="B680" s="44"/>
      <c r="C680" s="41"/>
      <c r="D680" s="41"/>
      <c r="E680" s="45"/>
    </row>
    <row r="681" spans="1:5" ht="15" customHeight="1" x14ac:dyDescent="0.2">
      <c r="A681" s="46"/>
      <c r="B681" s="46"/>
      <c r="C681" s="47" t="s">
        <v>39</v>
      </c>
      <c r="D681" s="48" t="s">
        <v>40</v>
      </c>
      <c r="E681" s="49" t="s">
        <v>41</v>
      </c>
    </row>
    <row r="682" spans="1:5" ht="15" customHeight="1" x14ac:dyDescent="0.2">
      <c r="A682" s="50"/>
      <c r="B682" s="51"/>
      <c r="C682" s="52">
        <v>6409</v>
      </c>
      <c r="D682" s="53" t="s">
        <v>143</v>
      </c>
      <c r="E682" s="54">
        <v>-400000</v>
      </c>
    </row>
    <row r="683" spans="1:5" ht="15" customHeight="1" x14ac:dyDescent="0.2">
      <c r="A683" s="55"/>
      <c r="B683" s="56"/>
      <c r="C683" s="57" t="s">
        <v>43</v>
      </c>
      <c r="D683" s="58"/>
      <c r="E683" s="59">
        <f>SUM(E682:E682)</f>
        <v>-400000</v>
      </c>
    </row>
    <row r="684" spans="1:5" ht="15" customHeight="1" x14ac:dyDescent="0.2"/>
    <row r="685" spans="1:5" ht="15" customHeight="1" x14ac:dyDescent="0.25">
      <c r="A685" s="40" t="s">
        <v>16</v>
      </c>
      <c r="B685" s="41"/>
      <c r="C685" s="41"/>
      <c r="D685" s="41"/>
      <c r="E685" s="44"/>
    </row>
    <row r="686" spans="1:5" ht="15" customHeight="1" x14ac:dyDescent="0.2">
      <c r="A686" s="60" t="s">
        <v>44</v>
      </c>
      <c r="B686" s="41"/>
      <c r="C686" s="41"/>
      <c r="D686" s="41"/>
      <c r="E686" s="61" t="s">
        <v>45</v>
      </c>
    </row>
    <row r="687" spans="1:5" ht="15" customHeight="1" x14ac:dyDescent="0.2">
      <c r="A687" s="42"/>
      <c r="B687" s="44"/>
      <c r="C687" s="41"/>
      <c r="D687" s="41"/>
      <c r="E687" s="45"/>
    </row>
    <row r="688" spans="1:5" ht="15" customHeight="1" x14ac:dyDescent="0.2">
      <c r="A688" s="46"/>
      <c r="B688" s="46"/>
      <c r="C688" s="47" t="s">
        <v>39</v>
      </c>
      <c r="D688" s="48" t="s">
        <v>40</v>
      </c>
      <c r="E688" s="49" t="s">
        <v>41</v>
      </c>
    </row>
    <row r="689" spans="1:7" ht="15" customHeight="1" x14ac:dyDescent="0.2">
      <c r="A689" s="46"/>
      <c r="B689" s="46"/>
      <c r="C689" s="62">
        <v>3314</v>
      </c>
      <c r="D689" s="124" t="s">
        <v>68</v>
      </c>
      <c r="E689" s="63">
        <f>58000+38000+74000+78000+36000+47000+21000</f>
        <v>352000</v>
      </c>
    </row>
    <row r="690" spans="1:7" ht="15" customHeight="1" x14ac:dyDescent="0.2">
      <c r="A690" s="64"/>
      <c r="B690" s="64"/>
      <c r="C690" s="57" t="s">
        <v>43</v>
      </c>
      <c r="D690" s="58"/>
      <c r="E690" s="59">
        <f>SUM(E689:E689)</f>
        <v>352000</v>
      </c>
    </row>
    <row r="691" spans="1:7" ht="15" customHeight="1" x14ac:dyDescent="0.2"/>
    <row r="692" spans="1:7" ht="15" customHeight="1" x14ac:dyDescent="0.2">
      <c r="B692" s="72" t="s">
        <v>53</v>
      </c>
      <c r="C692" s="47" t="s">
        <v>39</v>
      </c>
      <c r="D692" s="119" t="s">
        <v>54</v>
      </c>
      <c r="E692" s="49" t="s">
        <v>41</v>
      </c>
    </row>
    <row r="693" spans="1:7" ht="15" customHeight="1" x14ac:dyDescent="0.2">
      <c r="B693" s="107">
        <v>160</v>
      </c>
      <c r="C693" s="62"/>
      <c r="D693" s="84" t="s">
        <v>132</v>
      </c>
      <c r="E693" s="127">
        <v>48000</v>
      </c>
    </row>
    <row r="694" spans="1:7" ht="15" customHeight="1" x14ac:dyDescent="0.2">
      <c r="B694" s="120"/>
      <c r="C694" s="57" t="s">
        <v>43</v>
      </c>
      <c r="D694" s="121"/>
      <c r="E694" s="122">
        <f>SUM(E693:E693)</f>
        <v>48000</v>
      </c>
      <c r="G694" s="93">
        <f>+E690+E694</f>
        <v>400000</v>
      </c>
    </row>
    <row r="695" spans="1:7" ht="15" customHeight="1" x14ac:dyDescent="0.2"/>
    <row r="696" spans="1:7" ht="15" customHeight="1" x14ac:dyDescent="0.2"/>
    <row r="697" spans="1:7" ht="15" customHeight="1" x14ac:dyDescent="0.25">
      <c r="A697" s="36" t="s">
        <v>307</v>
      </c>
    </row>
    <row r="698" spans="1:7" ht="15" customHeight="1" x14ac:dyDescent="0.2">
      <c r="A698" s="37" t="s">
        <v>35</v>
      </c>
      <c r="B698" s="37"/>
      <c r="C698" s="37"/>
      <c r="D698" s="37"/>
      <c r="E698" s="37"/>
    </row>
    <row r="699" spans="1:7" ht="15" customHeight="1" x14ac:dyDescent="0.2">
      <c r="A699" s="37"/>
      <c r="B699" s="37"/>
      <c r="C699" s="37"/>
      <c r="D699" s="37"/>
      <c r="E699" s="37"/>
    </row>
    <row r="700" spans="1:7" ht="15" customHeight="1" x14ac:dyDescent="0.2">
      <c r="A700" s="38" t="s">
        <v>308</v>
      </c>
      <c r="B700" s="38"/>
      <c r="C700" s="38"/>
      <c r="D700" s="38"/>
      <c r="E700" s="38"/>
    </row>
    <row r="701" spans="1:7" ht="15" customHeight="1" x14ac:dyDescent="0.2">
      <c r="A701" s="38"/>
      <c r="B701" s="38"/>
      <c r="C701" s="38"/>
      <c r="D701" s="38"/>
      <c r="E701" s="38"/>
    </row>
    <row r="702" spans="1:7" ht="15" customHeight="1" x14ac:dyDescent="0.2">
      <c r="A702" s="38"/>
      <c r="B702" s="38"/>
      <c r="C702" s="38"/>
      <c r="D702" s="38"/>
      <c r="E702" s="38"/>
    </row>
    <row r="703" spans="1:7" ht="15" customHeight="1" x14ac:dyDescent="0.2">
      <c r="A703" s="38"/>
      <c r="B703" s="38"/>
      <c r="C703" s="38"/>
      <c r="D703" s="38"/>
      <c r="E703" s="38"/>
    </row>
    <row r="704" spans="1:7" ht="15" customHeight="1" x14ac:dyDescent="0.2">
      <c r="A704" s="38"/>
      <c r="B704" s="38"/>
      <c r="C704" s="38"/>
      <c r="D704" s="38"/>
      <c r="E704" s="38"/>
    </row>
    <row r="705" spans="1:5" ht="15" customHeight="1" x14ac:dyDescent="0.2">
      <c r="A705" s="38"/>
      <c r="B705" s="38"/>
      <c r="C705" s="38"/>
      <c r="D705" s="38"/>
      <c r="E705" s="38"/>
    </row>
    <row r="706" spans="1:5" ht="15" customHeight="1" x14ac:dyDescent="0.2">
      <c r="A706" s="38"/>
      <c r="B706" s="38"/>
      <c r="C706" s="38"/>
      <c r="D706" s="38"/>
      <c r="E706" s="38"/>
    </row>
    <row r="707" spans="1:5" ht="15" customHeight="1" x14ac:dyDescent="0.2">
      <c r="A707" s="38"/>
      <c r="B707" s="38"/>
      <c r="C707" s="38"/>
      <c r="D707" s="38"/>
      <c r="E707" s="38"/>
    </row>
    <row r="708" spans="1:5" ht="15" customHeight="1" x14ac:dyDescent="0.2">
      <c r="A708" s="39"/>
      <c r="B708" s="39"/>
      <c r="C708" s="39"/>
      <c r="D708" s="39"/>
      <c r="E708" s="39"/>
    </row>
    <row r="709" spans="1:5" ht="15" customHeight="1" x14ac:dyDescent="0.25">
      <c r="A709" s="40" t="s">
        <v>16</v>
      </c>
      <c r="B709" s="41"/>
      <c r="C709" s="41"/>
      <c r="D709" s="41"/>
      <c r="E709" s="41"/>
    </row>
    <row r="710" spans="1:5" ht="15" customHeight="1" x14ac:dyDescent="0.2">
      <c r="A710" s="42" t="s">
        <v>37</v>
      </c>
      <c r="B710" s="41"/>
      <c r="C710" s="41"/>
      <c r="D710" s="41"/>
      <c r="E710" s="43" t="s">
        <v>38</v>
      </c>
    </row>
    <row r="711" spans="1:5" ht="15" customHeight="1" x14ac:dyDescent="0.25">
      <c r="A711" s="40"/>
      <c r="B711" s="44"/>
      <c r="C711" s="41"/>
      <c r="D711" s="41"/>
      <c r="E711" s="45"/>
    </row>
    <row r="712" spans="1:5" ht="15" customHeight="1" x14ac:dyDescent="0.2">
      <c r="A712" s="46"/>
      <c r="B712" s="46"/>
      <c r="C712" s="47" t="s">
        <v>39</v>
      </c>
      <c r="D712" s="48" t="s">
        <v>40</v>
      </c>
      <c r="E712" s="49" t="s">
        <v>41</v>
      </c>
    </row>
    <row r="713" spans="1:5" ht="15" customHeight="1" x14ac:dyDescent="0.2">
      <c r="A713" s="50"/>
      <c r="B713" s="51"/>
      <c r="C713" s="52">
        <v>6409</v>
      </c>
      <c r="D713" s="53" t="s">
        <v>42</v>
      </c>
      <c r="E713" s="54">
        <v>-100000</v>
      </c>
    </row>
    <row r="714" spans="1:5" ht="15" customHeight="1" x14ac:dyDescent="0.2">
      <c r="A714" s="55"/>
      <c r="B714" s="56"/>
      <c r="C714" s="57" t="s">
        <v>43</v>
      </c>
      <c r="D714" s="58"/>
      <c r="E714" s="59">
        <f>SUM(E713:E713)</f>
        <v>-100000</v>
      </c>
    </row>
    <row r="715" spans="1:5" ht="15" customHeight="1" x14ac:dyDescent="0.2"/>
    <row r="716" spans="1:5" ht="15" customHeight="1" x14ac:dyDescent="0.25">
      <c r="A716" s="40" t="s">
        <v>16</v>
      </c>
      <c r="B716" s="41"/>
      <c r="C716" s="41"/>
      <c r="D716" s="41"/>
      <c r="E716" s="44"/>
    </row>
    <row r="717" spans="1:5" ht="15" customHeight="1" x14ac:dyDescent="0.2">
      <c r="A717" s="60" t="s">
        <v>44</v>
      </c>
      <c r="B717" s="41"/>
      <c r="C717" s="41"/>
      <c r="D717" s="41"/>
      <c r="E717" s="61" t="s">
        <v>45</v>
      </c>
    </row>
    <row r="718" spans="1:5" ht="15" customHeight="1" x14ac:dyDescent="0.2">
      <c r="A718" s="42"/>
      <c r="B718" s="44"/>
      <c r="C718" s="41"/>
      <c r="D718" s="41"/>
      <c r="E718" s="45"/>
    </row>
    <row r="719" spans="1:5" ht="15" customHeight="1" x14ac:dyDescent="0.2">
      <c r="A719" s="46"/>
      <c r="B719" s="46"/>
      <c r="C719" s="47" t="s">
        <v>39</v>
      </c>
      <c r="D719" s="48" t="s">
        <v>40</v>
      </c>
      <c r="E719" s="49" t="s">
        <v>41</v>
      </c>
    </row>
    <row r="720" spans="1:5" ht="15" customHeight="1" x14ac:dyDescent="0.2">
      <c r="A720" s="46"/>
      <c r="B720" s="46"/>
      <c r="C720" s="62">
        <v>3419</v>
      </c>
      <c r="D720" s="53" t="s">
        <v>309</v>
      </c>
      <c r="E720" s="63">
        <v>100000</v>
      </c>
    </row>
    <row r="721" spans="1:5" ht="15" customHeight="1" x14ac:dyDescent="0.2">
      <c r="A721" s="64"/>
      <c r="B721" s="64"/>
      <c r="C721" s="57" t="s">
        <v>43</v>
      </c>
      <c r="D721" s="58"/>
      <c r="E721" s="59">
        <f>SUM(E720:E720)</f>
        <v>100000</v>
      </c>
    </row>
    <row r="722" spans="1:5" ht="15" customHeight="1" x14ac:dyDescent="0.2"/>
    <row r="723" spans="1:5" ht="15" customHeight="1" x14ac:dyDescent="0.2"/>
    <row r="724" spans="1:5" ht="15" customHeight="1" x14ac:dyDescent="0.2"/>
    <row r="725" spans="1:5" ht="15" customHeight="1" x14ac:dyDescent="0.2"/>
    <row r="726" spans="1:5" ht="15" customHeight="1" x14ac:dyDescent="0.2"/>
    <row r="727" spans="1:5" ht="15" customHeight="1" x14ac:dyDescent="0.2"/>
    <row r="728" spans="1:5" ht="15" customHeight="1" x14ac:dyDescent="0.2"/>
    <row r="729" spans="1:5" ht="15" customHeight="1" x14ac:dyDescent="0.2"/>
    <row r="730" spans="1:5" ht="15" customHeight="1" x14ac:dyDescent="0.25">
      <c r="A730" s="36" t="s">
        <v>310</v>
      </c>
    </row>
    <row r="731" spans="1:5" ht="15" customHeight="1" x14ac:dyDescent="0.2">
      <c r="A731" s="37" t="s">
        <v>35</v>
      </c>
      <c r="B731" s="37"/>
      <c r="C731" s="37"/>
      <c r="D731" s="37"/>
      <c r="E731" s="37"/>
    </row>
    <row r="732" spans="1:5" ht="15" customHeight="1" x14ac:dyDescent="0.2">
      <c r="A732" s="37"/>
      <c r="B732" s="37"/>
      <c r="C732" s="37"/>
      <c r="D732" s="37"/>
      <c r="E732" s="37"/>
    </row>
    <row r="733" spans="1:5" ht="15" customHeight="1" x14ac:dyDescent="0.2">
      <c r="A733" s="38" t="s">
        <v>311</v>
      </c>
      <c r="B733" s="38"/>
      <c r="C733" s="38"/>
      <c r="D733" s="38"/>
      <c r="E733" s="38"/>
    </row>
    <row r="734" spans="1:5" ht="15" customHeight="1" x14ac:dyDescent="0.2">
      <c r="A734" s="38"/>
      <c r="B734" s="38"/>
      <c r="C734" s="38"/>
      <c r="D734" s="38"/>
      <c r="E734" s="38"/>
    </row>
    <row r="735" spans="1:5" ht="15" customHeight="1" x14ac:dyDescent="0.2">
      <c r="A735" s="38"/>
      <c r="B735" s="38"/>
      <c r="C735" s="38"/>
      <c r="D735" s="38"/>
      <c r="E735" s="38"/>
    </row>
    <row r="736" spans="1:5" ht="15" customHeight="1" x14ac:dyDescent="0.2">
      <c r="A736" s="38"/>
      <c r="B736" s="38"/>
      <c r="C736" s="38"/>
      <c r="D736" s="38"/>
      <c r="E736" s="38"/>
    </row>
    <row r="737" spans="1:5" ht="15" customHeight="1" x14ac:dyDescent="0.2">
      <c r="A737" s="38"/>
      <c r="B737" s="38"/>
      <c r="C737" s="38"/>
      <c r="D737" s="38"/>
      <c r="E737" s="38"/>
    </row>
    <row r="738" spans="1:5" ht="15" customHeight="1" x14ac:dyDescent="0.2">
      <c r="A738" s="38"/>
      <c r="B738" s="38"/>
      <c r="C738" s="38"/>
      <c r="D738" s="38"/>
      <c r="E738" s="38"/>
    </row>
    <row r="739" spans="1:5" ht="15" customHeight="1" x14ac:dyDescent="0.2">
      <c r="A739" s="38"/>
      <c r="B739" s="38"/>
      <c r="C739" s="38"/>
      <c r="D739" s="38"/>
      <c r="E739" s="38"/>
    </row>
    <row r="740" spans="1:5" ht="15" customHeight="1" x14ac:dyDescent="0.2">
      <c r="A740" s="38"/>
      <c r="B740" s="38"/>
      <c r="C740" s="38"/>
      <c r="D740" s="38"/>
      <c r="E740" s="38"/>
    </row>
    <row r="741" spans="1:5" ht="15" customHeight="1" x14ac:dyDescent="0.2">
      <c r="A741" s="38"/>
      <c r="B741" s="38"/>
      <c r="C741" s="38"/>
      <c r="D741" s="38"/>
      <c r="E741" s="38"/>
    </row>
    <row r="742" spans="1:5" ht="15" customHeight="1" x14ac:dyDescent="0.2">
      <c r="A742" s="38"/>
      <c r="B742" s="38"/>
      <c r="C742" s="38"/>
      <c r="D742" s="38"/>
      <c r="E742" s="38"/>
    </row>
    <row r="743" spans="1:5" ht="15" customHeight="1" x14ac:dyDescent="0.2"/>
    <row r="744" spans="1:5" ht="15" customHeight="1" x14ac:dyDescent="0.25">
      <c r="A744" s="40" t="s">
        <v>16</v>
      </c>
      <c r="B744" s="41"/>
      <c r="C744" s="41"/>
      <c r="D744" s="41"/>
      <c r="E744" s="41"/>
    </row>
    <row r="745" spans="1:5" ht="15" customHeight="1" x14ac:dyDescent="0.2">
      <c r="A745" s="42" t="s">
        <v>37</v>
      </c>
      <c r="B745" s="41"/>
      <c r="C745" s="41"/>
      <c r="D745" s="41"/>
      <c r="E745" s="43" t="s">
        <v>38</v>
      </c>
    </row>
    <row r="746" spans="1:5" ht="15" customHeight="1" x14ac:dyDescent="0.25">
      <c r="A746" s="40"/>
      <c r="B746" s="44"/>
      <c r="C746" s="41"/>
      <c r="D746" s="41"/>
      <c r="E746" s="45"/>
    </row>
    <row r="747" spans="1:5" ht="15" customHeight="1" x14ac:dyDescent="0.2">
      <c r="A747" s="46"/>
      <c r="B747" s="46"/>
      <c r="C747" s="47" t="s">
        <v>39</v>
      </c>
      <c r="D747" s="48" t="s">
        <v>40</v>
      </c>
      <c r="E747" s="49" t="s">
        <v>41</v>
      </c>
    </row>
    <row r="748" spans="1:5" ht="15" customHeight="1" x14ac:dyDescent="0.2">
      <c r="A748" s="50"/>
      <c r="B748" s="51"/>
      <c r="C748" s="52">
        <v>6409</v>
      </c>
      <c r="D748" s="53" t="s">
        <v>42</v>
      </c>
      <c r="E748" s="54">
        <v>-4100000</v>
      </c>
    </row>
    <row r="749" spans="1:5" ht="15" customHeight="1" x14ac:dyDescent="0.2">
      <c r="A749" s="55"/>
      <c r="B749" s="56"/>
      <c r="C749" s="57" t="s">
        <v>43</v>
      </c>
      <c r="D749" s="58"/>
      <c r="E749" s="59">
        <f>SUM(E748:E748)</f>
        <v>-4100000</v>
      </c>
    </row>
    <row r="750" spans="1:5" ht="15" customHeight="1" x14ac:dyDescent="0.2"/>
    <row r="751" spans="1:5" ht="15" customHeight="1" x14ac:dyDescent="0.25">
      <c r="A751" s="40" t="s">
        <v>16</v>
      </c>
      <c r="B751" s="41"/>
      <c r="C751" s="41"/>
      <c r="D751" s="41"/>
      <c r="E751" s="44"/>
    </row>
    <row r="752" spans="1:5" ht="15" customHeight="1" x14ac:dyDescent="0.2">
      <c r="A752" s="60" t="s">
        <v>44</v>
      </c>
      <c r="B752" s="41"/>
      <c r="C752" s="41"/>
      <c r="D752" s="41"/>
      <c r="E752" s="61" t="s">
        <v>45</v>
      </c>
    </row>
    <row r="753" spans="1:5" ht="15" customHeight="1" x14ac:dyDescent="0.2">
      <c r="A753" s="42"/>
      <c r="B753" s="44"/>
      <c r="C753" s="41"/>
      <c r="D753" s="41"/>
      <c r="E753" s="45"/>
    </row>
    <row r="754" spans="1:5" ht="15" customHeight="1" x14ac:dyDescent="0.2">
      <c r="A754" s="46"/>
      <c r="B754" s="46"/>
      <c r="C754" s="47" t="s">
        <v>39</v>
      </c>
      <c r="D754" s="48" t="s">
        <v>40</v>
      </c>
      <c r="E754" s="49" t="s">
        <v>41</v>
      </c>
    </row>
    <row r="755" spans="1:5" ht="15" customHeight="1" x14ac:dyDescent="0.2">
      <c r="A755" s="46"/>
      <c r="B755" s="46"/>
      <c r="C755" s="62">
        <v>3419</v>
      </c>
      <c r="D755" s="53" t="s">
        <v>143</v>
      </c>
      <c r="E755" s="63">
        <v>150000</v>
      </c>
    </row>
    <row r="756" spans="1:5" ht="15" customHeight="1" x14ac:dyDescent="0.2">
      <c r="A756" s="46"/>
      <c r="B756" s="46"/>
      <c r="C756" s="62">
        <v>3429</v>
      </c>
      <c r="D756" s="53" t="s">
        <v>143</v>
      </c>
      <c r="E756" s="63">
        <v>300000</v>
      </c>
    </row>
    <row r="757" spans="1:5" ht="15" customHeight="1" x14ac:dyDescent="0.2">
      <c r="A757" s="46"/>
      <c r="B757" s="46"/>
      <c r="C757" s="62">
        <v>3419</v>
      </c>
      <c r="D757" s="53" t="s">
        <v>140</v>
      </c>
      <c r="E757" s="63">
        <f>2550000+1100000</f>
        <v>3650000</v>
      </c>
    </row>
    <row r="758" spans="1:5" ht="15" customHeight="1" x14ac:dyDescent="0.2">
      <c r="A758" s="64"/>
      <c r="B758" s="64"/>
      <c r="C758" s="57" t="s">
        <v>43</v>
      </c>
      <c r="D758" s="58"/>
      <c r="E758" s="59">
        <f>SUM(E755:E757)</f>
        <v>4100000</v>
      </c>
    </row>
    <row r="759" spans="1:5" ht="15" customHeight="1" x14ac:dyDescent="0.2"/>
    <row r="760" spans="1:5" ht="15" customHeight="1" x14ac:dyDescent="0.2"/>
    <row r="761" spans="1:5" ht="15" customHeight="1" x14ac:dyDescent="0.25">
      <c r="A761" s="36" t="s">
        <v>312</v>
      </c>
    </row>
    <row r="762" spans="1:5" ht="15" customHeight="1" x14ac:dyDescent="0.2">
      <c r="A762" s="66" t="s">
        <v>244</v>
      </c>
      <c r="B762" s="66"/>
      <c r="C762" s="66"/>
      <c r="D762" s="66"/>
      <c r="E762" s="66"/>
    </row>
    <row r="763" spans="1:5" ht="15" customHeight="1" x14ac:dyDescent="0.2">
      <c r="A763" s="66"/>
      <c r="B763" s="66"/>
      <c r="C763" s="66"/>
      <c r="D763" s="66"/>
      <c r="E763" s="66"/>
    </row>
    <row r="764" spans="1:5" ht="15" customHeight="1" x14ac:dyDescent="0.2">
      <c r="A764" s="38" t="s">
        <v>313</v>
      </c>
      <c r="B764" s="38"/>
      <c r="C764" s="38"/>
      <c r="D764" s="38"/>
      <c r="E764" s="38"/>
    </row>
    <row r="765" spans="1:5" ht="15" customHeight="1" x14ac:dyDescent="0.2">
      <c r="A765" s="38"/>
      <c r="B765" s="38"/>
      <c r="C765" s="38"/>
      <c r="D765" s="38"/>
      <c r="E765" s="38"/>
    </row>
    <row r="766" spans="1:5" ht="15" customHeight="1" x14ac:dyDescent="0.2">
      <c r="A766" s="38"/>
      <c r="B766" s="38"/>
      <c r="C766" s="38"/>
      <c r="D766" s="38"/>
      <c r="E766" s="38"/>
    </row>
    <row r="767" spans="1:5" ht="15" customHeight="1" x14ac:dyDescent="0.2">
      <c r="A767" s="38"/>
      <c r="B767" s="38"/>
      <c r="C767" s="38"/>
      <c r="D767" s="38"/>
      <c r="E767" s="38"/>
    </row>
    <row r="768" spans="1:5" ht="15" customHeight="1" x14ac:dyDescent="0.2">
      <c r="A768" s="38"/>
      <c r="B768" s="38"/>
      <c r="C768" s="38"/>
      <c r="D768" s="38"/>
      <c r="E768" s="38"/>
    </row>
    <row r="769" spans="1:5" ht="15" customHeight="1" x14ac:dyDescent="0.2">
      <c r="A769" s="38"/>
      <c r="B769" s="38"/>
      <c r="C769" s="38"/>
      <c r="D769" s="38"/>
      <c r="E769" s="38"/>
    </row>
    <row r="770" spans="1:5" ht="15" customHeight="1" x14ac:dyDescent="0.2">
      <c r="A770" s="38"/>
      <c r="B770" s="38"/>
      <c r="C770" s="38"/>
      <c r="D770" s="38"/>
      <c r="E770" s="38"/>
    </row>
    <row r="771" spans="1:5" ht="15" customHeight="1" x14ac:dyDescent="0.2">
      <c r="A771" s="39"/>
      <c r="B771" s="39"/>
      <c r="C771" s="39"/>
      <c r="D771" s="39"/>
      <c r="E771" s="39"/>
    </row>
    <row r="772" spans="1:5" ht="15" customHeight="1" x14ac:dyDescent="0.25">
      <c r="A772" s="68" t="s">
        <v>16</v>
      </c>
      <c r="B772" s="69"/>
      <c r="C772" s="69"/>
      <c r="D772" s="69"/>
      <c r="E772" s="69"/>
    </row>
    <row r="773" spans="1:5" ht="15" customHeight="1" x14ac:dyDescent="0.2">
      <c r="A773" s="60" t="s">
        <v>37</v>
      </c>
      <c r="B773" s="69"/>
      <c r="C773" s="69"/>
      <c r="D773" s="69"/>
      <c r="E773" s="61" t="s">
        <v>38</v>
      </c>
    </row>
    <row r="774" spans="1:5" ht="15" customHeight="1" x14ac:dyDescent="0.25">
      <c r="A774" s="70"/>
      <c r="B774" s="68"/>
      <c r="C774" s="69"/>
      <c r="D774" s="69"/>
      <c r="E774" s="71"/>
    </row>
    <row r="775" spans="1:5" ht="15" customHeight="1" x14ac:dyDescent="0.2">
      <c r="A775" s="137"/>
      <c r="B775" s="46"/>
      <c r="C775" s="72" t="s">
        <v>39</v>
      </c>
      <c r="D775" s="48" t="s">
        <v>40</v>
      </c>
      <c r="E775" s="72" t="s">
        <v>41</v>
      </c>
    </row>
    <row r="776" spans="1:5" ht="15" customHeight="1" x14ac:dyDescent="0.2">
      <c r="A776" s="134"/>
      <c r="B776" s="135"/>
      <c r="C776" s="62">
        <v>6409</v>
      </c>
      <c r="D776" s="53" t="s">
        <v>42</v>
      </c>
      <c r="E776" s="77">
        <v>-1794900</v>
      </c>
    </row>
    <row r="777" spans="1:5" ht="15" customHeight="1" x14ac:dyDescent="0.2">
      <c r="A777" s="86"/>
      <c r="B777" s="153"/>
      <c r="C777" s="79" t="s">
        <v>43</v>
      </c>
      <c r="D777" s="88"/>
      <c r="E777" s="89">
        <f>SUM(E776:E776)</f>
        <v>-1794900</v>
      </c>
    </row>
    <row r="778" spans="1:5" ht="15" customHeight="1" x14ac:dyDescent="0.2"/>
    <row r="779" spans="1:5" ht="15" customHeight="1" x14ac:dyDescent="0.2"/>
    <row r="780" spans="1:5" ht="15" customHeight="1" x14ac:dyDescent="0.2"/>
    <row r="781" spans="1:5" ht="15" customHeight="1" x14ac:dyDescent="0.2"/>
    <row r="782" spans="1:5" ht="15" customHeight="1" x14ac:dyDescent="0.25">
      <c r="A782" s="68" t="s">
        <v>16</v>
      </c>
      <c r="B782" s="69"/>
      <c r="C782" s="69"/>
      <c r="D782" s="44"/>
      <c r="E782" s="44"/>
    </row>
    <row r="783" spans="1:5" ht="15" customHeight="1" x14ac:dyDescent="0.2">
      <c r="A783" s="60" t="s">
        <v>94</v>
      </c>
      <c r="B783" s="69"/>
      <c r="C783" s="69"/>
      <c r="D783" s="69"/>
      <c r="E783" s="61" t="s">
        <v>95</v>
      </c>
    </row>
    <row r="784" spans="1:5" ht="15" customHeight="1" x14ac:dyDescent="0.2">
      <c r="A784" s="70"/>
      <c r="B784" s="109"/>
      <c r="C784" s="69"/>
      <c r="D784" s="70"/>
      <c r="E784" s="110"/>
    </row>
    <row r="785" spans="1:5" ht="15" customHeight="1" x14ac:dyDescent="0.2">
      <c r="C785" s="72" t="s">
        <v>39</v>
      </c>
      <c r="D785" s="48" t="s">
        <v>40</v>
      </c>
      <c r="E785" s="72" t="s">
        <v>41</v>
      </c>
    </row>
    <row r="786" spans="1:5" ht="15" customHeight="1" x14ac:dyDescent="0.2">
      <c r="C786" s="62">
        <v>3315</v>
      </c>
      <c r="D786" s="53" t="s">
        <v>115</v>
      </c>
      <c r="E786" s="77">
        <v>1794900</v>
      </c>
    </row>
    <row r="787" spans="1:5" ht="15" customHeight="1" x14ac:dyDescent="0.2">
      <c r="C787" s="79" t="s">
        <v>43</v>
      </c>
      <c r="D787" s="88"/>
      <c r="E787" s="89">
        <f>SUM(E786:E786)</f>
        <v>1794900</v>
      </c>
    </row>
    <row r="788" spans="1:5" ht="15" customHeight="1" x14ac:dyDescent="0.2"/>
    <row r="789" spans="1:5" ht="15" customHeight="1" x14ac:dyDescent="0.2"/>
    <row r="790" spans="1:5" ht="15" customHeight="1" x14ac:dyDescent="0.25">
      <c r="A790" s="36" t="s">
        <v>314</v>
      </c>
    </row>
    <row r="791" spans="1:5" ht="15" customHeight="1" x14ac:dyDescent="0.2">
      <c r="A791" s="37" t="s">
        <v>174</v>
      </c>
      <c r="B791" s="37"/>
      <c r="C791" s="37"/>
      <c r="D791" s="37"/>
      <c r="E791" s="37"/>
    </row>
    <row r="792" spans="1:5" ht="15" customHeight="1" x14ac:dyDescent="0.2">
      <c r="A792" s="37"/>
      <c r="B792" s="37"/>
      <c r="C792" s="37"/>
      <c r="D792" s="37"/>
      <c r="E792" s="37"/>
    </row>
    <row r="793" spans="1:5" ht="15" customHeight="1" x14ac:dyDescent="0.2">
      <c r="A793" s="112" t="s">
        <v>315</v>
      </c>
      <c r="B793" s="112"/>
      <c r="C793" s="112"/>
      <c r="D793" s="112"/>
      <c r="E793" s="112"/>
    </row>
    <row r="794" spans="1:5" ht="15" customHeight="1" x14ac:dyDescent="0.2">
      <c r="A794" s="112"/>
      <c r="B794" s="112"/>
      <c r="C794" s="112"/>
      <c r="D794" s="112"/>
      <c r="E794" s="112"/>
    </row>
    <row r="795" spans="1:5" ht="15" customHeight="1" x14ac:dyDescent="0.2">
      <c r="A795" s="112"/>
      <c r="B795" s="112"/>
      <c r="C795" s="112"/>
      <c r="D795" s="112"/>
      <c r="E795" s="112"/>
    </row>
    <row r="796" spans="1:5" ht="15" customHeight="1" x14ac:dyDescent="0.2">
      <c r="A796" s="112"/>
      <c r="B796" s="112"/>
      <c r="C796" s="112"/>
      <c r="D796" s="112"/>
      <c r="E796" s="112"/>
    </row>
    <row r="797" spans="1:5" ht="15" customHeight="1" x14ac:dyDescent="0.2">
      <c r="A797" s="112"/>
      <c r="B797" s="112"/>
      <c r="C797" s="112"/>
      <c r="D797" s="112"/>
      <c r="E797" s="112"/>
    </row>
    <row r="798" spans="1:5" ht="15" customHeight="1" x14ac:dyDescent="0.2">
      <c r="A798" s="112"/>
      <c r="B798" s="112"/>
      <c r="C798" s="112"/>
      <c r="D798" s="112"/>
      <c r="E798" s="112"/>
    </row>
    <row r="799" spans="1:5" ht="15" customHeight="1" x14ac:dyDescent="0.2">
      <c r="A799" s="112"/>
      <c r="B799" s="112"/>
      <c r="C799" s="112"/>
      <c r="D799" s="112"/>
      <c r="E799" s="112"/>
    </row>
    <row r="800" spans="1:5" ht="15" customHeight="1" x14ac:dyDescent="0.2"/>
    <row r="801" spans="1:5" ht="15" customHeight="1" x14ac:dyDescent="0.25">
      <c r="A801" s="40" t="s">
        <v>16</v>
      </c>
      <c r="B801" s="41"/>
      <c r="C801" s="41"/>
      <c r="D801" s="41"/>
      <c r="E801" s="41"/>
    </row>
    <row r="802" spans="1:5" ht="15" customHeight="1" x14ac:dyDescent="0.2">
      <c r="A802" s="132" t="s">
        <v>99</v>
      </c>
      <c r="B802" s="41"/>
      <c r="C802" s="41"/>
      <c r="D802" s="41"/>
      <c r="E802" s="43" t="s">
        <v>147</v>
      </c>
    </row>
    <row r="803" spans="1:5" ht="15" customHeight="1" x14ac:dyDescent="0.2">
      <c r="A803" s="154"/>
      <c r="B803" s="155"/>
      <c r="C803" s="41"/>
      <c r="D803" s="41"/>
      <c r="E803" s="45"/>
    </row>
    <row r="804" spans="1:5" ht="15" customHeight="1" x14ac:dyDescent="0.2">
      <c r="A804" s="46"/>
      <c r="B804" s="46"/>
      <c r="C804" s="47" t="s">
        <v>39</v>
      </c>
      <c r="D804" s="106" t="s">
        <v>40</v>
      </c>
      <c r="E804" s="72" t="s">
        <v>41</v>
      </c>
    </row>
    <row r="805" spans="1:5" ht="15" customHeight="1" x14ac:dyDescent="0.2">
      <c r="A805" s="134"/>
      <c r="B805" s="56"/>
      <c r="C805" s="62">
        <v>2125</v>
      </c>
      <c r="D805" s="53" t="s">
        <v>143</v>
      </c>
      <c r="E805" s="77">
        <v>-100000</v>
      </c>
    </row>
    <row r="806" spans="1:5" ht="15" customHeight="1" x14ac:dyDescent="0.2">
      <c r="A806" s="134"/>
      <c r="B806" s="56"/>
      <c r="C806" s="62">
        <v>2125</v>
      </c>
      <c r="D806" s="98" t="s">
        <v>68</v>
      </c>
      <c r="E806" s="77">
        <v>100000</v>
      </c>
    </row>
    <row r="807" spans="1:5" ht="15" customHeight="1" x14ac:dyDescent="0.2">
      <c r="C807" s="57" t="s">
        <v>43</v>
      </c>
      <c r="D807" s="58"/>
      <c r="E807" s="59">
        <f>SUM(E805:E806)</f>
        <v>0</v>
      </c>
    </row>
    <row r="808" spans="1:5" ht="15" customHeight="1" x14ac:dyDescent="0.2"/>
    <row r="809" spans="1:5" ht="15" customHeight="1" x14ac:dyDescent="0.2"/>
    <row r="810" spans="1:5" ht="15" customHeight="1" x14ac:dyDescent="0.25">
      <c r="A810" s="36" t="s">
        <v>316</v>
      </c>
    </row>
    <row r="811" spans="1:5" ht="15" customHeight="1" x14ac:dyDescent="0.2">
      <c r="A811" s="37" t="s">
        <v>317</v>
      </c>
      <c r="B811" s="37"/>
      <c r="C811" s="37"/>
      <c r="D811" s="37"/>
      <c r="E811" s="37"/>
    </row>
    <row r="812" spans="1:5" ht="15" customHeight="1" x14ac:dyDescent="0.2">
      <c r="A812" s="37"/>
      <c r="B812" s="37"/>
      <c r="C812" s="37"/>
      <c r="D812" s="37"/>
      <c r="E812" s="37"/>
    </row>
    <row r="813" spans="1:5" ht="15" customHeight="1" x14ac:dyDescent="0.2">
      <c r="A813" s="112" t="s">
        <v>318</v>
      </c>
      <c r="B813" s="112"/>
      <c r="C813" s="112"/>
      <c r="D813" s="112"/>
      <c r="E813" s="112"/>
    </row>
    <row r="814" spans="1:5" ht="15" customHeight="1" x14ac:dyDescent="0.2">
      <c r="A814" s="112"/>
      <c r="B814" s="112"/>
      <c r="C814" s="112"/>
      <c r="D814" s="112"/>
      <c r="E814" s="112"/>
    </row>
    <row r="815" spans="1:5" ht="15" customHeight="1" x14ac:dyDescent="0.2">
      <c r="A815" s="112"/>
      <c r="B815" s="112"/>
      <c r="C815" s="112"/>
      <c r="D815" s="112"/>
      <c r="E815" s="112"/>
    </row>
    <row r="816" spans="1:5" ht="15" customHeight="1" x14ac:dyDescent="0.2">
      <c r="A816" s="112"/>
      <c r="B816" s="112"/>
      <c r="C816" s="112"/>
      <c r="D816" s="112"/>
      <c r="E816" s="112"/>
    </row>
    <row r="817" spans="1:5" ht="15" customHeight="1" x14ac:dyDescent="0.2">
      <c r="A817" s="112"/>
      <c r="B817" s="112"/>
      <c r="C817" s="112"/>
      <c r="D817" s="112"/>
      <c r="E817" s="112"/>
    </row>
    <row r="818" spans="1:5" ht="15" customHeight="1" x14ac:dyDescent="0.2"/>
    <row r="819" spans="1:5" ht="15" customHeight="1" x14ac:dyDescent="0.25">
      <c r="A819" s="40" t="s">
        <v>16</v>
      </c>
      <c r="B819" s="41"/>
      <c r="C819" s="41"/>
      <c r="D819" s="41"/>
      <c r="E819" s="41"/>
    </row>
    <row r="820" spans="1:5" ht="15" customHeight="1" x14ac:dyDescent="0.2">
      <c r="A820" s="42" t="s">
        <v>82</v>
      </c>
      <c r="B820" s="41"/>
      <c r="C820" s="41"/>
      <c r="D820" s="41"/>
      <c r="E820" s="43" t="s">
        <v>83</v>
      </c>
    </row>
    <row r="821" spans="1:5" ht="15" customHeight="1" x14ac:dyDescent="0.2">
      <c r="A821" s="154"/>
      <c r="B821" s="155"/>
      <c r="C821" s="41"/>
      <c r="D821" s="41"/>
      <c r="E821" s="45"/>
    </row>
    <row r="822" spans="1:5" ht="15" customHeight="1" x14ac:dyDescent="0.2">
      <c r="A822" s="46"/>
      <c r="B822" s="46"/>
      <c r="C822" s="47" t="s">
        <v>39</v>
      </c>
      <c r="D822" s="106" t="s">
        <v>40</v>
      </c>
      <c r="E822" s="72" t="s">
        <v>41</v>
      </c>
    </row>
    <row r="823" spans="1:5" ht="15" customHeight="1" x14ac:dyDescent="0.2">
      <c r="A823" s="134"/>
      <c r="B823" s="56"/>
      <c r="C823" s="62">
        <v>3725</v>
      </c>
      <c r="D823" s="53" t="s">
        <v>46</v>
      </c>
      <c r="E823" s="77">
        <v>-30000</v>
      </c>
    </row>
    <row r="824" spans="1:5" ht="15" customHeight="1" x14ac:dyDescent="0.2">
      <c r="A824" s="134"/>
      <c r="B824" s="56"/>
      <c r="C824" s="62">
        <v>1036</v>
      </c>
      <c r="D824" s="53" t="s">
        <v>46</v>
      </c>
      <c r="E824" s="77">
        <v>30000</v>
      </c>
    </row>
    <row r="825" spans="1:5" ht="15" customHeight="1" x14ac:dyDescent="0.2">
      <c r="C825" s="57" t="s">
        <v>43</v>
      </c>
      <c r="D825" s="58"/>
      <c r="E825" s="59">
        <f>SUM(E823:E824)</f>
        <v>0</v>
      </c>
    </row>
    <row r="826" spans="1:5" ht="15" customHeight="1" x14ac:dyDescent="0.2"/>
    <row r="827" spans="1:5" ht="15" customHeight="1" x14ac:dyDescent="0.2"/>
    <row r="828" spans="1:5" ht="15" customHeight="1" x14ac:dyDescent="0.2"/>
    <row r="829" spans="1:5" ht="15" customHeight="1" x14ac:dyDescent="0.2"/>
    <row r="830" spans="1:5" ht="15" customHeight="1" x14ac:dyDescent="0.2"/>
    <row r="831" spans="1:5" ht="15" customHeight="1" x14ac:dyDescent="0.2"/>
    <row r="832" spans="1:5" ht="15" customHeight="1" x14ac:dyDescent="0.2"/>
    <row r="833" spans="1:5" ht="15" customHeight="1" x14ac:dyDescent="0.2"/>
    <row r="834" spans="1:5" ht="15" customHeight="1" x14ac:dyDescent="0.25">
      <c r="A834" s="36" t="s">
        <v>319</v>
      </c>
    </row>
    <row r="835" spans="1:5" ht="15" customHeight="1" x14ac:dyDescent="0.2">
      <c r="A835" s="37" t="s">
        <v>320</v>
      </c>
      <c r="B835" s="37"/>
      <c r="C835" s="37"/>
      <c r="D835" s="37"/>
      <c r="E835" s="37"/>
    </row>
    <row r="836" spans="1:5" ht="15" customHeight="1" x14ac:dyDescent="0.2">
      <c r="A836" s="37"/>
      <c r="B836" s="37"/>
      <c r="C836" s="37"/>
      <c r="D836" s="37"/>
      <c r="E836" s="37"/>
    </row>
    <row r="837" spans="1:5" ht="15" customHeight="1" x14ac:dyDescent="0.2">
      <c r="A837" s="112" t="s">
        <v>321</v>
      </c>
      <c r="B837" s="112"/>
      <c r="C837" s="112"/>
      <c r="D837" s="112"/>
      <c r="E837" s="112"/>
    </row>
    <row r="838" spans="1:5" ht="15" customHeight="1" x14ac:dyDescent="0.2">
      <c r="A838" s="112"/>
      <c r="B838" s="112"/>
      <c r="C838" s="112"/>
      <c r="D838" s="112"/>
      <c r="E838" s="112"/>
    </row>
    <row r="839" spans="1:5" ht="15" customHeight="1" x14ac:dyDescent="0.2">
      <c r="A839" s="112"/>
      <c r="B839" s="112"/>
      <c r="C839" s="112"/>
      <c r="D839" s="112"/>
      <c r="E839" s="112"/>
    </row>
    <row r="840" spans="1:5" ht="15" customHeight="1" x14ac:dyDescent="0.2">
      <c r="A840" s="112"/>
      <c r="B840" s="112"/>
      <c r="C840" s="112"/>
      <c r="D840" s="112"/>
      <c r="E840" s="112"/>
    </row>
    <row r="841" spans="1:5" ht="15" customHeight="1" x14ac:dyDescent="0.2">
      <c r="A841" s="112"/>
      <c r="B841" s="112"/>
      <c r="C841" s="112"/>
      <c r="D841" s="112"/>
      <c r="E841" s="112"/>
    </row>
    <row r="842" spans="1:5" ht="15" customHeight="1" x14ac:dyDescent="0.2">
      <c r="A842" s="112"/>
      <c r="B842" s="112"/>
      <c r="C842" s="112"/>
      <c r="D842" s="112"/>
      <c r="E842" s="112"/>
    </row>
    <row r="843" spans="1:5" ht="15" customHeight="1" x14ac:dyDescent="0.2">
      <c r="A843" s="112"/>
      <c r="B843" s="112"/>
      <c r="C843" s="112"/>
      <c r="D843" s="112"/>
      <c r="E843" s="112"/>
    </row>
    <row r="844" spans="1:5" ht="15" customHeight="1" x14ac:dyDescent="0.2">
      <c r="A844" s="112"/>
      <c r="B844" s="112"/>
      <c r="C844" s="112"/>
      <c r="D844" s="112"/>
      <c r="E844" s="112"/>
    </row>
    <row r="845" spans="1:5" ht="15" customHeight="1" x14ac:dyDescent="0.2"/>
    <row r="846" spans="1:5" ht="15" customHeight="1" x14ac:dyDescent="0.25">
      <c r="A846" s="68" t="s">
        <v>16</v>
      </c>
      <c r="B846" s="69"/>
      <c r="C846" s="69"/>
      <c r="D846" s="44"/>
      <c r="E846" s="44"/>
    </row>
    <row r="847" spans="1:5" ht="15" customHeight="1" x14ac:dyDescent="0.2">
      <c r="A847" s="141" t="s">
        <v>88</v>
      </c>
      <c r="B847" s="69"/>
      <c r="C847" s="69"/>
      <c r="D847" s="69"/>
      <c r="E847" s="61" t="s">
        <v>89</v>
      </c>
    </row>
    <row r="848" spans="1:5" ht="15" customHeight="1" x14ac:dyDescent="0.2">
      <c r="A848" s="70"/>
      <c r="B848" s="109"/>
      <c r="C848" s="69"/>
      <c r="D848" s="70"/>
      <c r="E848" s="110"/>
    </row>
    <row r="849" spans="1:5" ht="15" customHeight="1" x14ac:dyDescent="0.2">
      <c r="B849" s="47" t="s">
        <v>53</v>
      </c>
      <c r="C849" s="47" t="s">
        <v>39</v>
      </c>
      <c r="D849" s="106" t="s">
        <v>54</v>
      </c>
      <c r="E849" s="49" t="s">
        <v>41</v>
      </c>
    </row>
    <row r="850" spans="1:5" ht="15" customHeight="1" x14ac:dyDescent="0.2">
      <c r="B850" s="142">
        <v>12</v>
      </c>
      <c r="C850" s="52"/>
      <c r="D850" s="53" t="s">
        <v>126</v>
      </c>
      <c r="E850" s="127">
        <v>-760862.5</v>
      </c>
    </row>
    <row r="851" spans="1:5" ht="15" customHeight="1" x14ac:dyDescent="0.2">
      <c r="B851" s="142">
        <v>898</v>
      </c>
      <c r="C851" s="52"/>
      <c r="D851" s="53" t="s">
        <v>126</v>
      </c>
      <c r="E851" s="127">
        <v>760862.5</v>
      </c>
    </row>
    <row r="852" spans="1:5" ht="15" customHeight="1" x14ac:dyDescent="0.2">
      <c r="B852" s="142"/>
      <c r="C852" s="57" t="s">
        <v>43</v>
      </c>
      <c r="D852" s="58"/>
      <c r="E852" s="59">
        <f>SUM(E850:E851)</f>
        <v>0</v>
      </c>
    </row>
    <row r="853" spans="1:5" ht="15" customHeight="1" x14ac:dyDescent="0.2"/>
    <row r="854" spans="1:5" ht="15" customHeight="1" x14ac:dyDescent="0.2"/>
    <row r="855" spans="1:5" ht="15" customHeight="1" x14ac:dyDescent="0.25">
      <c r="A855" s="36" t="s">
        <v>322</v>
      </c>
    </row>
    <row r="856" spans="1:5" ht="15" customHeight="1" x14ac:dyDescent="0.2">
      <c r="A856" s="37" t="s">
        <v>323</v>
      </c>
      <c r="B856" s="37"/>
      <c r="C856" s="37"/>
      <c r="D856" s="37"/>
      <c r="E856" s="37"/>
    </row>
    <row r="857" spans="1:5" ht="15" customHeight="1" x14ac:dyDescent="0.2">
      <c r="A857" s="37"/>
      <c r="B857" s="37"/>
      <c r="C857" s="37"/>
      <c r="D857" s="37"/>
      <c r="E857" s="37"/>
    </row>
    <row r="858" spans="1:5" ht="15" customHeight="1" x14ac:dyDescent="0.2">
      <c r="A858" s="38" t="s">
        <v>324</v>
      </c>
      <c r="B858" s="38"/>
      <c r="C858" s="38"/>
      <c r="D858" s="38"/>
      <c r="E858" s="38"/>
    </row>
    <row r="859" spans="1:5" ht="15" customHeight="1" x14ac:dyDescent="0.2">
      <c r="A859" s="38"/>
      <c r="B859" s="38"/>
      <c r="C859" s="38"/>
      <c r="D859" s="38"/>
      <c r="E859" s="38"/>
    </row>
    <row r="860" spans="1:5" ht="15" customHeight="1" x14ac:dyDescent="0.2">
      <c r="A860" s="38"/>
      <c r="B860" s="38"/>
      <c r="C860" s="38"/>
      <c r="D860" s="38"/>
      <c r="E860" s="38"/>
    </row>
    <row r="861" spans="1:5" ht="15" customHeight="1" x14ac:dyDescent="0.2">
      <c r="A861" s="38"/>
      <c r="B861" s="38"/>
      <c r="C861" s="38"/>
      <c r="D861" s="38"/>
      <c r="E861" s="38"/>
    </row>
    <row r="862" spans="1:5" ht="15" customHeight="1" x14ac:dyDescent="0.2">
      <c r="A862" s="38"/>
      <c r="B862" s="38"/>
      <c r="C862" s="38"/>
      <c r="D862" s="38"/>
      <c r="E862" s="38"/>
    </row>
    <row r="863" spans="1:5" ht="15" customHeight="1" x14ac:dyDescent="0.2">
      <c r="A863" s="38"/>
      <c r="B863" s="38"/>
      <c r="C863" s="38"/>
      <c r="D863" s="38"/>
      <c r="E863" s="38"/>
    </row>
    <row r="864" spans="1:5" ht="15" customHeight="1" x14ac:dyDescent="0.2">
      <c r="A864" s="38"/>
      <c r="B864" s="38"/>
      <c r="C864" s="38"/>
      <c r="D864" s="38"/>
      <c r="E864" s="38"/>
    </row>
    <row r="865" spans="1:5" ht="15" customHeight="1" x14ac:dyDescent="0.2">
      <c r="A865" s="38"/>
      <c r="B865" s="38"/>
      <c r="C865" s="38"/>
      <c r="D865" s="38"/>
      <c r="E865" s="38"/>
    </row>
    <row r="866" spans="1:5" ht="15" customHeight="1" x14ac:dyDescent="0.2"/>
    <row r="867" spans="1:5" ht="15" customHeight="1" x14ac:dyDescent="0.25">
      <c r="A867" s="40" t="s">
        <v>16</v>
      </c>
      <c r="B867" s="41"/>
      <c r="C867" s="41"/>
      <c r="D867" s="41"/>
      <c r="E867" s="44"/>
    </row>
    <row r="868" spans="1:5" ht="15" customHeight="1" x14ac:dyDescent="0.2">
      <c r="A868" s="60" t="s">
        <v>44</v>
      </c>
      <c r="B868" s="41"/>
      <c r="C868" s="41"/>
      <c r="D868" s="41"/>
      <c r="E868" s="43" t="s">
        <v>45</v>
      </c>
    </row>
    <row r="869" spans="1:5" ht="15" customHeight="1" x14ac:dyDescent="0.2">
      <c r="A869" s="42"/>
      <c r="B869" s="44"/>
      <c r="C869" s="41"/>
      <c r="D869" s="41"/>
      <c r="E869" s="45"/>
    </row>
    <row r="870" spans="1:5" ht="15" customHeight="1" x14ac:dyDescent="0.2">
      <c r="A870" s="46"/>
      <c r="B870" s="46"/>
      <c r="C870" s="47" t="s">
        <v>39</v>
      </c>
      <c r="D870" s="48" t="s">
        <v>40</v>
      </c>
      <c r="E870" s="49" t="s">
        <v>41</v>
      </c>
    </row>
    <row r="871" spans="1:5" ht="15" customHeight="1" x14ac:dyDescent="0.2">
      <c r="A871" s="46"/>
      <c r="B871" s="46"/>
      <c r="C871" s="62">
        <v>3319</v>
      </c>
      <c r="D871" s="118" t="s">
        <v>143</v>
      </c>
      <c r="E871" s="63">
        <v>-10500000</v>
      </c>
    </row>
    <row r="872" spans="1:5" ht="15" customHeight="1" x14ac:dyDescent="0.2">
      <c r="A872" s="46"/>
      <c r="B872" s="46"/>
      <c r="C872" s="62">
        <v>3322</v>
      </c>
      <c r="D872" s="118" t="s">
        <v>143</v>
      </c>
      <c r="E872" s="63">
        <v>1000000</v>
      </c>
    </row>
    <row r="873" spans="1:5" ht="15" customHeight="1" x14ac:dyDescent="0.2">
      <c r="A873" s="46"/>
      <c r="B873" s="46"/>
      <c r="C873" s="62">
        <v>3330</v>
      </c>
      <c r="D873" s="118" t="s">
        <v>143</v>
      </c>
      <c r="E873" s="63">
        <v>3660000</v>
      </c>
    </row>
    <row r="874" spans="1:5" ht="15" customHeight="1" x14ac:dyDescent="0.2">
      <c r="A874" s="46"/>
      <c r="B874" s="46"/>
      <c r="C874" s="62">
        <v>3322</v>
      </c>
      <c r="D874" s="98" t="s">
        <v>68</v>
      </c>
      <c r="E874" s="63">
        <v>2900000</v>
      </c>
    </row>
    <row r="875" spans="1:5" ht="15" customHeight="1" x14ac:dyDescent="0.2">
      <c r="A875" s="46"/>
      <c r="B875" s="46"/>
      <c r="C875" s="62">
        <v>3326</v>
      </c>
      <c r="D875" s="53" t="s">
        <v>299</v>
      </c>
      <c r="E875" s="63">
        <v>2940000</v>
      </c>
    </row>
    <row r="876" spans="1:5" ht="15" customHeight="1" x14ac:dyDescent="0.2">
      <c r="A876" s="64"/>
      <c r="B876" s="64"/>
      <c r="C876" s="57" t="s">
        <v>43</v>
      </c>
      <c r="D876" s="58"/>
      <c r="E876" s="59">
        <f>SUM(E871:E875)</f>
        <v>0</v>
      </c>
    </row>
    <row r="877" spans="1:5" ht="15" customHeight="1" x14ac:dyDescent="0.2"/>
    <row r="878" spans="1:5" ht="15" customHeight="1" x14ac:dyDescent="0.2"/>
    <row r="879" spans="1:5" ht="15" customHeight="1" x14ac:dyDescent="0.2"/>
    <row r="880" spans="1:5" ht="15" customHeight="1" x14ac:dyDescent="0.2"/>
    <row r="881" spans="1:5" ht="15" customHeight="1" x14ac:dyDescent="0.2"/>
    <row r="882" spans="1:5" ht="15" customHeight="1" x14ac:dyDescent="0.2"/>
    <row r="883" spans="1:5" ht="15" customHeight="1" x14ac:dyDescent="0.2"/>
    <row r="884" spans="1:5" ht="15" customHeight="1" x14ac:dyDescent="0.2"/>
    <row r="885" spans="1:5" ht="15" customHeight="1" x14ac:dyDescent="0.2"/>
    <row r="886" spans="1:5" ht="15" customHeight="1" x14ac:dyDescent="0.25">
      <c r="A886" s="36" t="s">
        <v>325</v>
      </c>
    </row>
    <row r="887" spans="1:5" ht="15" customHeight="1" x14ac:dyDescent="0.2">
      <c r="A887" s="37" t="s">
        <v>323</v>
      </c>
      <c r="B887" s="37"/>
      <c r="C887" s="37"/>
      <c r="D887" s="37"/>
      <c r="E887" s="37"/>
    </row>
    <row r="888" spans="1:5" ht="15" customHeight="1" x14ac:dyDescent="0.2">
      <c r="A888" s="37"/>
      <c r="B888" s="37"/>
      <c r="C888" s="37"/>
      <c r="D888" s="37"/>
      <c r="E888" s="37"/>
    </row>
    <row r="889" spans="1:5" ht="15" customHeight="1" x14ac:dyDescent="0.2">
      <c r="A889" s="38" t="s">
        <v>326</v>
      </c>
      <c r="B889" s="38"/>
      <c r="C889" s="38"/>
      <c r="D889" s="38"/>
      <c r="E889" s="38"/>
    </row>
    <row r="890" spans="1:5" ht="15" customHeight="1" x14ac:dyDescent="0.2">
      <c r="A890" s="38"/>
      <c r="B890" s="38"/>
      <c r="C890" s="38"/>
      <c r="D890" s="38"/>
      <c r="E890" s="38"/>
    </row>
    <row r="891" spans="1:5" ht="15" customHeight="1" x14ac:dyDescent="0.2">
      <c r="A891" s="38"/>
      <c r="B891" s="38"/>
      <c r="C891" s="38"/>
      <c r="D891" s="38"/>
      <c r="E891" s="38"/>
    </row>
    <row r="892" spans="1:5" ht="15" customHeight="1" x14ac:dyDescent="0.2">
      <c r="A892" s="38"/>
      <c r="B892" s="38"/>
      <c r="C892" s="38"/>
      <c r="D892" s="38"/>
      <c r="E892" s="38"/>
    </row>
    <row r="893" spans="1:5" ht="15" customHeight="1" x14ac:dyDescent="0.2">
      <c r="A893" s="38"/>
      <c r="B893" s="38"/>
      <c r="C893" s="38"/>
      <c r="D893" s="38"/>
      <c r="E893" s="38"/>
    </row>
    <row r="894" spans="1:5" ht="15" customHeight="1" x14ac:dyDescent="0.2">
      <c r="A894" s="38"/>
      <c r="B894" s="38"/>
      <c r="C894" s="38"/>
      <c r="D894" s="38"/>
      <c r="E894" s="38"/>
    </row>
    <row r="895" spans="1:5" ht="15" customHeight="1" x14ac:dyDescent="0.2">
      <c r="A895" s="38"/>
      <c r="B895" s="38"/>
      <c r="C895" s="38"/>
      <c r="D895" s="38"/>
      <c r="E895" s="38"/>
    </row>
    <row r="896" spans="1:5" ht="15" customHeight="1" x14ac:dyDescent="0.2">
      <c r="A896" s="38"/>
      <c r="B896" s="38"/>
      <c r="C896" s="38"/>
      <c r="D896" s="38"/>
      <c r="E896" s="38"/>
    </row>
    <row r="897" spans="1:5" ht="15" customHeight="1" x14ac:dyDescent="0.2">
      <c r="A897" s="38"/>
      <c r="B897" s="38"/>
      <c r="C897" s="38"/>
      <c r="D897" s="38"/>
      <c r="E897" s="38"/>
    </row>
    <row r="898" spans="1:5" ht="15" customHeight="1" x14ac:dyDescent="0.2"/>
    <row r="899" spans="1:5" ht="15" customHeight="1" x14ac:dyDescent="0.25">
      <c r="A899" s="40" t="s">
        <v>16</v>
      </c>
      <c r="B899" s="41"/>
      <c r="C899" s="41"/>
      <c r="D899" s="41"/>
      <c r="E899" s="44"/>
    </row>
    <row r="900" spans="1:5" ht="15" customHeight="1" x14ac:dyDescent="0.2">
      <c r="A900" s="60" t="s">
        <v>44</v>
      </c>
      <c r="B900" s="41"/>
      <c r="C900" s="41"/>
      <c r="D900" s="41"/>
      <c r="E900" s="43" t="s">
        <v>45</v>
      </c>
    </row>
    <row r="901" spans="1:5" ht="15" customHeight="1" x14ac:dyDescent="0.2">
      <c r="A901" s="42"/>
      <c r="B901" s="44"/>
      <c r="C901" s="41"/>
      <c r="D901" s="41"/>
      <c r="E901" s="45"/>
    </row>
    <row r="902" spans="1:5" ht="15" customHeight="1" x14ac:dyDescent="0.2">
      <c r="A902" s="46"/>
      <c r="B902" s="46"/>
      <c r="C902" s="47" t="s">
        <v>39</v>
      </c>
      <c r="D902" s="48" t="s">
        <v>40</v>
      </c>
      <c r="E902" s="49" t="s">
        <v>41</v>
      </c>
    </row>
    <row r="903" spans="1:5" ht="15" customHeight="1" x14ac:dyDescent="0.2">
      <c r="A903" s="46"/>
      <c r="B903" s="46"/>
      <c r="C903" s="62">
        <v>3319</v>
      </c>
      <c r="D903" s="118" t="s">
        <v>143</v>
      </c>
      <c r="E903" s="63">
        <v>-1305041</v>
      </c>
    </row>
    <row r="904" spans="1:5" ht="15" customHeight="1" x14ac:dyDescent="0.2">
      <c r="A904" s="46"/>
      <c r="B904" s="46"/>
      <c r="C904" s="62">
        <v>3329</v>
      </c>
      <c r="D904" s="118" t="s">
        <v>143</v>
      </c>
      <c r="E904" s="63">
        <v>40000</v>
      </c>
    </row>
    <row r="905" spans="1:5" ht="15" customHeight="1" x14ac:dyDescent="0.2">
      <c r="A905" s="46"/>
      <c r="B905" s="46"/>
      <c r="C905" s="62">
        <v>3330</v>
      </c>
      <c r="D905" s="118" t="s">
        <v>143</v>
      </c>
      <c r="E905" s="63">
        <v>50000</v>
      </c>
    </row>
    <row r="906" spans="1:5" ht="15" customHeight="1" x14ac:dyDescent="0.2">
      <c r="A906" s="46"/>
      <c r="B906" s="46"/>
      <c r="C906" s="62">
        <v>3326</v>
      </c>
      <c r="D906" s="98" t="s">
        <v>68</v>
      </c>
      <c r="E906" s="63">
        <v>1215041</v>
      </c>
    </row>
    <row r="907" spans="1:5" ht="15" customHeight="1" x14ac:dyDescent="0.2">
      <c r="A907" s="64"/>
      <c r="B907" s="64"/>
      <c r="C907" s="57" t="s">
        <v>43</v>
      </c>
      <c r="D907" s="58"/>
      <c r="E907" s="59">
        <f>SUM(E903:E906)</f>
        <v>0</v>
      </c>
    </row>
    <row r="908" spans="1:5" ht="15" customHeight="1" x14ac:dyDescent="0.2"/>
    <row r="909" spans="1:5" ht="15" customHeight="1" x14ac:dyDescent="0.2"/>
    <row r="910" spans="1:5" ht="15" customHeight="1" x14ac:dyDescent="0.25">
      <c r="A910" s="36" t="s">
        <v>327</v>
      </c>
    </row>
    <row r="911" spans="1:5" ht="15" customHeight="1" x14ac:dyDescent="0.2">
      <c r="A911" s="37" t="s">
        <v>323</v>
      </c>
      <c r="B911" s="37"/>
      <c r="C911" s="37"/>
      <c r="D911" s="37"/>
      <c r="E911" s="37"/>
    </row>
    <row r="912" spans="1:5" ht="15" customHeight="1" x14ac:dyDescent="0.2">
      <c r="A912" s="37"/>
      <c r="B912" s="37"/>
      <c r="C912" s="37"/>
      <c r="D912" s="37"/>
      <c r="E912" s="37"/>
    </row>
    <row r="913" spans="1:5" ht="15" customHeight="1" x14ac:dyDescent="0.2">
      <c r="A913" s="38" t="s">
        <v>328</v>
      </c>
      <c r="B913" s="38"/>
      <c r="C913" s="38"/>
      <c r="D913" s="38"/>
      <c r="E913" s="38"/>
    </row>
    <row r="914" spans="1:5" ht="15" customHeight="1" x14ac:dyDescent="0.2">
      <c r="A914" s="38"/>
      <c r="B914" s="38"/>
      <c r="C914" s="38"/>
      <c r="D914" s="38"/>
      <c r="E914" s="38"/>
    </row>
    <row r="915" spans="1:5" ht="15" customHeight="1" x14ac:dyDescent="0.2">
      <c r="A915" s="38"/>
      <c r="B915" s="38"/>
      <c r="C915" s="38"/>
      <c r="D915" s="38"/>
      <c r="E915" s="38"/>
    </row>
    <row r="916" spans="1:5" ht="15" customHeight="1" x14ac:dyDescent="0.2">
      <c r="A916" s="38"/>
      <c r="B916" s="38"/>
      <c r="C916" s="38"/>
      <c r="D916" s="38"/>
      <c r="E916" s="38"/>
    </row>
    <row r="917" spans="1:5" ht="15" customHeight="1" x14ac:dyDescent="0.2">
      <c r="A917" s="38"/>
      <c r="B917" s="38"/>
      <c r="C917" s="38"/>
      <c r="D917" s="38"/>
      <c r="E917" s="38"/>
    </row>
    <row r="918" spans="1:5" ht="15" customHeight="1" x14ac:dyDescent="0.2">
      <c r="A918" s="38"/>
      <c r="B918" s="38"/>
      <c r="C918" s="38"/>
      <c r="D918" s="38"/>
      <c r="E918" s="38"/>
    </row>
    <row r="919" spans="1:5" ht="15" customHeight="1" x14ac:dyDescent="0.2">
      <c r="A919" s="38"/>
      <c r="B919" s="38"/>
      <c r="C919" s="38"/>
      <c r="D919" s="38"/>
      <c r="E919" s="38"/>
    </row>
    <row r="920" spans="1:5" ht="15" customHeight="1" x14ac:dyDescent="0.2">
      <c r="A920" s="38"/>
      <c r="B920" s="38"/>
      <c r="C920" s="38"/>
      <c r="D920" s="38"/>
      <c r="E920" s="38"/>
    </row>
    <row r="921" spans="1:5" ht="15" customHeight="1" x14ac:dyDescent="0.2">
      <c r="A921" s="38"/>
      <c r="B921" s="38"/>
      <c r="C921" s="38"/>
      <c r="D921" s="38"/>
      <c r="E921" s="38"/>
    </row>
    <row r="922" spans="1:5" ht="15" customHeight="1" x14ac:dyDescent="0.2">
      <c r="A922" s="38"/>
      <c r="B922" s="38"/>
      <c r="C922" s="38"/>
      <c r="D922" s="38"/>
      <c r="E922" s="38"/>
    </row>
    <row r="923" spans="1:5" ht="15" customHeight="1" x14ac:dyDescent="0.2"/>
    <row r="924" spans="1:5" ht="15" customHeight="1" x14ac:dyDescent="0.25">
      <c r="A924" s="40" t="s">
        <v>16</v>
      </c>
      <c r="B924" s="41"/>
      <c r="C924" s="41"/>
      <c r="D924" s="41"/>
      <c r="E924" s="44"/>
    </row>
    <row r="925" spans="1:5" ht="15" customHeight="1" x14ac:dyDescent="0.2">
      <c r="A925" s="60" t="s">
        <v>44</v>
      </c>
      <c r="B925" s="41"/>
      <c r="C925" s="41"/>
      <c r="D925" s="41"/>
      <c r="E925" s="43" t="s">
        <v>45</v>
      </c>
    </row>
    <row r="926" spans="1:5" ht="15" customHeight="1" x14ac:dyDescent="0.2">
      <c r="A926" s="42"/>
      <c r="B926" s="44"/>
      <c r="C926" s="41"/>
      <c r="D926" s="41"/>
      <c r="E926" s="45"/>
    </row>
    <row r="927" spans="1:5" ht="15" customHeight="1" x14ac:dyDescent="0.2">
      <c r="A927" s="46"/>
      <c r="B927" s="46"/>
      <c r="C927" s="47" t="s">
        <v>39</v>
      </c>
      <c r="D927" s="48" t="s">
        <v>40</v>
      </c>
      <c r="E927" s="49" t="s">
        <v>41</v>
      </c>
    </row>
    <row r="928" spans="1:5" ht="15" customHeight="1" x14ac:dyDescent="0.2">
      <c r="A928" s="46"/>
      <c r="B928" s="46"/>
      <c r="C928" s="62">
        <v>3319</v>
      </c>
      <c r="D928" s="118" t="s">
        <v>143</v>
      </c>
      <c r="E928" s="63">
        <f>-1500000-194959</f>
        <v>-1694959</v>
      </c>
    </row>
    <row r="929" spans="1:5" ht="15" customHeight="1" x14ac:dyDescent="0.2">
      <c r="A929" s="46"/>
      <c r="B929" s="46"/>
      <c r="C929" s="62">
        <v>3326</v>
      </c>
      <c r="D929" s="118" t="s">
        <v>143</v>
      </c>
      <c r="E929" s="63">
        <v>360000</v>
      </c>
    </row>
    <row r="930" spans="1:5" ht="15" customHeight="1" x14ac:dyDescent="0.2">
      <c r="A930" s="46"/>
      <c r="B930" s="46"/>
      <c r="C930" s="62">
        <v>3330</v>
      </c>
      <c r="D930" s="118" t="s">
        <v>143</v>
      </c>
      <c r="E930" s="63">
        <v>275000</v>
      </c>
    </row>
    <row r="931" spans="1:5" ht="15" customHeight="1" x14ac:dyDescent="0.2">
      <c r="A931" s="46"/>
      <c r="B931" s="46"/>
      <c r="C931" s="62">
        <v>3326</v>
      </c>
      <c r="D931" s="98" t="s">
        <v>68</v>
      </c>
      <c r="E931" s="63">
        <v>300000</v>
      </c>
    </row>
    <row r="932" spans="1:5" ht="15" customHeight="1" x14ac:dyDescent="0.2">
      <c r="A932" s="46"/>
      <c r="B932" s="46"/>
      <c r="C932" s="62">
        <v>3326</v>
      </c>
      <c r="D932" s="53" t="s">
        <v>299</v>
      </c>
      <c r="E932" s="63">
        <v>759959</v>
      </c>
    </row>
    <row r="933" spans="1:5" ht="15" customHeight="1" x14ac:dyDescent="0.2">
      <c r="A933" s="64"/>
      <c r="B933" s="64"/>
      <c r="C933" s="57" t="s">
        <v>43</v>
      </c>
      <c r="D933" s="58"/>
      <c r="E933" s="59">
        <f>SUM(E928:E932)</f>
        <v>0</v>
      </c>
    </row>
    <row r="934" spans="1:5" ht="15" customHeight="1" x14ac:dyDescent="0.2"/>
    <row r="935" spans="1:5" ht="15" customHeight="1" x14ac:dyDescent="0.2"/>
    <row r="936" spans="1:5" ht="15" customHeight="1" x14ac:dyDescent="0.2"/>
    <row r="937" spans="1:5" ht="15" customHeight="1" x14ac:dyDescent="0.2"/>
    <row r="938" spans="1:5" ht="15" customHeight="1" x14ac:dyDescent="0.25">
      <c r="A938" s="36" t="s">
        <v>329</v>
      </c>
    </row>
    <row r="939" spans="1:5" ht="15" customHeight="1" x14ac:dyDescent="0.2">
      <c r="A939" s="37" t="s">
        <v>323</v>
      </c>
      <c r="B939" s="37"/>
      <c r="C939" s="37"/>
      <c r="D939" s="37"/>
      <c r="E939" s="37"/>
    </row>
    <row r="940" spans="1:5" ht="15" customHeight="1" x14ac:dyDescent="0.2">
      <c r="A940" s="37"/>
      <c r="B940" s="37"/>
      <c r="C940" s="37"/>
      <c r="D940" s="37"/>
      <c r="E940" s="37"/>
    </row>
    <row r="941" spans="1:5" ht="15" customHeight="1" x14ac:dyDescent="0.2">
      <c r="A941" s="38" t="s">
        <v>330</v>
      </c>
      <c r="B941" s="38"/>
      <c r="C941" s="38"/>
      <c r="D941" s="38"/>
      <c r="E941" s="38"/>
    </row>
    <row r="942" spans="1:5" ht="15" customHeight="1" x14ac:dyDescent="0.2">
      <c r="A942" s="38"/>
      <c r="B942" s="38"/>
      <c r="C942" s="38"/>
      <c r="D942" s="38"/>
      <c r="E942" s="38"/>
    </row>
    <row r="943" spans="1:5" ht="15" customHeight="1" x14ac:dyDescent="0.2">
      <c r="A943" s="38"/>
      <c r="B943" s="38"/>
      <c r="C943" s="38"/>
      <c r="D943" s="38"/>
      <c r="E943" s="38"/>
    </row>
    <row r="944" spans="1:5" ht="15" customHeight="1" x14ac:dyDescent="0.2">
      <c r="A944" s="38"/>
      <c r="B944" s="38"/>
      <c r="C944" s="38"/>
      <c r="D944" s="38"/>
      <c r="E944" s="38"/>
    </row>
    <row r="945" spans="1:5" ht="15" customHeight="1" x14ac:dyDescent="0.2">
      <c r="A945" s="38"/>
      <c r="B945" s="38"/>
      <c r="C945" s="38"/>
      <c r="D945" s="38"/>
      <c r="E945" s="38"/>
    </row>
    <row r="946" spans="1:5" ht="15" customHeight="1" x14ac:dyDescent="0.2">
      <c r="A946" s="38"/>
      <c r="B946" s="38"/>
      <c r="C946" s="38"/>
      <c r="D946" s="38"/>
      <c r="E946" s="38"/>
    </row>
    <row r="947" spans="1:5" ht="15" customHeight="1" x14ac:dyDescent="0.2">
      <c r="A947" s="38"/>
      <c r="B947" s="38"/>
      <c r="C947" s="38"/>
      <c r="D947" s="38"/>
      <c r="E947" s="38"/>
    </row>
    <row r="948" spans="1:5" ht="15" customHeight="1" x14ac:dyDescent="0.2">
      <c r="A948" s="38"/>
      <c r="B948" s="38"/>
      <c r="C948" s="38"/>
      <c r="D948" s="38"/>
      <c r="E948" s="38"/>
    </row>
    <row r="949" spans="1:5" ht="15" customHeight="1" x14ac:dyDescent="0.2"/>
    <row r="950" spans="1:5" ht="15" customHeight="1" x14ac:dyDescent="0.25">
      <c r="A950" s="40" t="s">
        <v>16</v>
      </c>
      <c r="B950" s="41"/>
      <c r="C950" s="41"/>
      <c r="D950" s="41"/>
      <c r="E950" s="44"/>
    </row>
    <row r="951" spans="1:5" ht="15" customHeight="1" x14ac:dyDescent="0.2">
      <c r="A951" s="60" t="s">
        <v>44</v>
      </c>
      <c r="B951" s="41"/>
      <c r="C951" s="41"/>
      <c r="D951" s="41"/>
      <c r="E951" s="43" t="s">
        <v>45</v>
      </c>
    </row>
    <row r="952" spans="1:5" ht="15" customHeight="1" x14ac:dyDescent="0.2">
      <c r="A952" s="42"/>
      <c r="B952" s="44"/>
      <c r="C952" s="41"/>
      <c r="D952" s="41"/>
      <c r="E952" s="45"/>
    </row>
    <row r="953" spans="1:5" ht="15" customHeight="1" x14ac:dyDescent="0.2">
      <c r="A953" s="46"/>
      <c r="B953" s="46"/>
      <c r="C953" s="47" t="s">
        <v>39</v>
      </c>
      <c r="D953" s="48" t="s">
        <v>40</v>
      </c>
      <c r="E953" s="49" t="s">
        <v>41</v>
      </c>
    </row>
    <row r="954" spans="1:5" ht="15" customHeight="1" x14ac:dyDescent="0.2">
      <c r="A954" s="46"/>
      <c r="B954" s="46"/>
      <c r="C954" s="62">
        <v>3319</v>
      </c>
      <c r="D954" s="118" t="s">
        <v>143</v>
      </c>
      <c r="E954" s="77">
        <v>-14060000</v>
      </c>
    </row>
    <row r="955" spans="1:5" ht="15" customHeight="1" x14ac:dyDescent="0.2">
      <c r="A955" s="46"/>
      <c r="B955" s="46"/>
      <c r="C955" s="62">
        <v>3311</v>
      </c>
      <c r="D955" s="118" t="s">
        <v>143</v>
      </c>
      <c r="E955" s="77">
        <f>190000+1440000+210000</f>
        <v>1840000</v>
      </c>
    </row>
    <row r="956" spans="1:5" ht="15" customHeight="1" x14ac:dyDescent="0.2">
      <c r="A956" s="46"/>
      <c r="B956" s="46"/>
      <c r="C956" s="62">
        <v>3312</v>
      </c>
      <c r="D956" s="118" t="s">
        <v>143</v>
      </c>
      <c r="E956" s="77">
        <f>560000+290000+80000+2125000</f>
        <v>3055000</v>
      </c>
    </row>
    <row r="957" spans="1:5" ht="15" customHeight="1" x14ac:dyDescent="0.2">
      <c r="A957" s="46"/>
      <c r="B957" s="46"/>
      <c r="C957" s="62">
        <v>3313</v>
      </c>
      <c r="D957" s="118" t="s">
        <v>143</v>
      </c>
      <c r="E957" s="77">
        <f>50000+230000+50000+170000</f>
        <v>500000</v>
      </c>
    </row>
    <row r="958" spans="1:5" ht="15" customHeight="1" x14ac:dyDescent="0.2">
      <c r="A958" s="46"/>
      <c r="B958" s="46"/>
      <c r="C958" s="62">
        <v>3315</v>
      </c>
      <c r="D958" s="118" t="s">
        <v>143</v>
      </c>
      <c r="E958" s="77">
        <v>70000</v>
      </c>
    </row>
    <row r="959" spans="1:5" ht="15" customHeight="1" x14ac:dyDescent="0.2">
      <c r="A959" s="46"/>
      <c r="B959" s="46"/>
      <c r="C959" s="62">
        <v>3316</v>
      </c>
      <c r="D959" s="118" t="s">
        <v>143</v>
      </c>
      <c r="E959" s="77">
        <f>130000+40000+90000</f>
        <v>260000</v>
      </c>
    </row>
    <row r="960" spans="1:5" ht="15" customHeight="1" x14ac:dyDescent="0.2">
      <c r="A960" s="46"/>
      <c r="B960" s="46"/>
      <c r="C960" s="62">
        <v>3317</v>
      </c>
      <c r="D960" s="118" t="s">
        <v>143</v>
      </c>
      <c r="E960" s="77">
        <f>90000+50000</f>
        <v>140000</v>
      </c>
    </row>
    <row r="961" spans="1:7" ht="15" customHeight="1" x14ac:dyDescent="0.2">
      <c r="A961" s="46"/>
      <c r="B961" s="46"/>
      <c r="C961" s="62">
        <v>3319</v>
      </c>
      <c r="D961" s="139" t="s">
        <v>143</v>
      </c>
      <c r="E961" s="77">
        <f>310000+1700000+470000+220000</f>
        <v>2700000</v>
      </c>
    </row>
    <row r="962" spans="1:7" ht="15" customHeight="1" x14ac:dyDescent="0.2">
      <c r="A962" s="46"/>
      <c r="B962" s="46"/>
      <c r="C962" s="62">
        <v>3311</v>
      </c>
      <c r="D962" s="98" t="s">
        <v>68</v>
      </c>
      <c r="E962" s="77">
        <v>380000</v>
      </c>
    </row>
    <row r="963" spans="1:7" ht="15" customHeight="1" x14ac:dyDescent="0.2">
      <c r="A963" s="46"/>
      <c r="B963" s="46"/>
      <c r="C963" s="62">
        <v>3312</v>
      </c>
      <c r="D963" s="98" t="s">
        <v>68</v>
      </c>
      <c r="E963" s="77">
        <v>890000</v>
      </c>
    </row>
    <row r="964" spans="1:7" ht="15" customHeight="1" x14ac:dyDescent="0.2">
      <c r="A964" s="46"/>
      <c r="B964" s="46"/>
      <c r="C964" s="62">
        <v>3315</v>
      </c>
      <c r="D964" s="98" t="s">
        <v>68</v>
      </c>
      <c r="E964" s="77">
        <v>90000</v>
      </c>
    </row>
    <row r="965" spans="1:7" ht="15" customHeight="1" x14ac:dyDescent="0.2">
      <c r="A965" s="46"/>
      <c r="B965" s="46"/>
      <c r="C965" s="62">
        <v>3316</v>
      </c>
      <c r="D965" s="98" t="s">
        <v>68</v>
      </c>
      <c r="E965" s="77">
        <f>150000+190000</f>
        <v>340000</v>
      </c>
    </row>
    <row r="966" spans="1:7" ht="15" customHeight="1" x14ac:dyDescent="0.2">
      <c r="A966" s="46"/>
      <c r="B966" s="46"/>
      <c r="C966" s="62">
        <v>3319</v>
      </c>
      <c r="D966" s="98" t="s">
        <v>68</v>
      </c>
      <c r="E966" s="77">
        <f>2410000+120000</f>
        <v>2530000</v>
      </c>
    </row>
    <row r="967" spans="1:7" ht="15" customHeight="1" x14ac:dyDescent="0.2">
      <c r="A967" s="46"/>
      <c r="B967" s="46"/>
      <c r="C967" s="62">
        <v>3311</v>
      </c>
      <c r="D967" s="53" t="s">
        <v>299</v>
      </c>
      <c r="E967" s="77">
        <v>250000</v>
      </c>
    </row>
    <row r="968" spans="1:7" ht="15" customHeight="1" x14ac:dyDescent="0.2">
      <c r="A968" s="46"/>
      <c r="B968" s="46"/>
      <c r="C968" s="62">
        <v>3312</v>
      </c>
      <c r="D968" s="53" t="s">
        <v>299</v>
      </c>
      <c r="E968" s="77">
        <v>50000</v>
      </c>
    </row>
    <row r="969" spans="1:7" ht="15" customHeight="1" x14ac:dyDescent="0.2">
      <c r="A969" s="46"/>
      <c r="B969" s="46"/>
      <c r="C969" s="62">
        <v>3316</v>
      </c>
      <c r="D969" s="53" t="s">
        <v>299</v>
      </c>
      <c r="E969" s="77">
        <v>170000</v>
      </c>
    </row>
    <row r="970" spans="1:7" ht="15" customHeight="1" x14ac:dyDescent="0.2">
      <c r="A970" s="46"/>
      <c r="B970" s="46"/>
      <c r="C970" s="62">
        <v>3319</v>
      </c>
      <c r="D970" s="53" t="s">
        <v>299</v>
      </c>
      <c r="E970" s="77">
        <v>50000</v>
      </c>
    </row>
    <row r="971" spans="1:7" ht="15" customHeight="1" x14ac:dyDescent="0.2">
      <c r="A971" s="64"/>
      <c r="B971" s="64"/>
      <c r="C971" s="57" t="s">
        <v>43</v>
      </c>
      <c r="D971" s="58"/>
      <c r="E971" s="59">
        <f>SUM(E954:E970)</f>
        <v>-745000</v>
      </c>
    </row>
    <row r="972" spans="1:7" ht="15" customHeight="1" x14ac:dyDescent="0.2"/>
    <row r="973" spans="1:7" ht="15" customHeight="1" x14ac:dyDescent="0.2">
      <c r="B973" s="72" t="s">
        <v>53</v>
      </c>
      <c r="C973" s="47" t="s">
        <v>39</v>
      </c>
      <c r="D973" s="119" t="s">
        <v>54</v>
      </c>
      <c r="E973" s="49" t="s">
        <v>41</v>
      </c>
    </row>
    <row r="974" spans="1:7" ht="15" customHeight="1" x14ac:dyDescent="0.2">
      <c r="B974" s="107">
        <v>555</v>
      </c>
      <c r="C974" s="62"/>
      <c r="D974" s="84" t="s">
        <v>132</v>
      </c>
      <c r="E974" s="127">
        <v>745000</v>
      </c>
    </row>
    <row r="975" spans="1:7" ht="15" customHeight="1" x14ac:dyDescent="0.2">
      <c r="B975" s="120"/>
      <c r="C975" s="57" t="s">
        <v>43</v>
      </c>
      <c r="D975" s="121"/>
      <c r="E975" s="122">
        <f>SUM(E974:E974)</f>
        <v>745000</v>
      </c>
      <c r="G975" s="93">
        <f>+E971+E975</f>
        <v>0</v>
      </c>
    </row>
    <row r="976" spans="1:7" ht="15" customHeight="1" x14ac:dyDescent="0.2"/>
    <row r="977" spans="1:5" ht="15" customHeight="1" x14ac:dyDescent="0.2"/>
    <row r="978" spans="1:5" ht="15" customHeight="1" x14ac:dyDescent="0.25">
      <c r="A978" s="36" t="s">
        <v>331</v>
      </c>
    </row>
    <row r="979" spans="1:5" ht="15" customHeight="1" x14ac:dyDescent="0.2">
      <c r="A979" s="37" t="s">
        <v>323</v>
      </c>
      <c r="B979" s="37"/>
      <c r="C979" s="37"/>
      <c r="D979" s="37"/>
      <c r="E979" s="37"/>
    </row>
    <row r="980" spans="1:5" ht="15" customHeight="1" x14ac:dyDescent="0.2">
      <c r="A980" s="37"/>
      <c r="B980" s="37"/>
      <c r="C980" s="37"/>
      <c r="D980" s="37"/>
      <c r="E980" s="37"/>
    </row>
    <row r="981" spans="1:5" ht="15" customHeight="1" x14ac:dyDescent="0.2">
      <c r="A981" s="38" t="s">
        <v>332</v>
      </c>
      <c r="B981" s="38"/>
      <c r="C981" s="38"/>
      <c r="D981" s="38"/>
      <c r="E981" s="38"/>
    </row>
    <row r="982" spans="1:5" ht="15" customHeight="1" x14ac:dyDescent="0.2">
      <c r="A982" s="38"/>
      <c r="B982" s="38"/>
      <c r="C982" s="38"/>
      <c r="D982" s="38"/>
      <c r="E982" s="38"/>
    </row>
    <row r="983" spans="1:5" ht="15" customHeight="1" x14ac:dyDescent="0.2">
      <c r="A983" s="38"/>
      <c r="B983" s="38"/>
      <c r="C983" s="38"/>
      <c r="D983" s="38"/>
      <c r="E983" s="38"/>
    </row>
    <row r="984" spans="1:5" ht="15" customHeight="1" x14ac:dyDescent="0.2">
      <c r="A984" s="38"/>
      <c r="B984" s="38"/>
      <c r="C984" s="38"/>
      <c r="D984" s="38"/>
      <c r="E984" s="38"/>
    </row>
    <row r="985" spans="1:5" ht="15" customHeight="1" x14ac:dyDescent="0.2">
      <c r="A985" s="38"/>
      <c r="B985" s="38"/>
      <c r="C985" s="38"/>
      <c r="D985" s="38"/>
      <c r="E985" s="38"/>
    </row>
    <row r="986" spans="1:5" ht="15" customHeight="1" x14ac:dyDescent="0.2">
      <c r="A986" s="38"/>
      <c r="B986" s="38"/>
      <c r="C986" s="38"/>
      <c r="D986" s="38"/>
      <c r="E986" s="38"/>
    </row>
    <row r="987" spans="1:5" ht="15" customHeight="1" x14ac:dyDescent="0.2">
      <c r="A987" s="38"/>
      <c r="B987" s="38"/>
      <c r="C987" s="38"/>
      <c r="D987" s="38"/>
      <c r="E987" s="38"/>
    </row>
    <row r="988" spans="1:5" ht="15" customHeight="1" x14ac:dyDescent="0.2">
      <c r="A988" s="38"/>
      <c r="B988" s="38"/>
      <c r="C988" s="38"/>
      <c r="D988" s="38"/>
      <c r="E988" s="38"/>
    </row>
    <row r="989" spans="1:5" ht="15" customHeight="1" x14ac:dyDescent="0.25">
      <c r="A989" s="40" t="s">
        <v>16</v>
      </c>
      <c r="B989" s="41"/>
      <c r="C989" s="41"/>
      <c r="D989" s="41"/>
      <c r="E989" s="44"/>
    </row>
    <row r="990" spans="1:5" ht="15" customHeight="1" x14ac:dyDescent="0.2">
      <c r="A990" s="60" t="s">
        <v>44</v>
      </c>
      <c r="B990" s="41"/>
      <c r="C990" s="41"/>
      <c r="D990" s="41"/>
      <c r="E990" s="43" t="s">
        <v>45</v>
      </c>
    </row>
    <row r="991" spans="1:5" ht="15" customHeight="1" x14ac:dyDescent="0.2">
      <c r="A991" s="42"/>
      <c r="B991" s="44"/>
      <c r="C991" s="41"/>
      <c r="D991" s="41"/>
      <c r="E991" s="45"/>
    </row>
    <row r="992" spans="1:5" ht="15" customHeight="1" x14ac:dyDescent="0.2">
      <c r="A992" s="46"/>
      <c r="B992" s="46"/>
      <c r="C992" s="47" t="s">
        <v>39</v>
      </c>
      <c r="D992" s="48" t="s">
        <v>40</v>
      </c>
      <c r="E992" s="49" t="s">
        <v>41</v>
      </c>
    </row>
    <row r="993" spans="1:5" ht="15" customHeight="1" x14ac:dyDescent="0.2">
      <c r="A993" s="46"/>
      <c r="B993" s="46"/>
      <c r="C993" s="62">
        <v>3419</v>
      </c>
      <c r="D993" s="53" t="s">
        <v>299</v>
      </c>
      <c r="E993" s="63">
        <v>-395000</v>
      </c>
    </row>
    <row r="994" spans="1:5" ht="15" customHeight="1" x14ac:dyDescent="0.2">
      <c r="A994" s="46"/>
      <c r="B994" s="46"/>
      <c r="C994" s="62">
        <v>3419</v>
      </c>
      <c r="D994" s="118" t="s">
        <v>143</v>
      </c>
      <c r="E994" s="63">
        <v>395000</v>
      </c>
    </row>
    <row r="995" spans="1:5" ht="15" customHeight="1" x14ac:dyDescent="0.2">
      <c r="A995" s="64"/>
      <c r="B995" s="64"/>
      <c r="C995" s="57" t="s">
        <v>43</v>
      </c>
      <c r="D995" s="58"/>
      <c r="E995" s="59">
        <f>SUM(E993:E994)</f>
        <v>0</v>
      </c>
    </row>
    <row r="996" spans="1:5" ht="15" customHeight="1" x14ac:dyDescent="0.2"/>
    <row r="997" spans="1:5" ht="15" customHeight="1" x14ac:dyDescent="0.2"/>
    <row r="998" spans="1:5" ht="15" customHeight="1" x14ac:dyDescent="0.25">
      <c r="A998" s="36" t="s">
        <v>333</v>
      </c>
    </row>
    <row r="999" spans="1:5" ht="15" customHeight="1" x14ac:dyDescent="0.2">
      <c r="A999" s="37" t="s">
        <v>323</v>
      </c>
      <c r="B999" s="37"/>
      <c r="C999" s="37"/>
      <c r="D999" s="37"/>
      <c r="E999" s="37"/>
    </row>
    <row r="1000" spans="1:5" ht="15" customHeight="1" x14ac:dyDescent="0.2">
      <c r="A1000" s="37"/>
      <c r="B1000" s="37"/>
      <c r="C1000" s="37"/>
      <c r="D1000" s="37"/>
      <c r="E1000" s="37"/>
    </row>
    <row r="1001" spans="1:5" ht="15" customHeight="1" x14ac:dyDescent="0.2">
      <c r="A1001" s="38" t="s">
        <v>334</v>
      </c>
      <c r="B1001" s="38"/>
      <c r="C1001" s="38"/>
      <c r="D1001" s="38"/>
      <c r="E1001" s="38"/>
    </row>
    <row r="1002" spans="1:5" ht="15" customHeight="1" x14ac:dyDescent="0.2">
      <c r="A1002" s="38"/>
      <c r="B1002" s="38"/>
      <c r="C1002" s="38"/>
      <c r="D1002" s="38"/>
      <c r="E1002" s="38"/>
    </row>
    <row r="1003" spans="1:5" ht="15" customHeight="1" x14ac:dyDescent="0.2">
      <c r="A1003" s="38"/>
      <c r="B1003" s="38"/>
      <c r="C1003" s="38"/>
      <c r="D1003" s="38"/>
      <c r="E1003" s="38"/>
    </row>
    <row r="1004" spans="1:5" ht="15" customHeight="1" x14ac:dyDescent="0.2">
      <c r="A1004" s="38"/>
      <c r="B1004" s="38"/>
      <c r="C1004" s="38"/>
      <c r="D1004" s="38"/>
      <c r="E1004" s="38"/>
    </row>
    <row r="1005" spans="1:5" ht="15" customHeight="1" x14ac:dyDescent="0.2">
      <c r="A1005" s="38"/>
      <c r="B1005" s="38"/>
      <c r="C1005" s="38"/>
      <c r="D1005" s="38"/>
      <c r="E1005" s="38"/>
    </row>
    <row r="1006" spans="1:5" ht="15" customHeight="1" x14ac:dyDescent="0.2">
      <c r="A1006" s="38"/>
      <c r="B1006" s="38"/>
      <c r="C1006" s="38"/>
      <c r="D1006" s="38"/>
      <c r="E1006" s="38"/>
    </row>
    <row r="1007" spans="1:5" ht="15" customHeight="1" x14ac:dyDescent="0.2">
      <c r="A1007" s="38"/>
      <c r="B1007" s="38"/>
      <c r="C1007" s="38"/>
      <c r="D1007" s="38"/>
      <c r="E1007" s="38"/>
    </row>
    <row r="1008" spans="1:5" ht="15" customHeight="1" x14ac:dyDescent="0.2">
      <c r="A1008" s="38"/>
      <c r="B1008" s="38"/>
      <c r="C1008" s="38"/>
      <c r="D1008" s="38"/>
      <c r="E1008" s="38"/>
    </row>
    <row r="1009" spans="1:5" ht="15" customHeight="1" x14ac:dyDescent="0.2"/>
    <row r="1010" spans="1:5" ht="15" customHeight="1" x14ac:dyDescent="0.25">
      <c r="A1010" s="40" t="s">
        <v>16</v>
      </c>
      <c r="B1010" s="41"/>
      <c r="C1010" s="41"/>
      <c r="D1010" s="41"/>
      <c r="E1010" s="44"/>
    </row>
    <row r="1011" spans="1:5" ht="15" customHeight="1" x14ac:dyDescent="0.2">
      <c r="A1011" s="60" t="s">
        <v>44</v>
      </c>
      <c r="B1011" s="41"/>
      <c r="C1011" s="41"/>
      <c r="D1011" s="41"/>
      <c r="E1011" s="43" t="s">
        <v>45</v>
      </c>
    </row>
    <row r="1012" spans="1:5" ht="15" customHeight="1" x14ac:dyDescent="0.2">
      <c r="A1012" s="42"/>
      <c r="B1012" s="44"/>
      <c r="C1012" s="41"/>
      <c r="D1012" s="41"/>
      <c r="E1012" s="45"/>
    </row>
    <row r="1013" spans="1:5" ht="15" customHeight="1" x14ac:dyDescent="0.2">
      <c r="A1013" s="46"/>
      <c r="B1013" s="46"/>
      <c r="C1013" s="47" t="s">
        <v>39</v>
      </c>
      <c r="D1013" s="48" t="s">
        <v>40</v>
      </c>
      <c r="E1013" s="49" t="s">
        <v>41</v>
      </c>
    </row>
    <row r="1014" spans="1:5" ht="15" customHeight="1" x14ac:dyDescent="0.2">
      <c r="A1014" s="46"/>
      <c r="B1014" s="46"/>
      <c r="C1014" s="62">
        <v>3312</v>
      </c>
      <c r="D1014" s="98" t="s">
        <v>68</v>
      </c>
      <c r="E1014" s="63">
        <v>-2750000</v>
      </c>
    </row>
    <row r="1015" spans="1:5" ht="15" customHeight="1" x14ac:dyDescent="0.2">
      <c r="A1015" s="46"/>
      <c r="B1015" s="46"/>
      <c r="C1015" s="62">
        <v>3311</v>
      </c>
      <c r="D1015" s="118" t="s">
        <v>143</v>
      </c>
      <c r="E1015" s="63">
        <v>750000</v>
      </c>
    </row>
    <row r="1016" spans="1:5" ht="15" customHeight="1" x14ac:dyDescent="0.2">
      <c r="A1016" s="46"/>
      <c r="B1016" s="46"/>
      <c r="C1016" s="62">
        <v>3311</v>
      </c>
      <c r="D1016" s="98" t="s">
        <v>68</v>
      </c>
      <c r="E1016" s="63">
        <v>2000000</v>
      </c>
    </row>
    <row r="1017" spans="1:5" ht="15" customHeight="1" x14ac:dyDescent="0.2">
      <c r="A1017" s="64"/>
      <c r="B1017" s="64"/>
      <c r="C1017" s="57" t="s">
        <v>43</v>
      </c>
      <c r="D1017" s="58"/>
      <c r="E1017" s="59">
        <f>SUM(E1014:E1016)</f>
        <v>0</v>
      </c>
    </row>
    <row r="1018" spans="1:5" ht="15" customHeight="1" x14ac:dyDescent="0.2"/>
    <row r="1019" spans="1:5" ht="15" customHeight="1" x14ac:dyDescent="0.2"/>
    <row r="1020" spans="1:5" ht="15" customHeight="1" x14ac:dyDescent="0.25">
      <c r="A1020" s="36" t="s">
        <v>335</v>
      </c>
    </row>
    <row r="1021" spans="1:5" ht="15" customHeight="1" x14ac:dyDescent="0.2">
      <c r="A1021" s="37" t="s">
        <v>323</v>
      </c>
      <c r="B1021" s="37"/>
      <c r="C1021" s="37"/>
      <c r="D1021" s="37"/>
      <c r="E1021" s="37"/>
    </row>
    <row r="1022" spans="1:5" ht="15" customHeight="1" x14ac:dyDescent="0.2">
      <c r="A1022" s="37"/>
      <c r="B1022" s="37"/>
      <c r="C1022" s="37"/>
      <c r="D1022" s="37"/>
      <c r="E1022" s="37"/>
    </row>
    <row r="1023" spans="1:5" ht="15" customHeight="1" x14ac:dyDescent="0.2">
      <c r="A1023" s="38" t="s">
        <v>336</v>
      </c>
      <c r="B1023" s="38"/>
      <c r="C1023" s="38"/>
      <c r="D1023" s="38"/>
      <c r="E1023" s="38"/>
    </row>
    <row r="1024" spans="1:5" ht="15" customHeight="1" x14ac:dyDescent="0.2">
      <c r="A1024" s="38"/>
      <c r="B1024" s="38"/>
      <c r="C1024" s="38"/>
      <c r="D1024" s="38"/>
      <c r="E1024" s="38"/>
    </row>
    <row r="1025" spans="1:5" ht="15" customHeight="1" x14ac:dyDescent="0.2">
      <c r="A1025" s="38"/>
      <c r="B1025" s="38"/>
      <c r="C1025" s="38"/>
      <c r="D1025" s="38"/>
      <c r="E1025" s="38"/>
    </row>
    <row r="1026" spans="1:5" ht="15" customHeight="1" x14ac:dyDescent="0.2">
      <c r="A1026" s="38"/>
      <c r="B1026" s="38"/>
      <c r="C1026" s="38"/>
      <c r="D1026" s="38"/>
      <c r="E1026" s="38"/>
    </row>
    <row r="1027" spans="1:5" ht="15" customHeight="1" x14ac:dyDescent="0.2">
      <c r="A1027" s="38"/>
      <c r="B1027" s="38"/>
      <c r="C1027" s="38"/>
      <c r="D1027" s="38"/>
      <c r="E1027" s="38"/>
    </row>
    <row r="1028" spans="1:5" ht="15" customHeight="1" x14ac:dyDescent="0.2">
      <c r="A1028" s="38"/>
      <c r="B1028" s="38"/>
      <c r="C1028" s="38"/>
      <c r="D1028" s="38"/>
      <c r="E1028" s="38"/>
    </row>
    <row r="1029" spans="1:5" ht="15" customHeight="1" x14ac:dyDescent="0.2">
      <c r="A1029" s="38"/>
      <c r="B1029" s="38"/>
      <c r="C1029" s="38"/>
      <c r="D1029" s="38"/>
      <c r="E1029" s="38"/>
    </row>
    <row r="1030" spans="1:5" ht="15" customHeight="1" x14ac:dyDescent="0.2">
      <c r="A1030" s="38"/>
      <c r="B1030" s="38"/>
      <c r="C1030" s="38"/>
      <c r="D1030" s="38"/>
      <c r="E1030" s="38"/>
    </row>
    <row r="1031" spans="1:5" ht="15" customHeight="1" x14ac:dyDescent="0.2">
      <c r="A1031" s="38"/>
      <c r="B1031" s="38"/>
      <c r="C1031" s="38"/>
      <c r="D1031" s="38"/>
      <c r="E1031" s="38"/>
    </row>
    <row r="1032" spans="1:5" ht="15" customHeight="1" x14ac:dyDescent="0.2"/>
    <row r="1033" spans="1:5" ht="15" customHeight="1" x14ac:dyDescent="0.25">
      <c r="A1033" s="40" t="s">
        <v>16</v>
      </c>
      <c r="B1033" s="41"/>
      <c r="C1033" s="41"/>
      <c r="D1033" s="41"/>
      <c r="E1033" s="44"/>
    </row>
    <row r="1034" spans="1:5" ht="15" customHeight="1" x14ac:dyDescent="0.2">
      <c r="A1034" s="60" t="s">
        <v>44</v>
      </c>
      <c r="B1034" s="41"/>
      <c r="C1034" s="41"/>
      <c r="D1034" s="41"/>
      <c r="E1034" s="43" t="s">
        <v>45</v>
      </c>
    </row>
    <row r="1035" spans="1:5" ht="15" customHeight="1" x14ac:dyDescent="0.2">
      <c r="A1035" s="42"/>
      <c r="B1035" s="44"/>
      <c r="C1035" s="41"/>
      <c r="D1035" s="41"/>
      <c r="E1035" s="45"/>
    </row>
    <row r="1036" spans="1:5" ht="15" customHeight="1" x14ac:dyDescent="0.2">
      <c r="A1036" s="46"/>
      <c r="B1036" s="46"/>
      <c r="C1036" s="47" t="s">
        <v>39</v>
      </c>
      <c r="D1036" s="48" t="s">
        <v>40</v>
      </c>
      <c r="E1036" s="49" t="s">
        <v>41</v>
      </c>
    </row>
    <row r="1037" spans="1:5" ht="15" customHeight="1" x14ac:dyDescent="0.2">
      <c r="A1037" s="46"/>
      <c r="B1037" s="46"/>
      <c r="C1037" s="62">
        <v>3319</v>
      </c>
      <c r="D1037" s="53" t="s">
        <v>140</v>
      </c>
      <c r="E1037" s="77">
        <v>-4960000</v>
      </c>
    </row>
    <row r="1038" spans="1:5" ht="15" customHeight="1" x14ac:dyDescent="0.2">
      <c r="A1038" s="46"/>
      <c r="B1038" s="46"/>
      <c r="C1038" s="62">
        <v>3319</v>
      </c>
      <c r="D1038" s="53" t="s">
        <v>140</v>
      </c>
      <c r="E1038" s="77">
        <v>4760000</v>
      </c>
    </row>
    <row r="1039" spans="1:5" ht="15" customHeight="1" x14ac:dyDescent="0.2">
      <c r="A1039" s="46"/>
      <c r="B1039" s="46"/>
      <c r="C1039" s="62">
        <v>3330</v>
      </c>
      <c r="D1039" s="53" t="s">
        <v>140</v>
      </c>
      <c r="E1039" s="77">
        <v>200000</v>
      </c>
    </row>
    <row r="1040" spans="1:5" ht="15" customHeight="1" x14ac:dyDescent="0.2">
      <c r="A1040" s="64"/>
      <c r="B1040" s="64"/>
      <c r="C1040" s="57" t="s">
        <v>43</v>
      </c>
      <c r="D1040" s="58"/>
      <c r="E1040" s="59">
        <f>SUM(E1037:E1039)</f>
        <v>0</v>
      </c>
    </row>
    <row r="1041" spans="1:5" ht="15" customHeight="1" x14ac:dyDescent="0.2"/>
    <row r="1042" spans="1:5" ht="15" customHeight="1" x14ac:dyDescent="0.25">
      <c r="A1042" s="36" t="s">
        <v>337</v>
      </c>
    </row>
    <row r="1043" spans="1:5" ht="15" customHeight="1" x14ac:dyDescent="0.2">
      <c r="A1043" s="37" t="s">
        <v>323</v>
      </c>
      <c r="B1043" s="37"/>
      <c r="C1043" s="37"/>
      <c r="D1043" s="37"/>
      <c r="E1043" s="37"/>
    </row>
    <row r="1044" spans="1:5" ht="15" customHeight="1" x14ac:dyDescent="0.2">
      <c r="A1044" s="37"/>
      <c r="B1044" s="37"/>
      <c r="C1044" s="37"/>
      <c r="D1044" s="37"/>
      <c r="E1044" s="37"/>
    </row>
    <row r="1045" spans="1:5" ht="15" customHeight="1" x14ac:dyDescent="0.2">
      <c r="A1045" s="38" t="s">
        <v>338</v>
      </c>
      <c r="B1045" s="38"/>
      <c r="C1045" s="38"/>
      <c r="D1045" s="38"/>
      <c r="E1045" s="38"/>
    </row>
    <row r="1046" spans="1:5" ht="15" customHeight="1" x14ac:dyDescent="0.2">
      <c r="A1046" s="38"/>
      <c r="B1046" s="38"/>
      <c r="C1046" s="38"/>
      <c r="D1046" s="38"/>
      <c r="E1046" s="38"/>
    </row>
    <row r="1047" spans="1:5" ht="15" customHeight="1" x14ac:dyDescent="0.2">
      <c r="A1047" s="38"/>
      <c r="B1047" s="38"/>
      <c r="C1047" s="38"/>
      <c r="D1047" s="38"/>
      <c r="E1047" s="38"/>
    </row>
    <row r="1048" spans="1:5" ht="15" customHeight="1" x14ac:dyDescent="0.2">
      <c r="A1048" s="38"/>
      <c r="B1048" s="38"/>
      <c r="C1048" s="38"/>
      <c r="D1048" s="38"/>
      <c r="E1048" s="38"/>
    </row>
    <row r="1049" spans="1:5" ht="15" customHeight="1" x14ac:dyDescent="0.2">
      <c r="A1049" s="38"/>
      <c r="B1049" s="38"/>
      <c r="C1049" s="38"/>
      <c r="D1049" s="38"/>
      <c r="E1049" s="38"/>
    </row>
    <row r="1050" spans="1:5" ht="15" customHeight="1" x14ac:dyDescent="0.2">
      <c r="A1050" s="38"/>
      <c r="B1050" s="38"/>
      <c r="C1050" s="38"/>
      <c r="D1050" s="38"/>
      <c r="E1050" s="38"/>
    </row>
    <row r="1051" spans="1:5" ht="15" customHeight="1" x14ac:dyDescent="0.2">
      <c r="A1051" s="38"/>
      <c r="B1051" s="38"/>
      <c r="C1051" s="38"/>
      <c r="D1051" s="38"/>
      <c r="E1051" s="38"/>
    </row>
    <row r="1052" spans="1:5" ht="15" customHeight="1" x14ac:dyDescent="0.2">
      <c r="A1052" s="38"/>
      <c r="B1052" s="38"/>
      <c r="C1052" s="38"/>
      <c r="D1052" s="38"/>
      <c r="E1052" s="38"/>
    </row>
    <row r="1053" spans="1:5" ht="15" customHeight="1" x14ac:dyDescent="0.2"/>
    <row r="1054" spans="1:5" ht="15" customHeight="1" x14ac:dyDescent="0.25">
      <c r="A1054" s="40" t="s">
        <v>16</v>
      </c>
      <c r="B1054" s="41"/>
      <c r="C1054" s="41"/>
      <c r="D1054" s="41"/>
      <c r="E1054" s="44"/>
    </row>
    <row r="1055" spans="1:5" ht="15" customHeight="1" x14ac:dyDescent="0.2">
      <c r="A1055" s="60" t="s">
        <v>44</v>
      </c>
      <c r="B1055" s="41"/>
      <c r="C1055" s="41"/>
      <c r="D1055" s="41"/>
      <c r="E1055" s="43" t="s">
        <v>45</v>
      </c>
    </row>
    <row r="1056" spans="1:5" ht="15" customHeight="1" x14ac:dyDescent="0.2">
      <c r="A1056" s="42"/>
      <c r="B1056" s="44"/>
      <c r="C1056" s="41"/>
      <c r="D1056" s="41"/>
      <c r="E1056" s="45"/>
    </row>
    <row r="1057" spans="1:5" ht="15" customHeight="1" x14ac:dyDescent="0.2">
      <c r="A1057" s="46"/>
      <c r="B1057" s="46"/>
      <c r="C1057" s="47" t="s">
        <v>39</v>
      </c>
      <c r="D1057" s="48" t="s">
        <v>40</v>
      </c>
      <c r="E1057" s="49" t="s">
        <v>41</v>
      </c>
    </row>
    <row r="1058" spans="1:5" ht="15" customHeight="1" x14ac:dyDescent="0.2">
      <c r="A1058" s="46"/>
      <c r="B1058" s="46"/>
      <c r="C1058" s="62">
        <v>3312</v>
      </c>
      <c r="D1058" s="118" t="s">
        <v>143</v>
      </c>
      <c r="E1058" s="77">
        <v>-11450000</v>
      </c>
    </row>
    <row r="1059" spans="1:5" ht="15" customHeight="1" x14ac:dyDescent="0.2">
      <c r="A1059" s="46"/>
      <c r="B1059" s="46"/>
      <c r="C1059" s="62">
        <v>3311</v>
      </c>
      <c r="D1059" s="118" t="s">
        <v>143</v>
      </c>
      <c r="E1059" s="77">
        <f>1400000+800000</f>
        <v>2200000</v>
      </c>
    </row>
    <row r="1060" spans="1:5" ht="15" customHeight="1" x14ac:dyDescent="0.2">
      <c r="A1060" s="46"/>
      <c r="B1060" s="46"/>
      <c r="C1060" s="62">
        <v>3312</v>
      </c>
      <c r="D1060" s="118" t="s">
        <v>143</v>
      </c>
      <c r="E1060" s="77">
        <f>1950000+900000</f>
        <v>2850000</v>
      </c>
    </row>
    <row r="1061" spans="1:5" ht="15" customHeight="1" x14ac:dyDescent="0.2">
      <c r="A1061" s="46"/>
      <c r="B1061" s="46"/>
      <c r="C1061" s="62">
        <v>3313</v>
      </c>
      <c r="D1061" s="118" t="s">
        <v>143</v>
      </c>
      <c r="E1061" s="77">
        <v>300000</v>
      </c>
    </row>
    <row r="1062" spans="1:5" ht="15" customHeight="1" x14ac:dyDescent="0.2">
      <c r="A1062" s="46"/>
      <c r="B1062" s="46"/>
      <c r="C1062" s="62">
        <v>3319</v>
      </c>
      <c r="D1062" s="139" t="s">
        <v>143</v>
      </c>
      <c r="E1062" s="77">
        <f>2450000+300000</f>
        <v>2750000</v>
      </c>
    </row>
    <row r="1063" spans="1:5" ht="15" customHeight="1" x14ac:dyDescent="0.2">
      <c r="A1063" s="46"/>
      <c r="B1063" s="46"/>
      <c r="C1063" s="62">
        <v>3312</v>
      </c>
      <c r="D1063" s="98" t="s">
        <v>68</v>
      </c>
      <c r="E1063" s="77">
        <v>1150000</v>
      </c>
    </row>
    <row r="1064" spans="1:5" ht="15" customHeight="1" x14ac:dyDescent="0.2">
      <c r="A1064" s="46"/>
      <c r="B1064" s="46"/>
      <c r="C1064" s="62">
        <v>3313</v>
      </c>
      <c r="D1064" s="98" t="s">
        <v>68</v>
      </c>
      <c r="E1064" s="77">
        <v>1000000</v>
      </c>
    </row>
    <row r="1065" spans="1:5" ht="15" customHeight="1" x14ac:dyDescent="0.2">
      <c r="A1065" s="46"/>
      <c r="B1065" s="46"/>
      <c r="C1065" s="62">
        <v>3319</v>
      </c>
      <c r="D1065" s="98" t="s">
        <v>68</v>
      </c>
      <c r="E1065" s="77">
        <v>300000</v>
      </c>
    </row>
    <row r="1066" spans="1:5" ht="15" customHeight="1" x14ac:dyDescent="0.2">
      <c r="A1066" s="64"/>
      <c r="B1066" s="64"/>
      <c r="C1066" s="57" t="s">
        <v>43</v>
      </c>
      <c r="D1066" s="58"/>
      <c r="E1066" s="59">
        <f>SUM(E1058:E1065)</f>
        <v>-900000</v>
      </c>
    </row>
    <row r="1067" spans="1:5" ht="15" customHeight="1" x14ac:dyDescent="0.2"/>
    <row r="1068" spans="1:5" ht="15" customHeight="1" x14ac:dyDescent="0.2">
      <c r="B1068" s="72" t="s">
        <v>53</v>
      </c>
      <c r="C1068" s="47" t="s">
        <v>39</v>
      </c>
      <c r="D1068" s="119" t="s">
        <v>54</v>
      </c>
      <c r="E1068" s="49" t="s">
        <v>41</v>
      </c>
    </row>
    <row r="1069" spans="1:5" ht="15" customHeight="1" x14ac:dyDescent="0.2">
      <c r="B1069" s="107">
        <v>670</v>
      </c>
      <c r="C1069" s="62"/>
      <c r="D1069" s="84" t="s">
        <v>132</v>
      </c>
      <c r="E1069" s="127">
        <v>900000</v>
      </c>
    </row>
    <row r="1070" spans="1:5" ht="15" customHeight="1" x14ac:dyDescent="0.2">
      <c r="B1070" s="120"/>
      <c r="C1070" s="57" t="s">
        <v>43</v>
      </c>
      <c r="D1070" s="121"/>
      <c r="E1070" s="122">
        <f>SUM(E1069:E1069)</f>
        <v>900000</v>
      </c>
    </row>
    <row r="1071" spans="1:5" ht="15" customHeight="1" x14ac:dyDescent="0.2"/>
    <row r="1072" spans="1:5" ht="15" customHeight="1" x14ac:dyDescent="0.2"/>
    <row r="1073" spans="1:5" ht="15" customHeight="1" x14ac:dyDescent="0.25">
      <c r="A1073" s="36" t="s">
        <v>339</v>
      </c>
    </row>
    <row r="1074" spans="1:5" ht="15" customHeight="1" x14ac:dyDescent="0.2">
      <c r="A1074" s="37" t="s">
        <v>340</v>
      </c>
      <c r="B1074" s="37"/>
      <c r="C1074" s="37"/>
      <c r="D1074" s="37"/>
      <c r="E1074" s="37"/>
    </row>
    <row r="1075" spans="1:5" ht="15" customHeight="1" x14ac:dyDescent="0.2">
      <c r="A1075" s="37"/>
      <c r="B1075" s="37"/>
      <c r="C1075" s="37"/>
      <c r="D1075" s="37"/>
      <c r="E1075" s="37"/>
    </row>
    <row r="1076" spans="1:5" ht="15" customHeight="1" x14ac:dyDescent="0.2">
      <c r="A1076" s="38" t="s">
        <v>341</v>
      </c>
      <c r="B1076" s="38"/>
      <c r="C1076" s="38"/>
      <c r="D1076" s="38"/>
      <c r="E1076" s="38"/>
    </row>
    <row r="1077" spans="1:5" ht="15" customHeight="1" x14ac:dyDescent="0.2">
      <c r="A1077" s="38"/>
      <c r="B1077" s="38"/>
      <c r="C1077" s="38"/>
      <c r="D1077" s="38"/>
      <c r="E1077" s="38"/>
    </row>
    <row r="1078" spans="1:5" ht="15" customHeight="1" x14ac:dyDescent="0.2">
      <c r="A1078" s="38"/>
      <c r="B1078" s="38"/>
      <c r="C1078" s="38"/>
      <c r="D1078" s="38"/>
      <c r="E1078" s="38"/>
    </row>
    <row r="1079" spans="1:5" ht="15" customHeight="1" x14ac:dyDescent="0.2">
      <c r="A1079" s="38"/>
      <c r="B1079" s="38"/>
      <c r="C1079" s="38"/>
      <c r="D1079" s="38"/>
      <c r="E1079" s="38"/>
    </row>
    <row r="1080" spans="1:5" ht="15" customHeight="1" x14ac:dyDescent="0.2">
      <c r="A1080" s="38"/>
      <c r="B1080" s="38"/>
      <c r="C1080" s="38"/>
      <c r="D1080" s="38"/>
      <c r="E1080" s="38"/>
    </row>
    <row r="1081" spans="1:5" ht="15" customHeight="1" x14ac:dyDescent="0.2">
      <c r="A1081" s="38"/>
      <c r="B1081" s="38"/>
      <c r="C1081" s="38"/>
      <c r="D1081" s="38"/>
      <c r="E1081" s="38"/>
    </row>
    <row r="1082" spans="1:5" ht="15" customHeight="1" x14ac:dyDescent="0.2">
      <c r="A1082" s="38"/>
      <c r="B1082" s="38"/>
      <c r="C1082" s="38"/>
      <c r="D1082" s="38"/>
      <c r="E1082" s="38"/>
    </row>
    <row r="1083" spans="1:5" ht="15" customHeight="1" x14ac:dyDescent="0.2">
      <c r="A1083" s="38"/>
      <c r="B1083" s="38"/>
      <c r="C1083" s="38"/>
      <c r="D1083" s="38"/>
      <c r="E1083" s="38"/>
    </row>
    <row r="1084" spans="1:5" ht="15" customHeight="1" x14ac:dyDescent="0.2"/>
    <row r="1085" spans="1:5" ht="15" customHeight="1" x14ac:dyDescent="0.25">
      <c r="A1085" s="40" t="s">
        <v>16</v>
      </c>
      <c r="B1085" s="41"/>
      <c r="C1085" s="41"/>
      <c r="D1085" s="41"/>
      <c r="E1085" s="44"/>
    </row>
    <row r="1086" spans="1:5" ht="15" customHeight="1" x14ac:dyDescent="0.2">
      <c r="A1086" s="42" t="s">
        <v>76</v>
      </c>
      <c r="B1086" s="143"/>
      <c r="C1086" s="143"/>
      <c r="D1086" s="143"/>
      <c r="E1086" s="143" t="s">
        <v>77</v>
      </c>
    </row>
    <row r="1087" spans="1:5" ht="15" customHeight="1" x14ac:dyDescent="0.2">
      <c r="A1087" s="42"/>
      <c r="B1087" s="44"/>
      <c r="C1087" s="41"/>
      <c r="D1087" s="41"/>
      <c r="E1087" s="45"/>
    </row>
    <row r="1088" spans="1:5" ht="15" customHeight="1" x14ac:dyDescent="0.2">
      <c r="A1088" s="46"/>
      <c r="B1088" s="46"/>
      <c r="C1088" s="47" t="s">
        <v>39</v>
      </c>
      <c r="D1088" s="48" t="s">
        <v>40</v>
      </c>
      <c r="E1088" s="49" t="s">
        <v>41</v>
      </c>
    </row>
    <row r="1089" spans="1:5" ht="15" customHeight="1" x14ac:dyDescent="0.2">
      <c r="A1089" s="46"/>
      <c r="B1089" s="46"/>
      <c r="C1089" s="62">
        <v>3599</v>
      </c>
      <c r="D1089" s="118" t="s">
        <v>143</v>
      </c>
      <c r="E1089" s="77">
        <v>-460000</v>
      </c>
    </row>
    <row r="1090" spans="1:5" ht="15" customHeight="1" x14ac:dyDescent="0.2">
      <c r="A1090" s="46"/>
      <c r="B1090" s="46"/>
      <c r="C1090" s="62">
        <v>3592</v>
      </c>
      <c r="D1090" s="118" t="s">
        <v>143</v>
      </c>
      <c r="E1090" s="77">
        <v>460000</v>
      </c>
    </row>
    <row r="1091" spans="1:5" ht="15" customHeight="1" x14ac:dyDescent="0.2">
      <c r="A1091" s="64"/>
      <c r="B1091" s="64"/>
      <c r="C1091" s="57" t="s">
        <v>43</v>
      </c>
      <c r="D1091" s="58"/>
      <c r="E1091" s="59">
        <f>SUM(E1089:E1090)</f>
        <v>0</v>
      </c>
    </row>
    <row r="1092" spans="1:5" ht="15" customHeight="1" x14ac:dyDescent="0.2"/>
    <row r="1093" spans="1:5" ht="15" customHeight="1" x14ac:dyDescent="0.2"/>
    <row r="1094" spans="1:5" ht="15" customHeight="1" x14ac:dyDescent="0.25">
      <c r="A1094" s="36" t="s">
        <v>342</v>
      </c>
    </row>
    <row r="1095" spans="1:5" ht="15" customHeight="1" x14ac:dyDescent="0.2">
      <c r="A1095" s="37" t="s">
        <v>174</v>
      </c>
      <c r="B1095" s="37"/>
      <c r="C1095" s="37"/>
      <c r="D1095" s="37"/>
      <c r="E1095" s="37"/>
    </row>
    <row r="1096" spans="1:5" ht="15" customHeight="1" x14ac:dyDescent="0.2">
      <c r="A1096" s="37"/>
      <c r="B1096" s="37"/>
      <c r="C1096" s="37"/>
      <c r="D1096" s="37"/>
      <c r="E1096" s="37"/>
    </row>
    <row r="1097" spans="1:5" ht="15" customHeight="1" x14ac:dyDescent="0.2">
      <c r="A1097" s="38" t="s">
        <v>343</v>
      </c>
      <c r="B1097" s="38"/>
      <c r="C1097" s="38"/>
      <c r="D1097" s="38"/>
      <c r="E1097" s="38"/>
    </row>
    <row r="1098" spans="1:5" ht="15" customHeight="1" x14ac:dyDescent="0.2">
      <c r="A1098" s="38"/>
      <c r="B1098" s="38"/>
      <c r="C1098" s="38"/>
      <c r="D1098" s="38"/>
      <c r="E1098" s="38"/>
    </row>
    <row r="1099" spans="1:5" ht="15" customHeight="1" x14ac:dyDescent="0.2">
      <c r="A1099" s="38"/>
      <c r="B1099" s="38"/>
      <c r="C1099" s="38"/>
      <c r="D1099" s="38"/>
      <c r="E1099" s="38"/>
    </row>
    <row r="1100" spans="1:5" ht="15" customHeight="1" x14ac:dyDescent="0.2">
      <c r="A1100" s="38"/>
      <c r="B1100" s="38"/>
      <c r="C1100" s="38"/>
      <c r="D1100" s="38"/>
      <c r="E1100" s="38"/>
    </row>
    <row r="1101" spans="1:5" ht="15" customHeight="1" x14ac:dyDescent="0.2">
      <c r="A1101" s="38"/>
      <c r="B1101" s="38"/>
      <c r="C1101" s="38"/>
      <c r="D1101" s="38"/>
      <c r="E1101" s="38"/>
    </row>
    <row r="1102" spans="1:5" ht="15" customHeight="1" x14ac:dyDescent="0.2">
      <c r="A1102" s="38"/>
      <c r="B1102" s="38"/>
      <c r="C1102" s="38"/>
      <c r="D1102" s="38"/>
      <c r="E1102" s="38"/>
    </row>
    <row r="1103" spans="1:5" ht="15" customHeight="1" x14ac:dyDescent="0.2"/>
    <row r="1104" spans="1:5" ht="15" customHeight="1" x14ac:dyDescent="0.25">
      <c r="A1104" s="68" t="s">
        <v>16</v>
      </c>
      <c r="B1104" s="69"/>
      <c r="C1104" s="69"/>
      <c r="D1104" s="44"/>
      <c r="E1104" s="44"/>
    </row>
    <row r="1105" spans="1:5" ht="15" customHeight="1" x14ac:dyDescent="0.2">
      <c r="A1105" s="60" t="s">
        <v>99</v>
      </c>
      <c r="B1105" s="69"/>
      <c r="C1105" s="69"/>
      <c r="D1105" s="69"/>
      <c r="E1105" s="61" t="s">
        <v>176</v>
      </c>
    </row>
    <row r="1106" spans="1:5" ht="15" customHeight="1" x14ac:dyDescent="0.2">
      <c r="A1106" s="70"/>
      <c r="B1106" s="109"/>
      <c r="C1106" s="69"/>
      <c r="D1106" s="70"/>
      <c r="E1106" s="110"/>
    </row>
    <row r="1107" spans="1:5" ht="15" customHeight="1" x14ac:dyDescent="0.2">
      <c r="A1107" s="137"/>
      <c r="B1107" s="137"/>
      <c r="C1107" s="72" t="s">
        <v>39</v>
      </c>
      <c r="D1107" s="48" t="s">
        <v>40</v>
      </c>
      <c r="E1107" s="72" t="s">
        <v>41</v>
      </c>
    </row>
    <row r="1108" spans="1:5" ht="15" customHeight="1" x14ac:dyDescent="0.2">
      <c r="A1108" s="130"/>
      <c r="B1108" s="51"/>
      <c r="C1108" s="62">
        <v>3636</v>
      </c>
      <c r="D1108" s="53" t="s">
        <v>46</v>
      </c>
      <c r="E1108" s="77">
        <v>-220000</v>
      </c>
    </row>
    <row r="1109" spans="1:5" ht="15" customHeight="1" x14ac:dyDescent="0.2">
      <c r="A1109" s="86"/>
      <c r="B1109" s="69"/>
      <c r="C1109" s="79" t="s">
        <v>43</v>
      </c>
      <c r="D1109" s="88"/>
      <c r="E1109" s="89">
        <f>SUM(E1108:E1108)</f>
        <v>-220000</v>
      </c>
    </row>
    <row r="1110" spans="1:5" ht="15" customHeight="1" x14ac:dyDescent="0.2"/>
    <row r="1111" spans="1:5" ht="15" customHeight="1" x14ac:dyDescent="0.25">
      <c r="A1111" s="68" t="s">
        <v>16</v>
      </c>
      <c r="B1111" s="69"/>
      <c r="C1111" s="69"/>
      <c r="D1111" s="44"/>
      <c r="E1111" s="44"/>
    </row>
    <row r="1112" spans="1:5" ht="15" customHeight="1" x14ac:dyDescent="0.2">
      <c r="A1112" s="60" t="s">
        <v>99</v>
      </c>
      <c r="B1112" s="69"/>
      <c r="C1112" s="69"/>
      <c r="D1112" s="69"/>
      <c r="E1112" s="61" t="s">
        <v>100</v>
      </c>
    </row>
    <row r="1113" spans="1:5" ht="15" customHeight="1" x14ac:dyDescent="0.2">
      <c r="A1113" s="70"/>
      <c r="B1113" s="109"/>
      <c r="C1113" s="69"/>
      <c r="D1113" s="70"/>
      <c r="E1113" s="110"/>
    </row>
    <row r="1114" spans="1:5" ht="15" customHeight="1" x14ac:dyDescent="0.2">
      <c r="A1114" s="137"/>
      <c r="B1114" s="137"/>
      <c r="C1114" s="72" t="s">
        <v>39</v>
      </c>
      <c r="D1114" s="48" t="s">
        <v>40</v>
      </c>
      <c r="E1114" s="72" t="s">
        <v>41</v>
      </c>
    </row>
    <row r="1115" spans="1:5" ht="15" customHeight="1" x14ac:dyDescent="0.2">
      <c r="A1115" s="130"/>
      <c r="B1115" s="51"/>
      <c r="C1115" s="62">
        <v>3123</v>
      </c>
      <c r="D1115" s="53" t="s">
        <v>115</v>
      </c>
      <c r="E1115" s="77">
        <v>220000</v>
      </c>
    </row>
    <row r="1116" spans="1:5" ht="15" customHeight="1" x14ac:dyDescent="0.2">
      <c r="A1116" s="86"/>
      <c r="B1116" s="69"/>
      <c r="C1116" s="79" t="s">
        <v>43</v>
      </c>
      <c r="D1116" s="88"/>
      <c r="E1116" s="89">
        <f>SUM(E1115:E1115)</f>
        <v>220000</v>
      </c>
    </row>
    <row r="1117" spans="1:5" ht="15" customHeight="1" x14ac:dyDescent="0.2"/>
    <row r="1118" spans="1:5" ht="15" customHeight="1" x14ac:dyDescent="0.2"/>
    <row r="1119" spans="1:5" ht="15" customHeight="1" x14ac:dyDescent="0.25">
      <c r="A1119" s="36" t="s">
        <v>344</v>
      </c>
    </row>
    <row r="1120" spans="1:5" ht="15" customHeight="1" x14ac:dyDescent="0.2">
      <c r="A1120" s="37" t="s">
        <v>174</v>
      </c>
      <c r="B1120" s="37"/>
      <c r="C1120" s="37"/>
      <c r="D1120" s="37"/>
      <c r="E1120" s="37"/>
    </row>
    <row r="1121" spans="1:5" ht="15" customHeight="1" x14ac:dyDescent="0.2">
      <c r="A1121" s="37"/>
      <c r="B1121" s="37"/>
      <c r="C1121" s="37"/>
      <c r="D1121" s="37"/>
      <c r="E1121" s="37"/>
    </row>
    <row r="1122" spans="1:5" ht="15" customHeight="1" x14ac:dyDescent="0.2">
      <c r="A1122" s="38" t="s">
        <v>345</v>
      </c>
      <c r="B1122" s="38"/>
      <c r="C1122" s="38"/>
      <c r="D1122" s="38"/>
      <c r="E1122" s="38"/>
    </row>
    <row r="1123" spans="1:5" ht="15" customHeight="1" x14ac:dyDescent="0.2">
      <c r="A1123" s="38"/>
      <c r="B1123" s="38"/>
      <c r="C1123" s="38"/>
      <c r="D1123" s="38"/>
      <c r="E1123" s="38"/>
    </row>
    <row r="1124" spans="1:5" ht="15" customHeight="1" x14ac:dyDescent="0.2">
      <c r="A1124" s="38"/>
      <c r="B1124" s="38"/>
      <c r="C1124" s="38"/>
      <c r="D1124" s="38"/>
      <c r="E1124" s="38"/>
    </row>
    <row r="1125" spans="1:5" ht="15" customHeight="1" x14ac:dyDescent="0.2">
      <c r="A1125" s="38"/>
      <c r="B1125" s="38"/>
      <c r="C1125" s="38"/>
      <c r="D1125" s="38"/>
      <c r="E1125" s="38"/>
    </row>
    <row r="1126" spans="1:5" ht="15" customHeight="1" x14ac:dyDescent="0.2">
      <c r="A1126" s="38"/>
      <c r="B1126" s="38"/>
      <c r="C1126" s="38"/>
      <c r="D1126" s="38"/>
      <c r="E1126" s="38"/>
    </row>
    <row r="1127" spans="1:5" ht="15" customHeight="1" x14ac:dyDescent="0.2">
      <c r="A1127" s="38"/>
      <c r="B1127" s="38"/>
      <c r="C1127" s="38"/>
      <c r="D1127" s="38"/>
      <c r="E1127" s="38"/>
    </row>
    <row r="1128" spans="1:5" ht="15" customHeight="1" x14ac:dyDescent="0.2"/>
    <row r="1129" spans="1:5" ht="15" customHeight="1" x14ac:dyDescent="0.25">
      <c r="A1129" s="68" t="s">
        <v>16</v>
      </c>
      <c r="B1129" s="69"/>
      <c r="C1129" s="69"/>
      <c r="D1129" s="44"/>
      <c r="E1129" s="44"/>
    </row>
    <row r="1130" spans="1:5" ht="15" customHeight="1" x14ac:dyDescent="0.2">
      <c r="A1130" s="60" t="s">
        <v>99</v>
      </c>
      <c r="B1130" s="69"/>
      <c r="C1130" s="69"/>
      <c r="D1130" s="69"/>
      <c r="E1130" s="61" t="s">
        <v>176</v>
      </c>
    </row>
    <row r="1131" spans="1:5" ht="15" customHeight="1" x14ac:dyDescent="0.2">
      <c r="A1131" s="70"/>
      <c r="B1131" s="109"/>
      <c r="C1131" s="69"/>
      <c r="D1131" s="70"/>
      <c r="E1131" s="110"/>
    </row>
    <row r="1132" spans="1:5" ht="15" customHeight="1" x14ac:dyDescent="0.2">
      <c r="A1132" s="137"/>
      <c r="B1132" s="137"/>
      <c r="C1132" s="72" t="s">
        <v>39</v>
      </c>
      <c r="D1132" s="48" t="s">
        <v>40</v>
      </c>
      <c r="E1132" s="72" t="s">
        <v>41</v>
      </c>
    </row>
    <row r="1133" spans="1:5" ht="15" customHeight="1" x14ac:dyDescent="0.2">
      <c r="A1133" s="130"/>
      <c r="B1133" s="51"/>
      <c r="C1133" s="62">
        <v>3636</v>
      </c>
      <c r="D1133" s="53" t="s">
        <v>46</v>
      </c>
      <c r="E1133" s="77">
        <v>-6500</v>
      </c>
    </row>
    <row r="1134" spans="1:5" ht="15" customHeight="1" x14ac:dyDescent="0.2">
      <c r="A1134" s="86"/>
      <c r="B1134" s="69"/>
      <c r="C1134" s="79" t="s">
        <v>43</v>
      </c>
      <c r="D1134" s="88"/>
      <c r="E1134" s="89">
        <f>SUM(E1133:E1133)</f>
        <v>-6500</v>
      </c>
    </row>
    <row r="1135" spans="1:5" ht="15" customHeight="1" x14ac:dyDescent="0.2"/>
    <row r="1136" spans="1:5" ht="15" customHeight="1" x14ac:dyDescent="0.25">
      <c r="A1136" s="68" t="s">
        <v>16</v>
      </c>
      <c r="B1136" s="69"/>
      <c r="C1136" s="69"/>
      <c r="D1136" s="44"/>
      <c r="E1136" s="44"/>
    </row>
    <row r="1137" spans="1:5" ht="15" customHeight="1" x14ac:dyDescent="0.2">
      <c r="A1137" s="60" t="s">
        <v>99</v>
      </c>
      <c r="B1137" s="69"/>
      <c r="C1137" s="69"/>
      <c r="D1137" s="69"/>
      <c r="E1137" s="61" t="s">
        <v>100</v>
      </c>
    </row>
    <row r="1138" spans="1:5" ht="15" customHeight="1" x14ac:dyDescent="0.2">
      <c r="A1138" s="70"/>
      <c r="B1138" s="109"/>
      <c r="C1138" s="69"/>
      <c r="D1138" s="70"/>
      <c r="E1138" s="110"/>
    </row>
    <row r="1139" spans="1:5" ht="15" customHeight="1" x14ac:dyDescent="0.2">
      <c r="A1139" s="137"/>
      <c r="B1139" s="137"/>
      <c r="C1139" s="72" t="s">
        <v>39</v>
      </c>
      <c r="D1139" s="48" t="s">
        <v>40</v>
      </c>
      <c r="E1139" s="72" t="s">
        <v>41</v>
      </c>
    </row>
    <row r="1140" spans="1:5" ht="15" customHeight="1" x14ac:dyDescent="0.2">
      <c r="A1140" s="130"/>
      <c r="B1140" s="51"/>
      <c r="C1140" s="62">
        <v>4371</v>
      </c>
      <c r="D1140" s="53" t="s">
        <v>115</v>
      </c>
      <c r="E1140" s="77">
        <v>6500</v>
      </c>
    </row>
    <row r="1141" spans="1:5" ht="15" customHeight="1" x14ac:dyDescent="0.2">
      <c r="A1141" s="86"/>
      <c r="B1141" s="69"/>
      <c r="C1141" s="79" t="s">
        <v>43</v>
      </c>
      <c r="D1141" s="88"/>
      <c r="E1141" s="89">
        <f>SUM(E1140:E1140)</f>
        <v>6500</v>
      </c>
    </row>
    <row r="1142" spans="1:5" ht="15" customHeight="1" x14ac:dyDescent="0.2"/>
    <row r="1143" spans="1:5" ht="15" customHeight="1" x14ac:dyDescent="0.2"/>
    <row r="1144" spans="1:5" ht="15" customHeight="1" x14ac:dyDescent="0.2"/>
    <row r="1145" spans="1:5" ht="15" customHeight="1" x14ac:dyDescent="0.2"/>
    <row r="1146" spans="1:5" ht="15" customHeight="1" x14ac:dyDescent="0.25">
      <c r="A1146" s="36" t="s">
        <v>346</v>
      </c>
    </row>
    <row r="1147" spans="1:5" ht="15" customHeight="1" x14ac:dyDescent="0.2">
      <c r="A1147" s="37" t="s">
        <v>179</v>
      </c>
      <c r="B1147" s="37"/>
      <c r="C1147" s="37"/>
      <c r="D1147" s="37"/>
      <c r="E1147" s="37"/>
    </row>
    <row r="1148" spans="1:5" ht="15" customHeight="1" x14ac:dyDescent="0.2">
      <c r="A1148" s="37"/>
      <c r="B1148" s="37"/>
      <c r="C1148" s="37"/>
      <c r="D1148" s="37"/>
      <c r="E1148" s="37"/>
    </row>
    <row r="1149" spans="1:5" ht="15" customHeight="1" x14ac:dyDescent="0.2">
      <c r="A1149" s="38" t="s">
        <v>347</v>
      </c>
      <c r="B1149" s="38"/>
      <c r="C1149" s="38"/>
      <c r="D1149" s="38"/>
      <c r="E1149" s="38"/>
    </row>
    <row r="1150" spans="1:5" ht="15" customHeight="1" x14ac:dyDescent="0.2">
      <c r="A1150" s="38"/>
      <c r="B1150" s="38"/>
      <c r="C1150" s="38"/>
      <c r="D1150" s="38"/>
      <c r="E1150" s="38"/>
    </row>
    <row r="1151" spans="1:5" ht="15" customHeight="1" x14ac:dyDescent="0.2">
      <c r="A1151" s="38"/>
      <c r="B1151" s="38"/>
      <c r="C1151" s="38"/>
      <c r="D1151" s="38"/>
      <c r="E1151" s="38"/>
    </row>
    <row r="1152" spans="1:5" ht="15" customHeight="1" x14ac:dyDescent="0.2">
      <c r="A1152" s="38"/>
      <c r="B1152" s="38"/>
      <c r="C1152" s="38"/>
      <c r="D1152" s="38"/>
      <c r="E1152" s="38"/>
    </row>
    <row r="1153" spans="1:7" ht="15" customHeight="1" x14ac:dyDescent="0.2">
      <c r="A1153" s="38"/>
      <c r="B1153" s="38"/>
      <c r="C1153" s="38"/>
      <c r="D1153" s="38"/>
      <c r="E1153" s="38"/>
    </row>
    <row r="1154" spans="1:7" ht="15" customHeight="1" x14ac:dyDescent="0.2">
      <c r="A1154" s="41"/>
      <c r="B1154" s="154"/>
      <c r="C1154" s="159"/>
      <c r="D1154" s="41"/>
      <c r="E1154" s="160"/>
    </row>
    <row r="1155" spans="1:7" ht="15" customHeight="1" x14ac:dyDescent="0.25">
      <c r="A1155" s="68" t="s">
        <v>16</v>
      </c>
      <c r="B1155" s="69"/>
      <c r="C1155" s="69"/>
      <c r="D1155" s="44"/>
      <c r="E1155" s="44"/>
    </row>
    <row r="1156" spans="1:7" ht="15" customHeight="1" x14ac:dyDescent="0.2">
      <c r="A1156" s="60" t="s">
        <v>94</v>
      </c>
      <c r="B1156" s="69"/>
      <c r="C1156" s="69"/>
      <c r="D1156" s="69"/>
      <c r="E1156" s="61" t="s">
        <v>95</v>
      </c>
    </row>
    <row r="1157" spans="1:7" ht="15" customHeight="1" x14ac:dyDescent="0.25">
      <c r="A1157" s="164"/>
      <c r="B1157" s="165"/>
      <c r="C1157" s="69"/>
      <c r="D1157" s="70"/>
      <c r="E1157" s="110"/>
    </row>
    <row r="1158" spans="1:7" ht="15" customHeight="1" x14ac:dyDescent="0.2">
      <c r="A1158" s="137"/>
      <c r="B1158" s="46"/>
      <c r="C1158" s="72" t="s">
        <v>39</v>
      </c>
      <c r="D1158" s="48" t="s">
        <v>40</v>
      </c>
      <c r="E1158" s="49" t="s">
        <v>41</v>
      </c>
    </row>
    <row r="1159" spans="1:7" ht="15" customHeight="1" x14ac:dyDescent="0.2">
      <c r="A1159" s="134"/>
      <c r="B1159" s="134"/>
      <c r="C1159" s="62">
        <v>3315</v>
      </c>
      <c r="D1159" s="53" t="s">
        <v>46</v>
      </c>
      <c r="E1159" s="77">
        <f>-7676-518387</f>
        <v>-526063</v>
      </c>
    </row>
    <row r="1160" spans="1:7" ht="15" customHeight="1" x14ac:dyDescent="0.2">
      <c r="A1160" s="134"/>
      <c r="B1160" s="134"/>
      <c r="C1160" s="62">
        <v>3315</v>
      </c>
      <c r="D1160" s="53" t="s">
        <v>115</v>
      </c>
      <c r="E1160" s="77">
        <v>-500000</v>
      </c>
      <c r="G1160" s="93">
        <f>SUM(E1159:E1160)</f>
        <v>-1026063</v>
      </c>
    </row>
    <row r="1161" spans="1:7" ht="15" customHeight="1" x14ac:dyDescent="0.2">
      <c r="A1161" s="134"/>
      <c r="B1161" s="134"/>
      <c r="C1161" s="62">
        <v>3315</v>
      </c>
      <c r="D1161" s="53" t="s">
        <v>46</v>
      </c>
      <c r="E1161" s="77">
        <f>5808+1868</f>
        <v>7676</v>
      </c>
    </row>
    <row r="1162" spans="1:7" ht="15" customHeight="1" x14ac:dyDescent="0.2">
      <c r="A1162" s="134"/>
      <c r="B1162" s="134"/>
      <c r="C1162" s="62">
        <v>3315</v>
      </c>
      <c r="D1162" s="53" t="s">
        <v>115</v>
      </c>
      <c r="E1162" s="77">
        <f>840387+157000+21000</f>
        <v>1018387</v>
      </c>
    </row>
    <row r="1163" spans="1:7" ht="15" customHeight="1" x14ac:dyDescent="0.2">
      <c r="A1163" s="86"/>
      <c r="B1163" s="153"/>
      <c r="C1163" s="79" t="s">
        <v>43</v>
      </c>
      <c r="D1163" s="88"/>
      <c r="E1163" s="89">
        <f>SUM(E1159:E1162)</f>
        <v>0</v>
      </c>
    </row>
    <row r="1164" spans="1:7" ht="15" customHeight="1" x14ac:dyDescent="0.2"/>
    <row r="1165" spans="1:7" ht="15" customHeight="1" x14ac:dyDescent="0.2"/>
    <row r="1166" spans="1:7" ht="15" customHeight="1" x14ac:dyDescent="0.25">
      <c r="A1166" s="36" t="s">
        <v>348</v>
      </c>
    </row>
    <row r="1167" spans="1:7" ht="15" customHeight="1" x14ac:dyDescent="0.2">
      <c r="A1167" s="37" t="s">
        <v>179</v>
      </c>
      <c r="B1167" s="37"/>
      <c r="C1167" s="37"/>
      <c r="D1167" s="37"/>
      <c r="E1167" s="37"/>
    </row>
    <row r="1168" spans="1:7" ht="15" customHeight="1" x14ac:dyDescent="0.2">
      <c r="A1168" s="37"/>
      <c r="B1168" s="37"/>
      <c r="C1168" s="37"/>
      <c r="D1168" s="37"/>
      <c r="E1168" s="37"/>
    </row>
    <row r="1169" spans="1:5" ht="15" customHeight="1" x14ac:dyDescent="0.2">
      <c r="A1169" s="38" t="s">
        <v>349</v>
      </c>
      <c r="B1169" s="38"/>
      <c r="C1169" s="38"/>
      <c r="D1169" s="38"/>
      <c r="E1169" s="38"/>
    </row>
    <row r="1170" spans="1:5" ht="15" customHeight="1" x14ac:dyDescent="0.2">
      <c r="A1170" s="38"/>
      <c r="B1170" s="38"/>
      <c r="C1170" s="38"/>
      <c r="D1170" s="38"/>
      <c r="E1170" s="38"/>
    </row>
    <row r="1171" spans="1:5" ht="15" customHeight="1" x14ac:dyDescent="0.2">
      <c r="A1171" s="38"/>
      <c r="B1171" s="38"/>
      <c r="C1171" s="38"/>
      <c r="D1171" s="38"/>
      <c r="E1171" s="38"/>
    </row>
    <row r="1172" spans="1:5" ht="15" customHeight="1" x14ac:dyDescent="0.2">
      <c r="A1172" s="38"/>
      <c r="B1172" s="38"/>
      <c r="C1172" s="38"/>
      <c r="D1172" s="38"/>
      <c r="E1172" s="38"/>
    </row>
    <row r="1173" spans="1:5" ht="15" customHeight="1" x14ac:dyDescent="0.2">
      <c r="A1173" s="38"/>
      <c r="B1173" s="38"/>
      <c r="C1173" s="38"/>
      <c r="D1173" s="38"/>
      <c r="E1173" s="38"/>
    </row>
    <row r="1174" spans="1:5" ht="15" customHeight="1" x14ac:dyDescent="0.2">
      <c r="A1174" s="41"/>
      <c r="B1174" s="154"/>
      <c r="C1174" s="159"/>
      <c r="D1174" s="41"/>
      <c r="E1174" s="160"/>
    </row>
    <row r="1175" spans="1:5" ht="15" customHeight="1" x14ac:dyDescent="0.25">
      <c r="A1175" s="68" t="s">
        <v>16</v>
      </c>
      <c r="B1175" s="69"/>
      <c r="C1175" s="69"/>
      <c r="D1175" s="44"/>
      <c r="E1175" s="44"/>
    </row>
    <row r="1176" spans="1:5" ht="15" customHeight="1" x14ac:dyDescent="0.2">
      <c r="A1176" s="60" t="s">
        <v>94</v>
      </c>
      <c r="B1176" s="69"/>
      <c r="C1176" s="69"/>
      <c r="D1176" s="69"/>
      <c r="E1176" s="61" t="s">
        <v>95</v>
      </c>
    </row>
    <row r="1177" spans="1:5" ht="15" customHeight="1" x14ac:dyDescent="0.25">
      <c r="A1177" s="164"/>
      <c r="B1177" s="165"/>
      <c r="C1177" s="69"/>
      <c r="D1177" s="70"/>
      <c r="E1177" s="110"/>
    </row>
    <row r="1178" spans="1:5" ht="15" customHeight="1" x14ac:dyDescent="0.2">
      <c r="A1178" s="137"/>
      <c r="B1178" s="46"/>
      <c r="C1178" s="72" t="s">
        <v>39</v>
      </c>
      <c r="D1178" s="48" t="s">
        <v>40</v>
      </c>
      <c r="E1178" s="49" t="s">
        <v>41</v>
      </c>
    </row>
    <row r="1179" spans="1:5" ht="15" customHeight="1" x14ac:dyDescent="0.2">
      <c r="A1179" s="134"/>
      <c r="B1179" s="134"/>
      <c r="C1179" s="62">
        <v>3315</v>
      </c>
      <c r="D1179" s="53" t="s">
        <v>115</v>
      </c>
      <c r="E1179" s="77">
        <f>-22568.11-1327.53-2655.08</f>
        <v>-26550.720000000001</v>
      </c>
    </row>
    <row r="1180" spans="1:5" ht="15" customHeight="1" x14ac:dyDescent="0.2">
      <c r="A1180" s="134"/>
      <c r="B1180" s="134"/>
      <c r="C1180" s="62">
        <v>3315</v>
      </c>
      <c r="D1180" s="53" t="s">
        <v>46</v>
      </c>
      <c r="E1180" s="77">
        <f>9282.89+13285.22+546.05+781.48+1092.11+1562.97</f>
        <v>26550.720000000001</v>
      </c>
    </row>
    <row r="1181" spans="1:5" ht="15" customHeight="1" x14ac:dyDescent="0.2">
      <c r="A1181" s="86"/>
      <c r="B1181" s="153"/>
      <c r="C1181" s="79" t="s">
        <v>43</v>
      </c>
      <c r="D1181" s="88"/>
      <c r="E1181" s="89">
        <f>SUM(E1179:E1180)</f>
        <v>0</v>
      </c>
    </row>
    <row r="1182" spans="1:5" ht="15" customHeight="1" x14ac:dyDescent="0.2"/>
    <row r="1183" spans="1:5" ht="15" customHeight="1" x14ac:dyDescent="0.2"/>
    <row r="1184" spans="1:5"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sheetData>
  <mergeCells count="90">
    <mergeCell ref="A1120:E1121"/>
    <mergeCell ref="A1122:E1127"/>
    <mergeCell ref="A1147:E1148"/>
    <mergeCell ref="A1149:E1153"/>
    <mergeCell ref="A1167:E1168"/>
    <mergeCell ref="A1169:E1173"/>
    <mergeCell ref="A1043:E1044"/>
    <mergeCell ref="A1045:E1052"/>
    <mergeCell ref="A1074:E1075"/>
    <mergeCell ref="A1076:E1083"/>
    <mergeCell ref="A1095:E1096"/>
    <mergeCell ref="A1097:E1102"/>
    <mergeCell ref="A979:E980"/>
    <mergeCell ref="A981:E988"/>
    <mergeCell ref="A999:E1000"/>
    <mergeCell ref="A1001:E1008"/>
    <mergeCell ref="A1021:E1022"/>
    <mergeCell ref="A1023:E1031"/>
    <mergeCell ref="A887:E888"/>
    <mergeCell ref="A889:E897"/>
    <mergeCell ref="A911:E912"/>
    <mergeCell ref="A913:E922"/>
    <mergeCell ref="A939:E940"/>
    <mergeCell ref="A941:E948"/>
    <mergeCell ref="A811:E812"/>
    <mergeCell ref="A813:E817"/>
    <mergeCell ref="A835:E836"/>
    <mergeCell ref="A837:E844"/>
    <mergeCell ref="A856:E857"/>
    <mergeCell ref="A858:E865"/>
    <mergeCell ref="A731:E732"/>
    <mergeCell ref="A733:E742"/>
    <mergeCell ref="A762:E763"/>
    <mergeCell ref="A764:E770"/>
    <mergeCell ref="A791:E792"/>
    <mergeCell ref="A793:E799"/>
    <mergeCell ref="A636:E637"/>
    <mergeCell ref="A638:E646"/>
    <mergeCell ref="A664:E665"/>
    <mergeCell ref="A666:E673"/>
    <mergeCell ref="A698:E699"/>
    <mergeCell ref="A700:E707"/>
    <mergeCell ref="A538:E539"/>
    <mergeCell ref="A540:E548"/>
    <mergeCell ref="A575:E576"/>
    <mergeCell ref="A577:E584"/>
    <mergeCell ref="A604:E605"/>
    <mergeCell ref="A606:E612"/>
    <mergeCell ref="A434:E434"/>
    <mergeCell ref="A435:E442"/>
    <mergeCell ref="A471:E471"/>
    <mergeCell ref="A472:E480"/>
    <mergeCell ref="A499:E500"/>
    <mergeCell ref="A501:E509"/>
    <mergeCell ref="A356:E356"/>
    <mergeCell ref="A357:E363"/>
    <mergeCell ref="A383:E383"/>
    <mergeCell ref="A384:E390"/>
    <mergeCell ref="A409:E409"/>
    <mergeCell ref="A410:E416"/>
    <mergeCell ref="A275:E275"/>
    <mergeCell ref="A276:E283"/>
    <mergeCell ref="A301:E301"/>
    <mergeCell ref="A302:E308"/>
    <mergeCell ref="A330:E330"/>
    <mergeCell ref="A331:E338"/>
    <mergeCell ref="A190:E190"/>
    <mergeCell ref="A191:E191"/>
    <mergeCell ref="A192:E198"/>
    <mergeCell ref="A219:E219"/>
    <mergeCell ref="A220:E220"/>
    <mergeCell ref="A221:E231"/>
    <mergeCell ref="A115:E115"/>
    <mergeCell ref="A116:E116"/>
    <mergeCell ref="A117:E125"/>
    <mergeCell ref="A159:E159"/>
    <mergeCell ref="A160:E160"/>
    <mergeCell ref="A161:E167"/>
    <mergeCell ref="A55:E55"/>
    <mergeCell ref="A56:E56"/>
    <mergeCell ref="A57:E61"/>
    <mergeCell ref="A84:E84"/>
    <mergeCell ref="A85:E85"/>
    <mergeCell ref="A86:E91"/>
    <mergeCell ref="A2:E2"/>
    <mergeCell ref="A3:E3"/>
    <mergeCell ref="A4:E9"/>
    <mergeCell ref="A29:E29"/>
    <mergeCell ref="A30:E30"/>
    <mergeCell ref="A31:E35"/>
  </mergeCells>
  <pageMargins left="0.98425196850393704" right="0.98425196850393704" top="0.98425196850393704" bottom="0.98425196850393704" header="0.51181102362204722" footer="0.51181102362204722"/>
  <pageSetup paperSize="9" scale="92" firstPageNumber="38" orientation="portrait" useFirstPageNumber="1" r:id="rId1"/>
  <headerFooter alignWithMargins="0">
    <oddHeader>&amp;C&amp;"Arial,Kurzíva"Příloha č. 3: Rozpočtové změny č. 174/19 - 214/19 schválené Radou Olomouckého kraje 1.4.2019</oddHeader>
    <oddFooter xml:space="preserve">&amp;L&amp;"Arial,Kurzíva"Zastupitelstvo OK 29.4.2019
5.1. - Rozpočet Olomouckého kraje 2019 - rozpočtové změny 
Příloha č.3: Rozpočtové změny č. 174/19 - 214/19 schválené Radou Olomouckého kraje 1.4.2019&amp;R&amp;"Arial,Kurzíva"Strana &amp;P (celkem 66)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showGridLines="0" zoomScale="92" zoomScaleNormal="92" zoomScaleSheet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28515625" customWidth="1"/>
  </cols>
  <sheetData>
    <row r="1" spans="1:5" ht="15" customHeight="1" x14ac:dyDescent="0.25">
      <c r="A1" s="36" t="s">
        <v>253</v>
      </c>
    </row>
    <row r="2" spans="1:5" s="236" customFormat="1" ht="15" customHeight="1" x14ac:dyDescent="0.2">
      <c r="A2" s="37" t="s">
        <v>48</v>
      </c>
      <c r="B2" s="37"/>
      <c r="C2" s="37"/>
      <c r="D2" s="37"/>
      <c r="E2" s="37"/>
    </row>
    <row r="3" spans="1:5" s="236" customFormat="1" ht="15" customHeight="1" x14ac:dyDescent="0.2">
      <c r="A3" s="227" t="s">
        <v>254</v>
      </c>
      <c r="B3" s="227"/>
      <c r="C3" s="227"/>
      <c r="D3" s="227"/>
      <c r="E3" s="227"/>
    </row>
    <row r="4" spans="1:5" s="236" customFormat="1" ht="15" customHeight="1" x14ac:dyDescent="0.2">
      <c r="A4" s="227"/>
      <c r="B4" s="227"/>
      <c r="C4" s="227"/>
      <c r="D4" s="227"/>
      <c r="E4" s="227"/>
    </row>
    <row r="5" spans="1:5" s="236" customFormat="1" ht="15" customHeight="1" x14ac:dyDescent="0.2">
      <c r="A5" s="227"/>
      <c r="B5" s="227"/>
      <c r="C5" s="227"/>
      <c r="D5" s="227"/>
      <c r="E5" s="227"/>
    </row>
    <row r="6" spans="1:5" s="236" customFormat="1" ht="15" customHeight="1" x14ac:dyDescent="0.2">
      <c r="A6" s="227"/>
      <c r="B6" s="227"/>
      <c r="C6" s="227"/>
      <c r="D6" s="227"/>
      <c r="E6" s="227"/>
    </row>
    <row r="7" spans="1:5" s="236" customFormat="1" ht="15" customHeight="1" x14ac:dyDescent="0.2">
      <c r="A7" s="227"/>
      <c r="B7" s="227"/>
      <c r="C7" s="227"/>
      <c r="D7" s="227"/>
      <c r="E7" s="227"/>
    </row>
    <row r="8" spans="1:5" s="236" customFormat="1" ht="15" customHeight="1" x14ac:dyDescent="0.2">
      <c r="A8" s="227"/>
      <c r="B8" s="227"/>
      <c r="C8" s="227"/>
      <c r="D8" s="227"/>
      <c r="E8" s="227"/>
    </row>
    <row r="9" spans="1:5" s="236" customFormat="1" ht="15" customHeight="1" x14ac:dyDescent="0.2">
      <c r="A9" s="237"/>
      <c r="B9" s="237"/>
      <c r="C9" s="237"/>
      <c r="D9" s="237"/>
      <c r="E9" s="237"/>
    </row>
    <row r="10" spans="1:5" ht="15" customHeight="1" x14ac:dyDescent="0.25">
      <c r="A10" s="40" t="s">
        <v>1</v>
      </c>
      <c r="B10" s="41"/>
      <c r="C10" s="41"/>
      <c r="D10" s="41"/>
      <c r="E10" s="41"/>
    </row>
    <row r="11" spans="1:5" ht="15" customHeight="1" x14ac:dyDescent="0.2">
      <c r="A11" s="42" t="s">
        <v>195</v>
      </c>
      <c r="E11" t="s">
        <v>196</v>
      </c>
    </row>
    <row r="12" spans="1:5" ht="15" customHeight="1" x14ac:dyDescent="0.25">
      <c r="B12" s="40"/>
      <c r="C12" s="41"/>
      <c r="D12" s="41"/>
      <c r="E12" s="45"/>
    </row>
    <row r="13" spans="1:5" ht="15" customHeight="1" x14ac:dyDescent="0.2">
      <c r="A13" s="46"/>
      <c r="B13" s="46"/>
      <c r="C13" s="47" t="s">
        <v>39</v>
      </c>
      <c r="D13" s="106" t="s">
        <v>54</v>
      </c>
      <c r="E13" s="72" t="s">
        <v>41</v>
      </c>
    </row>
    <row r="14" spans="1:5" ht="15" customHeight="1" x14ac:dyDescent="0.2">
      <c r="A14" s="134"/>
      <c r="B14" s="135"/>
      <c r="C14" s="238">
        <v>6172</v>
      </c>
      <c r="D14" s="118" t="s">
        <v>255</v>
      </c>
      <c r="E14" s="77">
        <v>9599</v>
      </c>
    </row>
    <row r="15" spans="1:5" ht="15" customHeight="1" x14ac:dyDescent="0.2">
      <c r="A15" s="134"/>
      <c r="B15" s="135"/>
      <c r="C15" s="79" t="s">
        <v>43</v>
      </c>
      <c r="D15" s="80"/>
      <c r="E15" s="81">
        <f>SUM(E14:E14)</f>
        <v>9599</v>
      </c>
    </row>
    <row r="16" spans="1:5" ht="15" customHeight="1" x14ac:dyDescent="0.2"/>
    <row r="17" spans="1:5" ht="15" customHeight="1" x14ac:dyDescent="0.25">
      <c r="A17" s="68" t="s">
        <v>16</v>
      </c>
      <c r="B17" s="69"/>
      <c r="C17" s="69"/>
      <c r="D17" s="44"/>
      <c r="E17" s="44"/>
    </row>
    <row r="18" spans="1:5" ht="15" customHeight="1" x14ac:dyDescent="0.2">
      <c r="A18" s="60" t="s">
        <v>195</v>
      </c>
      <c r="B18" s="41"/>
      <c r="C18" s="41"/>
      <c r="D18" s="41"/>
      <c r="E18" s="43" t="s">
        <v>196</v>
      </c>
    </row>
    <row r="19" spans="1:5" ht="15" customHeight="1" x14ac:dyDescent="0.2">
      <c r="A19" s="70"/>
      <c r="B19" s="109"/>
      <c r="C19" s="69"/>
      <c r="D19" s="70"/>
      <c r="E19" s="110"/>
    </row>
    <row r="20" spans="1:5" ht="15" customHeight="1" x14ac:dyDescent="0.2">
      <c r="B20" s="46"/>
      <c r="C20" s="72" t="s">
        <v>39</v>
      </c>
      <c r="D20" s="48" t="s">
        <v>40</v>
      </c>
      <c r="E20" s="72" t="s">
        <v>41</v>
      </c>
    </row>
    <row r="21" spans="1:5" ht="15" customHeight="1" x14ac:dyDescent="0.2">
      <c r="B21" s="46"/>
      <c r="C21" s="62">
        <v>6172</v>
      </c>
      <c r="D21" s="53" t="s">
        <v>46</v>
      </c>
      <c r="E21" s="77">
        <v>9599</v>
      </c>
    </row>
    <row r="22" spans="1:5" ht="15" customHeight="1" x14ac:dyDescent="0.2">
      <c r="B22" s="131"/>
      <c r="C22" s="79" t="s">
        <v>43</v>
      </c>
      <c r="D22" s="88"/>
      <c r="E22" s="89">
        <f>SUM(E21:E21)</f>
        <v>9599</v>
      </c>
    </row>
    <row r="23" spans="1:5" ht="15" customHeight="1" x14ac:dyDescent="0.2"/>
    <row r="24" spans="1:5" ht="15" customHeight="1" x14ac:dyDescent="0.2"/>
    <row r="25" spans="1:5" ht="15" customHeight="1" x14ac:dyDescent="0.25">
      <c r="A25" s="36" t="s">
        <v>256</v>
      </c>
    </row>
    <row r="26" spans="1:5" ht="15" customHeight="1" x14ac:dyDescent="0.2">
      <c r="A26" s="66" t="s">
        <v>48</v>
      </c>
      <c r="B26" s="66"/>
      <c r="C26" s="66"/>
      <c r="D26" s="66"/>
      <c r="E26" s="66"/>
    </row>
    <row r="27" spans="1:5" ht="15" customHeight="1" x14ac:dyDescent="0.2">
      <c r="A27" s="133" t="s">
        <v>257</v>
      </c>
      <c r="B27" s="133"/>
      <c r="C27" s="133"/>
      <c r="D27" s="133"/>
      <c r="E27" s="133"/>
    </row>
    <row r="28" spans="1:5" ht="15" customHeight="1" x14ac:dyDescent="0.2">
      <c r="A28" s="133"/>
      <c r="B28" s="133"/>
      <c r="C28" s="133"/>
      <c r="D28" s="133"/>
      <c r="E28" s="133"/>
    </row>
    <row r="29" spans="1:5" ht="15" customHeight="1" x14ac:dyDescent="0.2">
      <c r="A29" s="133"/>
      <c r="B29" s="133"/>
      <c r="C29" s="133"/>
      <c r="D29" s="133"/>
      <c r="E29" s="133"/>
    </row>
    <row r="30" spans="1:5" ht="15" customHeight="1" x14ac:dyDescent="0.2">
      <c r="A30" s="133"/>
      <c r="B30" s="133"/>
      <c r="C30" s="133"/>
      <c r="D30" s="133"/>
      <c r="E30" s="133"/>
    </row>
    <row r="31" spans="1:5" ht="15" customHeight="1" x14ac:dyDescent="0.2">
      <c r="A31" s="133"/>
      <c r="B31" s="133"/>
      <c r="C31" s="133"/>
      <c r="D31" s="133"/>
      <c r="E31" s="133"/>
    </row>
    <row r="32" spans="1:5" ht="15" customHeight="1" x14ac:dyDescent="0.2">
      <c r="A32" s="133"/>
      <c r="B32" s="133"/>
      <c r="C32" s="133"/>
      <c r="D32" s="133"/>
      <c r="E32" s="133"/>
    </row>
    <row r="33" spans="1:5" ht="15" customHeight="1" x14ac:dyDescent="0.2">
      <c r="A33" s="133"/>
      <c r="B33" s="133"/>
      <c r="C33" s="133"/>
      <c r="D33" s="133"/>
      <c r="E33" s="133"/>
    </row>
    <row r="34" spans="1:5" ht="15" customHeight="1" x14ac:dyDescent="0.2">
      <c r="A34" s="133"/>
      <c r="B34" s="133"/>
      <c r="C34" s="133"/>
      <c r="D34" s="133"/>
      <c r="E34" s="133"/>
    </row>
    <row r="35" spans="1:5" ht="15" customHeight="1" x14ac:dyDescent="0.2">
      <c r="A35" s="105"/>
      <c r="B35" s="113"/>
      <c r="C35" s="105"/>
      <c r="D35" s="105"/>
      <c r="E35" s="105"/>
    </row>
    <row r="36" spans="1:5" ht="15" customHeight="1" x14ac:dyDescent="0.25">
      <c r="A36" s="68" t="s">
        <v>1</v>
      </c>
      <c r="B36" s="114"/>
      <c r="C36" s="69"/>
      <c r="D36" s="69"/>
      <c r="E36" s="69"/>
    </row>
    <row r="37" spans="1:5" ht="15" customHeight="1" x14ac:dyDescent="0.2">
      <c r="A37" s="60" t="s">
        <v>195</v>
      </c>
      <c r="B37" s="69"/>
      <c r="C37" s="69"/>
      <c r="D37" s="69"/>
      <c r="E37" s="61" t="s">
        <v>196</v>
      </c>
    </row>
    <row r="38" spans="1:5" ht="15" customHeight="1" x14ac:dyDescent="0.25">
      <c r="A38" s="44"/>
      <c r="B38" s="115"/>
      <c r="C38" s="41"/>
      <c r="D38" s="41"/>
      <c r="E38" s="45"/>
    </row>
    <row r="39" spans="1:5" ht="15" customHeight="1" x14ac:dyDescent="0.2">
      <c r="B39" s="46"/>
      <c r="C39" s="47" t="s">
        <v>39</v>
      </c>
      <c r="D39" s="96" t="s">
        <v>54</v>
      </c>
      <c r="E39" s="49" t="s">
        <v>41</v>
      </c>
    </row>
    <row r="40" spans="1:5" ht="15" customHeight="1" x14ac:dyDescent="0.2">
      <c r="B40" s="230"/>
      <c r="C40" s="52">
        <v>6172</v>
      </c>
      <c r="D40" s="118" t="s">
        <v>258</v>
      </c>
      <c r="E40" s="231">
        <v>615057.68999999994</v>
      </c>
    </row>
    <row r="41" spans="1:5" ht="15" customHeight="1" x14ac:dyDescent="0.2">
      <c r="B41" s="153"/>
      <c r="C41" s="57" t="s">
        <v>43</v>
      </c>
      <c r="D41" s="232"/>
      <c r="E41" s="59">
        <f>SUM(E40:E40)</f>
        <v>615057.68999999994</v>
      </c>
    </row>
    <row r="42" spans="1:5" ht="15" customHeight="1" x14ac:dyDescent="0.2"/>
    <row r="43" spans="1:5" ht="15" customHeight="1" x14ac:dyDescent="0.25">
      <c r="A43" s="40" t="s">
        <v>16</v>
      </c>
      <c r="B43" s="41"/>
      <c r="C43" s="41"/>
      <c r="D43" s="41"/>
      <c r="E43" s="41"/>
    </row>
    <row r="44" spans="1:5" ht="15" customHeight="1" x14ac:dyDescent="0.2">
      <c r="A44" s="42" t="s">
        <v>195</v>
      </c>
      <c r="B44" s="41"/>
      <c r="C44" s="41"/>
      <c r="D44" s="41"/>
      <c r="E44" s="43" t="s">
        <v>196</v>
      </c>
    </row>
    <row r="45" spans="1:5" ht="15" customHeight="1" x14ac:dyDescent="0.2"/>
    <row r="46" spans="1:5" ht="15" customHeight="1" x14ac:dyDescent="0.2">
      <c r="C46" s="72" t="s">
        <v>39</v>
      </c>
      <c r="D46" s="48" t="s">
        <v>40</v>
      </c>
      <c r="E46" s="72" t="s">
        <v>41</v>
      </c>
    </row>
    <row r="47" spans="1:5" ht="15" customHeight="1" x14ac:dyDescent="0.2">
      <c r="C47" s="62">
        <v>6172</v>
      </c>
      <c r="D47" s="124" t="s">
        <v>230</v>
      </c>
      <c r="E47" s="77">
        <v>615057.68999999994</v>
      </c>
    </row>
    <row r="48" spans="1:5" ht="15" customHeight="1" x14ac:dyDescent="0.2">
      <c r="C48" s="79" t="s">
        <v>43</v>
      </c>
      <c r="D48" s="88"/>
      <c r="E48" s="89">
        <f>SUM(E47:E47)</f>
        <v>615057.68999999994</v>
      </c>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sheetData>
  <mergeCells count="4">
    <mergeCell ref="A2:E2"/>
    <mergeCell ref="A3:E8"/>
    <mergeCell ref="A26:E26"/>
    <mergeCell ref="A27:E34"/>
  </mergeCells>
  <phoneticPr fontId="1" type="noConversion"/>
  <pageMargins left="0.98425196850393704" right="0.98425196850393704" top="0.98425196850393704" bottom="0.98425196850393704" header="0.51181102362204722" footer="0.51181102362204722"/>
  <pageSetup paperSize="9" scale="92" firstPageNumber="61" orientation="portrait" useFirstPageNumber="1" r:id="rId1"/>
  <headerFooter alignWithMargins="0">
    <oddHeader>&amp;C&amp;"Arial,Kurzíva"Příloha č. 4: Rozpočtové změny č. 172/19 - 173/19 navržené Radou Olomouckého kraje 18.3.2019 ke schválení</oddHeader>
    <oddFooter xml:space="preserve">&amp;L&amp;"Arial,Kurzíva"Zastupitelstvo OK 29.4.2019
5.1. - Rozpočet Olomouckého kraje 2019 - rozpočtové změny 
Příloha č.4: Rozpočtové změny č. 172/19 - 173/19 navržené Radou Olomouckého kraje 18.3.2019 ke schválení&amp;R&amp;"Arial,Kurzíva"Strana &amp;P (celkem 66)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showGridLines="0" zoomScale="92" zoomScaleNormal="92" zoomScaleSheetLayoutView="92" workbookViewId="0"/>
  </sheetViews>
  <sheetFormatPr defaultColWidth="9.140625" defaultRowHeight="12.75" x14ac:dyDescent="0.2"/>
  <cols>
    <col min="1" max="1" width="9.7109375" style="35" customWidth="1"/>
    <col min="2" max="2" width="12.85546875" style="35" customWidth="1"/>
    <col min="3" max="3" width="8.28515625" style="35" customWidth="1"/>
    <col min="4" max="4" width="39.140625" style="35" customWidth="1"/>
    <col min="5" max="5" width="18.85546875" style="35" customWidth="1"/>
    <col min="6" max="6" width="9.140625" style="35"/>
    <col min="7" max="7" width="12.28515625" style="35" bestFit="1" customWidth="1"/>
    <col min="8" max="16384" width="9.140625" style="35"/>
  </cols>
  <sheetData>
    <row r="1" spans="1:5" ht="15" customHeight="1" x14ac:dyDescent="0.25">
      <c r="A1" s="36" t="s">
        <v>350</v>
      </c>
    </row>
    <row r="2" spans="1:5" ht="15" customHeight="1" x14ac:dyDescent="0.2">
      <c r="A2" s="66" t="s">
        <v>48</v>
      </c>
      <c r="B2" s="66"/>
      <c r="C2" s="66"/>
      <c r="D2" s="66"/>
      <c r="E2" s="66"/>
    </row>
    <row r="3" spans="1:5" ht="15" customHeight="1" x14ac:dyDescent="0.2">
      <c r="A3" s="112" t="s">
        <v>351</v>
      </c>
      <c r="B3" s="112"/>
      <c r="C3" s="112"/>
      <c r="D3" s="112"/>
      <c r="E3" s="112"/>
    </row>
    <row r="4" spans="1:5" ht="15" customHeight="1" x14ac:dyDescent="0.2">
      <c r="A4" s="112"/>
      <c r="B4" s="112"/>
      <c r="C4" s="112"/>
      <c r="D4" s="112"/>
      <c r="E4" s="112"/>
    </row>
    <row r="5" spans="1:5" ht="15" customHeight="1" x14ac:dyDescent="0.2">
      <c r="A5" s="112"/>
      <c r="B5" s="112"/>
      <c r="C5" s="112"/>
      <c r="D5" s="112"/>
      <c r="E5" s="112"/>
    </row>
    <row r="6" spans="1:5" ht="15" customHeight="1" x14ac:dyDescent="0.2">
      <c r="A6" s="112"/>
      <c r="B6" s="112"/>
      <c r="C6" s="112"/>
      <c r="D6" s="112"/>
      <c r="E6" s="112"/>
    </row>
    <row r="7" spans="1:5" ht="15" customHeight="1" x14ac:dyDescent="0.2">
      <c r="A7" s="112"/>
      <c r="B7" s="112"/>
      <c r="C7" s="112"/>
      <c r="D7" s="112"/>
      <c r="E7" s="112"/>
    </row>
    <row r="8" spans="1:5" ht="15" customHeight="1" x14ac:dyDescent="0.2">
      <c r="A8" s="112"/>
      <c r="B8" s="112"/>
      <c r="C8" s="112"/>
      <c r="D8" s="112"/>
      <c r="E8" s="112"/>
    </row>
    <row r="9" spans="1:5" ht="15" customHeight="1" x14ac:dyDescent="0.2">
      <c r="A9" s="112"/>
      <c r="B9" s="112"/>
      <c r="C9" s="112"/>
      <c r="D9" s="112"/>
      <c r="E9" s="112"/>
    </row>
    <row r="10" spans="1:5" ht="15" customHeight="1" x14ac:dyDescent="0.2">
      <c r="A10" s="112"/>
      <c r="B10" s="112"/>
      <c r="C10" s="112"/>
      <c r="D10" s="112"/>
      <c r="E10" s="112"/>
    </row>
    <row r="11" spans="1:5" ht="15" customHeight="1" x14ac:dyDescent="0.2">
      <c r="A11" s="166"/>
      <c r="B11" s="166"/>
      <c r="C11" s="166"/>
      <c r="D11" s="166"/>
      <c r="E11" s="166"/>
    </row>
    <row r="12" spans="1:5" ht="15" customHeight="1" x14ac:dyDescent="0.25">
      <c r="A12" s="40" t="s">
        <v>1</v>
      </c>
      <c r="B12" s="41"/>
      <c r="C12" s="41"/>
      <c r="D12" s="41"/>
      <c r="E12" s="41"/>
    </row>
    <row r="13" spans="1:5" ht="15" customHeight="1" x14ac:dyDescent="0.2">
      <c r="A13" s="42" t="s">
        <v>195</v>
      </c>
      <c r="B13" s="41"/>
      <c r="C13" s="41"/>
      <c r="D13" s="41"/>
      <c r="E13" s="43" t="s">
        <v>196</v>
      </c>
    </row>
    <row r="14" spans="1:5" ht="15" customHeight="1" x14ac:dyDescent="0.25">
      <c r="A14"/>
      <c r="B14" s="40"/>
      <c r="C14" s="41"/>
      <c r="D14" s="41"/>
      <c r="E14" s="45"/>
    </row>
    <row r="15" spans="1:5" ht="15" customHeight="1" x14ac:dyDescent="0.2">
      <c r="A15" s="46"/>
      <c r="B15" s="46"/>
      <c r="C15" s="47" t="s">
        <v>39</v>
      </c>
      <c r="D15" s="106" t="s">
        <v>54</v>
      </c>
      <c r="E15" s="72" t="s">
        <v>41</v>
      </c>
    </row>
    <row r="16" spans="1:5" ht="15" customHeight="1" x14ac:dyDescent="0.2">
      <c r="A16" s="134"/>
      <c r="B16" s="135"/>
      <c r="C16" s="62">
        <v>6330</v>
      </c>
      <c r="D16" s="246" t="s">
        <v>352</v>
      </c>
      <c r="E16" s="77">
        <v>8149752.46</v>
      </c>
    </row>
    <row r="17" spans="1:5" ht="15" customHeight="1" x14ac:dyDescent="0.2">
      <c r="A17" s="134"/>
      <c r="B17" s="135"/>
      <c r="C17" s="79" t="s">
        <v>43</v>
      </c>
      <c r="D17" s="80"/>
      <c r="E17" s="81">
        <f>SUM(E16:E16)</f>
        <v>8149752.46</v>
      </c>
    </row>
    <row r="18" spans="1:5" ht="15" customHeight="1" x14ac:dyDescent="0.2">
      <c r="A18" s="70"/>
      <c r="B18" s="70"/>
      <c r="C18" s="70"/>
      <c r="D18" s="70"/>
      <c r="E18" s="70"/>
    </row>
    <row r="19" spans="1:5" ht="15" customHeight="1" x14ac:dyDescent="0.25">
      <c r="A19" s="40" t="s">
        <v>1</v>
      </c>
      <c r="B19" s="157"/>
      <c r="C19" s="41"/>
      <c r="D19" s="41"/>
      <c r="E19" s="41"/>
    </row>
    <row r="20" spans="1:5" ht="15" customHeight="1" x14ac:dyDescent="0.2">
      <c r="A20" s="42" t="s">
        <v>19</v>
      </c>
      <c r="B20" s="157"/>
      <c r="C20" s="41"/>
      <c r="D20" s="41"/>
      <c r="E20" s="43" t="s">
        <v>353</v>
      </c>
    </row>
    <row r="21" spans="1:5" ht="15" customHeight="1" x14ac:dyDescent="0.2">
      <c r="A21" s="224"/>
      <c r="B21" s="224"/>
      <c r="C21" s="224"/>
      <c r="D21" s="224"/>
      <c r="E21" s="224"/>
    </row>
    <row r="22" spans="1:5" ht="15" customHeight="1" x14ac:dyDescent="0.2">
      <c r="A22" s="224"/>
      <c r="B22" s="224"/>
      <c r="C22" s="47" t="s">
        <v>39</v>
      </c>
      <c r="D22" s="106" t="s">
        <v>54</v>
      </c>
      <c r="E22" s="49" t="s">
        <v>354</v>
      </c>
    </row>
    <row r="23" spans="1:5" ht="15" customHeight="1" x14ac:dyDescent="0.2">
      <c r="A23" s="224"/>
      <c r="B23" s="224"/>
      <c r="C23" s="145">
        <v>6330</v>
      </c>
      <c r="D23" s="247" t="s">
        <v>355</v>
      </c>
      <c r="E23" s="161">
        <v>114000</v>
      </c>
    </row>
    <row r="24" spans="1:5" ht="15" customHeight="1" x14ac:dyDescent="0.2">
      <c r="A24" s="224"/>
      <c r="B24" s="224"/>
      <c r="C24" s="57" t="s">
        <v>43</v>
      </c>
      <c r="D24" s="58"/>
      <c r="E24" s="59">
        <f>SUM(E23:E23)</f>
        <v>114000</v>
      </c>
    </row>
    <row r="25" spans="1:5" ht="15" customHeight="1" x14ac:dyDescent="0.2">
      <c r="A25" s="224"/>
      <c r="B25" s="224"/>
      <c r="C25" s="224"/>
      <c r="D25" s="224"/>
      <c r="E25" s="224"/>
    </row>
    <row r="26" spans="1:5" ht="15" customHeight="1" x14ac:dyDescent="0.25">
      <c r="A26" s="68" t="s">
        <v>16</v>
      </c>
      <c r="B26" s="224"/>
      <c r="C26" s="224"/>
      <c r="D26" s="224"/>
      <c r="E26" s="224"/>
    </row>
    <row r="27" spans="1:5" ht="15" customHeight="1" x14ac:dyDescent="0.2">
      <c r="A27" s="42" t="s">
        <v>19</v>
      </c>
      <c r="B27" s="157"/>
      <c r="C27" s="41"/>
      <c r="D27" s="41"/>
      <c r="E27" s="43" t="s">
        <v>353</v>
      </c>
    </row>
    <row r="28" spans="1:5" ht="15" customHeight="1" x14ac:dyDescent="0.2">
      <c r="A28" s="224"/>
      <c r="B28" s="224"/>
      <c r="C28" s="224"/>
      <c r="D28" s="224"/>
      <c r="E28" s="224"/>
    </row>
    <row r="29" spans="1:5" ht="15" customHeight="1" x14ac:dyDescent="0.2">
      <c r="A29" s="224"/>
      <c r="B29" s="224"/>
      <c r="C29" s="47" t="s">
        <v>39</v>
      </c>
      <c r="D29" s="48" t="s">
        <v>40</v>
      </c>
      <c r="E29" s="49" t="s">
        <v>354</v>
      </c>
    </row>
    <row r="30" spans="1:5" ht="15" customHeight="1" x14ac:dyDescent="0.2">
      <c r="A30" s="224"/>
      <c r="B30" s="224"/>
      <c r="C30" s="145">
        <v>6172</v>
      </c>
      <c r="D30" s="248" t="s">
        <v>46</v>
      </c>
      <c r="E30" s="161">
        <v>114000</v>
      </c>
    </row>
    <row r="31" spans="1:5" ht="15" customHeight="1" x14ac:dyDescent="0.2">
      <c r="A31" s="224"/>
      <c r="B31" s="224"/>
      <c r="C31" s="57" t="s">
        <v>43</v>
      </c>
      <c r="D31" s="58"/>
      <c r="E31" s="59">
        <f>SUM(E30:E30)</f>
        <v>114000</v>
      </c>
    </row>
    <row r="32" spans="1:5" ht="15" customHeight="1" x14ac:dyDescent="0.2">
      <c r="A32" s="224"/>
      <c r="B32" s="224"/>
      <c r="C32" s="224"/>
      <c r="D32" s="224"/>
      <c r="E32" s="224"/>
    </row>
    <row r="33" spans="1:5" ht="15" customHeight="1" x14ac:dyDescent="0.25">
      <c r="A33" s="68" t="s">
        <v>16</v>
      </c>
      <c r="B33" s="224"/>
      <c r="C33" s="224"/>
      <c r="D33" s="224"/>
      <c r="E33" s="224"/>
    </row>
    <row r="34" spans="1:5" ht="15" customHeight="1" x14ac:dyDescent="0.2">
      <c r="A34" s="42" t="s">
        <v>195</v>
      </c>
      <c r="B34" s="41"/>
      <c r="C34" s="41"/>
      <c r="D34" s="41"/>
      <c r="E34" s="43" t="s">
        <v>196</v>
      </c>
    </row>
    <row r="35" spans="1:5" ht="15" customHeight="1" x14ac:dyDescent="0.2">
      <c r="A35" s="42"/>
      <c r="B35" s="143"/>
      <c r="C35" s="41"/>
      <c r="D35" s="41"/>
      <c r="E35" s="45"/>
    </row>
    <row r="36" spans="1:5" ht="15" customHeight="1" x14ac:dyDescent="0.2">
      <c r="A36" s="46"/>
      <c r="B36" s="46"/>
      <c r="C36" s="47" t="s">
        <v>39</v>
      </c>
      <c r="D36" s="48" t="s">
        <v>40</v>
      </c>
      <c r="E36" s="72" t="s">
        <v>41</v>
      </c>
    </row>
    <row r="37" spans="1:5" ht="15" customHeight="1" x14ac:dyDescent="0.2">
      <c r="A37" s="242"/>
      <c r="B37" s="249"/>
      <c r="C37" s="149">
        <v>6172</v>
      </c>
      <c r="D37" s="53" t="s">
        <v>105</v>
      </c>
      <c r="E37" s="127">
        <f>2738000+688000+248000+12000</f>
        <v>3686000</v>
      </c>
    </row>
    <row r="38" spans="1:5" ht="15" customHeight="1" x14ac:dyDescent="0.2">
      <c r="A38" s="242"/>
      <c r="B38" s="249"/>
      <c r="C38" s="149">
        <v>6172</v>
      </c>
      <c r="D38" s="53" t="s">
        <v>299</v>
      </c>
      <c r="E38" s="127">
        <v>1200000</v>
      </c>
    </row>
    <row r="39" spans="1:5" ht="15" customHeight="1" x14ac:dyDescent="0.2">
      <c r="A39" s="242"/>
      <c r="B39" s="249"/>
      <c r="C39" s="149">
        <v>6330</v>
      </c>
      <c r="D39" s="98" t="s">
        <v>68</v>
      </c>
      <c r="E39" s="127">
        <v>114000</v>
      </c>
    </row>
    <row r="40" spans="1:5" ht="15" customHeight="1" x14ac:dyDescent="0.2">
      <c r="A40" s="151"/>
      <c r="B40" s="151"/>
      <c r="C40" s="57" t="s">
        <v>43</v>
      </c>
      <c r="D40" s="98"/>
      <c r="E40" s="59">
        <f>SUM(E37:E39)</f>
        <v>5000000</v>
      </c>
    </row>
    <row r="41" spans="1:5" ht="15" customHeight="1" x14ac:dyDescent="0.2"/>
    <row r="42" spans="1:5" ht="15" customHeight="1" x14ac:dyDescent="0.25">
      <c r="A42" s="40" t="s">
        <v>16</v>
      </c>
      <c r="B42" s="157"/>
      <c r="C42" s="41"/>
      <c r="D42" s="41"/>
      <c r="E42" s="44"/>
    </row>
    <row r="43" spans="1:5" ht="15" customHeight="1" x14ac:dyDescent="0.2">
      <c r="A43" s="42" t="s">
        <v>356</v>
      </c>
      <c r="B43" s="41"/>
      <c r="C43" s="41"/>
      <c r="D43" s="41"/>
      <c r="E43" s="43" t="s">
        <v>357</v>
      </c>
    </row>
    <row r="44" spans="1:5" ht="15" customHeight="1" x14ac:dyDescent="0.2">
      <c r="A44" s="42"/>
      <c r="B44" s="157"/>
      <c r="C44" s="41"/>
      <c r="D44" s="41"/>
      <c r="E44" s="43"/>
    </row>
    <row r="45" spans="1:5" ht="15" customHeight="1" x14ac:dyDescent="0.2">
      <c r="A45"/>
      <c r="B45" s="137"/>
      <c r="C45" s="72" t="s">
        <v>39</v>
      </c>
      <c r="D45" s="111" t="s">
        <v>40</v>
      </c>
      <c r="E45" s="72" t="s">
        <v>41</v>
      </c>
    </row>
    <row r="46" spans="1:5" ht="15" customHeight="1" x14ac:dyDescent="0.2">
      <c r="A46"/>
      <c r="B46" s="134"/>
      <c r="C46" s="62">
        <v>6113</v>
      </c>
      <c r="D46" s="53" t="s">
        <v>230</v>
      </c>
      <c r="E46" s="77">
        <f>500000+125000+45000</f>
        <v>670000</v>
      </c>
    </row>
    <row r="47" spans="1:5" ht="15" customHeight="1" x14ac:dyDescent="0.2">
      <c r="A47"/>
      <c r="B47" s="134"/>
      <c r="C47" s="62">
        <v>6113</v>
      </c>
      <c r="D47" s="248" t="s">
        <v>46</v>
      </c>
      <c r="E47" s="77">
        <f>200000+30000+150000+100000</f>
        <v>480000</v>
      </c>
    </row>
    <row r="48" spans="1:5" ht="15" customHeight="1" x14ac:dyDescent="0.2">
      <c r="A48"/>
      <c r="B48" s="86"/>
      <c r="C48" s="79" t="s">
        <v>43</v>
      </c>
      <c r="D48" s="80"/>
      <c r="E48" s="81">
        <f>SUM(E46:E47)</f>
        <v>1150000</v>
      </c>
    </row>
    <row r="49" spans="1:7" ht="15" customHeight="1" x14ac:dyDescent="0.2"/>
    <row r="50" spans="1:7" ht="15" customHeight="1" x14ac:dyDescent="0.2"/>
    <row r="51" spans="1:7" ht="15" customHeight="1" x14ac:dyDescent="0.2"/>
    <row r="52" spans="1:7" ht="15" customHeight="1" x14ac:dyDescent="0.2"/>
    <row r="53" spans="1:7" ht="15" customHeight="1" x14ac:dyDescent="0.2"/>
    <row r="54" spans="1:7" ht="15" customHeight="1" x14ac:dyDescent="0.25">
      <c r="A54" s="40" t="s">
        <v>16</v>
      </c>
      <c r="B54" s="41"/>
      <c r="C54" s="41"/>
      <c r="D54" s="41"/>
      <c r="E54" s="44"/>
    </row>
    <row r="55" spans="1:7" ht="15" customHeight="1" x14ac:dyDescent="0.2">
      <c r="A55" s="132" t="s">
        <v>151</v>
      </c>
      <c r="B55" s="69"/>
      <c r="C55" s="69"/>
      <c r="D55" s="69"/>
      <c r="E55" s="61" t="s">
        <v>152</v>
      </c>
    </row>
    <row r="56" spans="1:7" ht="15" customHeight="1" x14ac:dyDescent="0.2">
      <c r="A56" s="42"/>
      <c r="B56" s="44"/>
      <c r="C56" s="41"/>
      <c r="D56" s="41"/>
      <c r="E56" s="45"/>
    </row>
    <row r="57" spans="1:7" ht="15" customHeight="1" x14ac:dyDescent="0.2">
      <c r="A57" s="46"/>
      <c r="B57" s="46"/>
      <c r="C57" s="47" t="s">
        <v>39</v>
      </c>
      <c r="D57" s="48" t="s">
        <v>40</v>
      </c>
      <c r="E57" s="72" t="s">
        <v>41</v>
      </c>
    </row>
    <row r="58" spans="1:7" ht="15" customHeight="1" x14ac:dyDescent="0.2">
      <c r="A58" s="50"/>
      <c r="B58" s="51"/>
      <c r="C58" s="62">
        <v>6113</v>
      </c>
      <c r="D58" s="53" t="s">
        <v>230</v>
      </c>
      <c r="E58" s="127">
        <v>30000</v>
      </c>
    </row>
    <row r="59" spans="1:7" ht="15" customHeight="1" x14ac:dyDescent="0.2">
      <c r="A59" s="50"/>
      <c r="B59" s="51"/>
      <c r="C59" s="62">
        <v>6113</v>
      </c>
      <c r="D59" s="248" t="s">
        <v>46</v>
      </c>
      <c r="E59" s="127">
        <f>400000+200000+40000+980000+200000</f>
        <v>1820000</v>
      </c>
    </row>
    <row r="60" spans="1:7" ht="15" customHeight="1" x14ac:dyDescent="0.2">
      <c r="A60" s="64"/>
      <c r="B60" s="64"/>
      <c r="C60" s="57" t="s">
        <v>43</v>
      </c>
      <c r="D60" s="98"/>
      <c r="E60" s="59">
        <f>SUM(E58:E59)</f>
        <v>1850000</v>
      </c>
      <c r="G60" s="250">
        <f>+E40+E48+E60</f>
        <v>8000000</v>
      </c>
    </row>
    <row r="61" spans="1:7" ht="15" customHeight="1" x14ac:dyDescent="0.2"/>
    <row r="62" spans="1:7" ht="15" customHeight="1" x14ac:dyDescent="0.25">
      <c r="A62" s="68" t="s">
        <v>16</v>
      </c>
      <c r="B62" s="69"/>
      <c r="C62" s="69"/>
      <c r="D62" s="69"/>
      <c r="E62" s="69"/>
    </row>
    <row r="63" spans="1:7" ht="15" customHeight="1" x14ac:dyDescent="0.2">
      <c r="A63" s="60" t="s">
        <v>37</v>
      </c>
      <c r="B63" s="69"/>
      <c r="C63" s="69"/>
      <c r="D63" s="69"/>
      <c r="E63" s="61" t="s">
        <v>38</v>
      </c>
    </row>
    <row r="64" spans="1:7" ht="15" customHeight="1" x14ac:dyDescent="0.25">
      <c r="A64" s="70"/>
      <c r="B64" s="68"/>
      <c r="C64" s="69"/>
      <c r="D64" s="69"/>
      <c r="E64" s="71"/>
    </row>
    <row r="65" spans="1:7" ht="15" customHeight="1" x14ac:dyDescent="0.2">
      <c r="A65" s="137"/>
      <c r="B65" s="46"/>
      <c r="C65" s="72" t="s">
        <v>39</v>
      </c>
      <c r="D65" s="48" t="s">
        <v>40</v>
      </c>
      <c r="E65" s="72" t="s">
        <v>41</v>
      </c>
    </row>
    <row r="66" spans="1:7" ht="15" customHeight="1" x14ac:dyDescent="0.2">
      <c r="A66" s="134"/>
      <c r="B66" s="135"/>
      <c r="C66" s="62">
        <v>6409</v>
      </c>
      <c r="D66" s="53" t="s">
        <v>42</v>
      </c>
      <c r="E66" s="77">
        <v>149752.46</v>
      </c>
    </row>
    <row r="67" spans="1:7" ht="15" customHeight="1" x14ac:dyDescent="0.2">
      <c r="A67" s="86"/>
      <c r="B67" s="153"/>
      <c r="C67" s="79" t="s">
        <v>43</v>
      </c>
      <c r="D67" s="88"/>
      <c r="E67" s="89">
        <f>SUM(E66:E66)</f>
        <v>149752.46</v>
      </c>
      <c r="G67" s="250">
        <f>+G60+E67</f>
        <v>8149752.46</v>
      </c>
    </row>
    <row r="68" spans="1:7" ht="15" customHeight="1" x14ac:dyDescent="0.2"/>
    <row r="69" spans="1:7" ht="15" customHeight="1" x14ac:dyDescent="0.2"/>
    <row r="70" spans="1:7" ht="15" customHeight="1" x14ac:dyDescent="0.25">
      <c r="A70" s="36" t="s">
        <v>358</v>
      </c>
    </row>
    <row r="71" spans="1:7" ht="15" customHeight="1" x14ac:dyDescent="0.2">
      <c r="A71" s="66" t="s">
        <v>48</v>
      </c>
      <c r="B71" s="66"/>
      <c r="C71" s="66"/>
      <c r="D71" s="66"/>
      <c r="E71" s="66"/>
    </row>
    <row r="72" spans="1:7" ht="15" customHeight="1" x14ac:dyDescent="0.2">
      <c r="A72" s="112" t="s">
        <v>359</v>
      </c>
      <c r="B72" s="112"/>
      <c r="C72" s="112"/>
      <c r="D72" s="112"/>
      <c r="E72" s="112"/>
    </row>
    <row r="73" spans="1:7" ht="15" customHeight="1" x14ac:dyDescent="0.2">
      <c r="A73" s="112"/>
      <c r="B73" s="112"/>
      <c r="C73" s="112"/>
      <c r="D73" s="112"/>
      <c r="E73" s="112"/>
    </row>
    <row r="74" spans="1:7" ht="15" customHeight="1" x14ac:dyDescent="0.2">
      <c r="A74" s="112"/>
      <c r="B74" s="112"/>
      <c r="C74" s="112"/>
      <c r="D74" s="112"/>
      <c r="E74" s="112"/>
    </row>
    <row r="75" spans="1:7" ht="15" customHeight="1" x14ac:dyDescent="0.2">
      <c r="A75" s="112"/>
      <c r="B75" s="112"/>
      <c r="C75" s="112"/>
      <c r="D75" s="112"/>
      <c r="E75" s="112"/>
    </row>
    <row r="76" spans="1:7" ht="15" customHeight="1" x14ac:dyDescent="0.2">
      <c r="A76" s="112"/>
      <c r="B76" s="112"/>
      <c r="C76" s="112"/>
      <c r="D76" s="112"/>
      <c r="E76" s="112"/>
    </row>
    <row r="77" spans="1:7" ht="15" customHeight="1" x14ac:dyDescent="0.2">
      <c r="A77" s="112"/>
      <c r="B77" s="112"/>
      <c r="C77" s="112"/>
      <c r="D77" s="112"/>
      <c r="E77" s="112"/>
    </row>
    <row r="78" spans="1:7" ht="15" customHeight="1" x14ac:dyDescent="0.2">
      <c r="A78" s="166"/>
      <c r="B78" s="166"/>
      <c r="C78" s="166"/>
      <c r="D78" s="166"/>
      <c r="E78" s="166"/>
    </row>
    <row r="79" spans="1:7" ht="15" customHeight="1" x14ac:dyDescent="0.25">
      <c r="A79" s="40" t="s">
        <v>1</v>
      </c>
      <c r="B79" s="41"/>
      <c r="C79" s="41"/>
      <c r="D79" s="41"/>
      <c r="E79" s="41"/>
    </row>
    <row r="80" spans="1:7" ht="15" customHeight="1" x14ac:dyDescent="0.2">
      <c r="A80" s="42" t="s">
        <v>151</v>
      </c>
      <c r="B80" s="41"/>
      <c r="C80" s="41"/>
      <c r="D80" s="41"/>
      <c r="E80" s="43" t="s">
        <v>152</v>
      </c>
    </row>
    <row r="81" spans="1:5" ht="15" customHeight="1" x14ac:dyDescent="0.25">
      <c r="A81" s="224"/>
      <c r="B81" s="40"/>
      <c r="C81" s="41"/>
      <c r="D81" s="41"/>
      <c r="E81" s="45"/>
    </row>
    <row r="82" spans="1:5" ht="15" customHeight="1" x14ac:dyDescent="0.2">
      <c r="A82" s="46"/>
      <c r="B82" s="137"/>
      <c r="C82" s="47" t="s">
        <v>39</v>
      </c>
      <c r="D82" s="106" t="s">
        <v>54</v>
      </c>
      <c r="E82" s="47" t="s">
        <v>41</v>
      </c>
    </row>
    <row r="83" spans="1:5" ht="15" customHeight="1" x14ac:dyDescent="0.2">
      <c r="A83" s="50"/>
      <c r="B83" s="135"/>
      <c r="C83" s="52">
        <v>6172</v>
      </c>
      <c r="D83" s="251" t="s">
        <v>360</v>
      </c>
      <c r="E83" s="161">
        <v>20000</v>
      </c>
    </row>
    <row r="84" spans="1:5" ht="15" customHeight="1" x14ac:dyDescent="0.2">
      <c r="A84" s="50"/>
      <c r="B84" s="69"/>
      <c r="C84" s="57" t="s">
        <v>43</v>
      </c>
      <c r="D84" s="58"/>
      <c r="E84" s="59">
        <f>SUM(E83:E83)</f>
        <v>20000</v>
      </c>
    </row>
    <row r="85" spans="1:5" ht="15" customHeight="1" x14ac:dyDescent="0.2">
      <c r="A85" s="44"/>
      <c r="B85" s="44"/>
      <c r="C85" s="44"/>
      <c r="D85" s="44"/>
      <c r="E85" s="44"/>
    </row>
    <row r="86" spans="1:5" ht="15" customHeight="1" x14ac:dyDescent="0.25">
      <c r="A86" s="40" t="s">
        <v>16</v>
      </c>
      <c r="B86" s="41"/>
      <c r="C86" s="41"/>
      <c r="D86" s="41"/>
      <c r="E86" s="44"/>
    </row>
    <row r="87" spans="1:5" ht="15" customHeight="1" x14ac:dyDescent="0.2">
      <c r="A87" s="42" t="s">
        <v>151</v>
      </c>
      <c r="B87" s="41"/>
      <c r="C87" s="41"/>
      <c r="D87" s="41"/>
      <c r="E87" s="43" t="s">
        <v>152</v>
      </c>
    </row>
    <row r="88" spans="1:5" ht="15" customHeight="1" x14ac:dyDescent="0.2">
      <c r="A88" s="42"/>
      <c r="B88" s="44"/>
      <c r="C88" s="41"/>
      <c r="D88" s="41"/>
      <c r="E88" s="45"/>
    </row>
    <row r="89" spans="1:5" ht="15" customHeight="1" x14ac:dyDescent="0.2">
      <c r="A89" s="46"/>
      <c r="B89" s="46"/>
      <c r="C89" s="47" t="s">
        <v>39</v>
      </c>
      <c r="D89" s="48" t="s">
        <v>40</v>
      </c>
      <c r="E89" s="72" t="s">
        <v>41</v>
      </c>
    </row>
    <row r="90" spans="1:5" ht="15" customHeight="1" x14ac:dyDescent="0.2">
      <c r="A90" s="50"/>
      <c r="B90" s="51"/>
      <c r="C90" s="52">
        <v>6113</v>
      </c>
      <c r="D90" s="53" t="s">
        <v>46</v>
      </c>
      <c r="E90" s="127">
        <v>20000</v>
      </c>
    </row>
    <row r="91" spans="1:5" ht="15" customHeight="1" x14ac:dyDescent="0.2">
      <c r="A91" s="64"/>
      <c r="B91" s="64"/>
      <c r="C91" s="57" t="s">
        <v>43</v>
      </c>
      <c r="D91" s="98"/>
      <c r="E91" s="59">
        <f>SUM(E90:E90)</f>
        <v>20000</v>
      </c>
    </row>
    <row r="92" spans="1:5" ht="15" customHeight="1" x14ac:dyDescent="0.2"/>
    <row r="93" spans="1:5" ht="15" customHeight="1" x14ac:dyDescent="0.2"/>
    <row r="94" spans="1:5" ht="15" customHeight="1" x14ac:dyDescent="0.25">
      <c r="A94" s="36" t="s">
        <v>361</v>
      </c>
    </row>
    <row r="95" spans="1:5" ht="15" customHeight="1" x14ac:dyDescent="0.2">
      <c r="A95" s="66" t="s">
        <v>48</v>
      </c>
      <c r="B95" s="66"/>
      <c r="C95" s="66"/>
      <c r="D95" s="66"/>
      <c r="E95" s="66"/>
    </row>
    <row r="96" spans="1:5" ht="15" customHeight="1" x14ac:dyDescent="0.2">
      <c r="A96" s="112" t="s">
        <v>362</v>
      </c>
      <c r="B96" s="112"/>
      <c r="C96" s="112"/>
      <c r="D96" s="112"/>
      <c r="E96" s="112"/>
    </row>
    <row r="97" spans="1:5" ht="15" customHeight="1" x14ac:dyDescent="0.2">
      <c r="A97" s="112"/>
      <c r="B97" s="112"/>
      <c r="C97" s="112"/>
      <c r="D97" s="112"/>
      <c r="E97" s="112"/>
    </row>
    <row r="98" spans="1:5" ht="15" customHeight="1" x14ac:dyDescent="0.2">
      <c r="A98" s="112"/>
      <c r="B98" s="112"/>
      <c r="C98" s="112"/>
      <c r="D98" s="112"/>
      <c r="E98" s="112"/>
    </row>
    <row r="99" spans="1:5" ht="15" customHeight="1" x14ac:dyDescent="0.2">
      <c r="A99" s="112"/>
      <c r="B99" s="112"/>
      <c r="C99" s="112"/>
      <c r="D99" s="112"/>
      <c r="E99" s="112"/>
    </row>
    <row r="100" spans="1:5" ht="15" customHeight="1" x14ac:dyDescent="0.2">
      <c r="A100" s="112"/>
      <c r="B100" s="112"/>
      <c r="C100" s="112"/>
      <c r="D100" s="112"/>
      <c r="E100" s="112"/>
    </row>
    <row r="101" spans="1:5" ht="15" customHeight="1" x14ac:dyDescent="0.2">
      <c r="A101" s="112"/>
      <c r="B101" s="112"/>
      <c r="C101" s="112"/>
      <c r="D101" s="112"/>
      <c r="E101" s="112"/>
    </row>
    <row r="102" spans="1:5" ht="15" customHeight="1" x14ac:dyDescent="0.2">
      <c r="A102" s="166"/>
      <c r="B102" s="166"/>
      <c r="C102" s="166"/>
      <c r="D102" s="166"/>
      <c r="E102" s="166"/>
    </row>
    <row r="103" spans="1:5" ht="15" customHeight="1" x14ac:dyDescent="0.2">
      <c r="A103" s="166"/>
      <c r="B103" s="166"/>
      <c r="C103" s="166"/>
      <c r="D103" s="166"/>
      <c r="E103" s="166"/>
    </row>
    <row r="104" spans="1:5" ht="15" customHeight="1" x14ac:dyDescent="0.2">
      <c r="A104" s="166"/>
      <c r="B104" s="166"/>
      <c r="C104" s="166"/>
      <c r="D104" s="166"/>
      <c r="E104" s="166"/>
    </row>
    <row r="105" spans="1:5" ht="15" customHeight="1" x14ac:dyDescent="0.2">
      <c r="A105" s="166"/>
      <c r="B105" s="166"/>
      <c r="C105" s="166"/>
      <c r="D105" s="166"/>
      <c r="E105" s="166"/>
    </row>
    <row r="106" spans="1:5" ht="15" customHeight="1" x14ac:dyDescent="0.25">
      <c r="A106" s="40" t="s">
        <v>1</v>
      </c>
      <c r="B106" s="41"/>
      <c r="C106" s="41"/>
      <c r="D106" s="41"/>
      <c r="E106" s="41"/>
    </row>
    <row r="107" spans="1:5" ht="15" customHeight="1" x14ac:dyDescent="0.2">
      <c r="A107" s="42" t="s">
        <v>195</v>
      </c>
      <c r="B107" s="224"/>
      <c r="C107" s="224"/>
      <c r="D107" s="224"/>
      <c r="E107" s="224" t="s">
        <v>196</v>
      </c>
    </row>
    <row r="108" spans="1:5" ht="15" customHeight="1" x14ac:dyDescent="0.25">
      <c r="A108" s="224"/>
      <c r="B108" s="40"/>
      <c r="C108" s="41"/>
      <c r="D108" s="41"/>
      <c r="E108" s="45"/>
    </row>
    <row r="109" spans="1:5" ht="15" customHeight="1" x14ac:dyDescent="0.2">
      <c r="A109" s="46"/>
      <c r="B109" s="137"/>
      <c r="C109" s="47" t="s">
        <v>39</v>
      </c>
      <c r="D109" s="106" t="s">
        <v>54</v>
      </c>
      <c r="E109" s="47" t="s">
        <v>41</v>
      </c>
    </row>
    <row r="110" spans="1:5" ht="15" customHeight="1" x14ac:dyDescent="0.2">
      <c r="A110" s="50"/>
      <c r="B110" s="135"/>
      <c r="C110" s="52">
        <v>6172</v>
      </c>
      <c r="D110" s="245" t="s">
        <v>363</v>
      </c>
      <c r="E110" s="161">
        <v>55328</v>
      </c>
    </row>
    <row r="111" spans="1:5" ht="15" customHeight="1" x14ac:dyDescent="0.2">
      <c r="A111" s="50"/>
      <c r="B111" s="69"/>
      <c r="C111" s="57" t="s">
        <v>43</v>
      </c>
      <c r="D111" s="58"/>
      <c r="E111" s="59">
        <f>SUM(E110:E110)</f>
        <v>55328</v>
      </c>
    </row>
    <row r="112" spans="1:5" ht="15" customHeight="1" x14ac:dyDescent="0.2">
      <c r="A112" s="44"/>
      <c r="B112" s="44"/>
      <c r="C112" s="44"/>
      <c r="D112" s="44"/>
      <c r="E112" s="44"/>
    </row>
    <row r="113" spans="1:5" ht="15" customHeight="1" x14ac:dyDescent="0.25">
      <c r="A113" s="40" t="s">
        <v>16</v>
      </c>
      <c r="B113" s="41"/>
      <c r="C113" s="41"/>
      <c r="D113" s="41"/>
      <c r="E113" s="41"/>
    </row>
    <row r="114" spans="1:5" ht="15" customHeight="1" x14ac:dyDescent="0.2">
      <c r="A114" s="42" t="s">
        <v>195</v>
      </c>
      <c r="B114" s="224"/>
      <c r="C114" s="224"/>
      <c r="D114" s="224"/>
      <c r="E114" s="224" t="s">
        <v>196</v>
      </c>
    </row>
    <row r="115" spans="1:5" ht="15" customHeight="1" x14ac:dyDescent="0.25">
      <c r="A115" s="40"/>
      <c r="B115" s="44"/>
      <c r="C115" s="41"/>
      <c r="D115" s="41"/>
      <c r="E115" s="45"/>
    </row>
    <row r="116" spans="1:5" ht="15" customHeight="1" x14ac:dyDescent="0.2">
      <c r="A116" s="137"/>
      <c r="B116" s="137"/>
      <c r="C116" s="47" t="s">
        <v>39</v>
      </c>
      <c r="D116" s="48" t="s">
        <v>40</v>
      </c>
      <c r="E116" s="49" t="s">
        <v>41</v>
      </c>
    </row>
    <row r="117" spans="1:5" ht="15" customHeight="1" x14ac:dyDescent="0.2">
      <c r="A117" s="230"/>
      <c r="B117" s="135"/>
      <c r="C117" s="52">
        <v>6172</v>
      </c>
      <c r="D117" s="53" t="s">
        <v>46</v>
      </c>
      <c r="E117" s="161">
        <v>55328</v>
      </c>
    </row>
    <row r="118" spans="1:5" ht="15" customHeight="1" x14ac:dyDescent="0.2">
      <c r="A118" s="134"/>
      <c r="B118" s="135"/>
      <c r="C118" s="57" t="s">
        <v>43</v>
      </c>
      <c r="D118" s="58"/>
      <c r="E118" s="59">
        <f>SUM(E117:E117)</f>
        <v>55328</v>
      </c>
    </row>
    <row r="119" spans="1:5" ht="15" customHeight="1" x14ac:dyDescent="0.2"/>
    <row r="120" spans="1:5" ht="15" customHeight="1" x14ac:dyDescent="0.2"/>
    <row r="121" spans="1:5" ht="15" customHeight="1" x14ac:dyDescent="0.25">
      <c r="A121" s="36" t="s">
        <v>364</v>
      </c>
    </row>
    <row r="122" spans="1:5" ht="15" customHeight="1" x14ac:dyDescent="0.2">
      <c r="A122" s="66" t="s">
        <v>48</v>
      </c>
      <c r="B122" s="66"/>
      <c r="C122" s="66"/>
      <c r="D122" s="66"/>
      <c r="E122" s="66"/>
    </row>
    <row r="123" spans="1:5" ht="15" customHeight="1" x14ac:dyDescent="0.2">
      <c r="A123" s="112" t="s">
        <v>365</v>
      </c>
      <c r="B123" s="112"/>
      <c r="C123" s="112"/>
      <c r="D123" s="112"/>
      <c r="E123" s="112"/>
    </row>
    <row r="124" spans="1:5" ht="15" customHeight="1" x14ac:dyDescent="0.2">
      <c r="A124" s="112"/>
      <c r="B124" s="112"/>
      <c r="C124" s="112"/>
      <c r="D124" s="112"/>
      <c r="E124" s="112"/>
    </row>
    <row r="125" spans="1:5" ht="15" customHeight="1" x14ac:dyDescent="0.2">
      <c r="A125" s="112"/>
      <c r="B125" s="112"/>
      <c r="C125" s="112"/>
      <c r="D125" s="112"/>
      <c r="E125" s="112"/>
    </row>
    <row r="126" spans="1:5" ht="15" customHeight="1" x14ac:dyDescent="0.2">
      <c r="A126" s="112"/>
      <c r="B126" s="112"/>
      <c r="C126" s="112"/>
      <c r="D126" s="112"/>
      <c r="E126" s="112"/>
    </row>
    <row r="127" spans="1:5" ht="15" customHeight="1" x14ac:dyDescent="0.2">
      <c r="A127" s="112"/>
      <c r="B127" s="112"/>
      <c r="C127" s="112"/>
      <c r="D127" s="112"/>
      <c r="E127" s="112"/>
    </row>
    <row r="128" spans="1:5" ht="15" customHeight="1" x14ac:dyDescent="0.2">
      <c r="A128" s="112"/>
      <c r="B128" s="112"/>
      <c r="C128" s="112"/>
      <c r="D128" s="112"/>
      <c r="E128" s="112"/>
    </row>
    <row r="129" spans="1:5" ht="15" customHeight="1" x14ac:dyDescent="0.2">
      <c r="A129" s="166"/>
      <c r="B129" s="166"/>
      <c r="C129" s="166"/>
      <c r="D129" s="166"/>
      <c r="E129" s="166"/>
    </row>
    <row r="130" spans="1:5" ht="15" customHeight="1" x14ac:dyDescent="0.25">
      <c r="A130" s="40" t="s">
        <v>1</v>
      </c>
      <c r="B130" s="41"/>
      <c r="C130" s="41"/>
      <c r="D130" s="41"/>
      <c r="E130" s="41"/>
    </row>
    <row r="131" spans="1:5" ht="15" customHeight="1" x14ac:dyDescent="0.2">
      <c r="A131" s="42" t="s">
        <v>195</v>
      </c>
      <c r="B131" s="224"/>
      <c r="C131" s="224"/>
      <c r="D131" s="224"/>
      <c r="E131" s="224" t="s">
        <v>196</v>
      </c>
    </row>
    <row r="132" spans="1:5" ht="15" customHeight="1" x14ac:dyDescent="0.25">
      <c r="A132" s="224"/>
      <c r="B132" s="40"/>
      <c r="C132" s="41"/>
      <c r="D132" s="41"/>
      <c r="E132" s="45"/>
    </row>
    <row r="133" spans="1:5" ht="15" customHeight="1" x14ac:dyDescent="0.2">
      <c r="A133" s="46"/>
      <c r="B133" s="137"/>
      <c r="C133" s="47" t="s">
        <v>39</v>
      </c>
      <c r="D133" s="106" t="s">
        <v>54</v>
      </c>
      <c r="E133" s="47" t="s">
        <v>41</v>
      </c>
    </row>
    <row r="134" spans="1:5" ht="15" customHeight="1" x14ac:dyDescent="0.2">
      <c r="A134" s="50"/>
      <c r="B134" s="135"/>
      <c r="C134" s="52">
        <v>6172</v>
      </c>
      <c r="D134" s="118" t="s">
        <v>366</v>
      </c>
      <c r="E134" s="161">
        <v>112823.34</v>
      </c>
    </row>
    <row r="135" spans="1:5" ht="15" customHeight="1" x14ac:dyDescent="0.2">
      <c r="A135" s="50"/>
      <c r="B135" s="69"/>
      <c r="C135" s="57" t="s">
        <v>43</v>
      </c>
      <c r="D135" s="58"/>
      <c r="E135" s="59">
        <f>SUM(E134:E134)</f>
        <v>112823.34</v>
      </c>
    </row>
    <row r="136" spans="1:5" ht="15" customHeight="1" x14ac:dyDescent="0.2">
      <c r="A136" s="44"/>
      <c r="B136" s="44"/>
      <c r="C136" s="44"/>
      <c r="D136" s="44"/>
      <c r="E136" s="44"/>
    </row>
    <row r="137" spans="1:5" ht="15" customHeight="1" x14ac:dyDescent="0.25">
      <c r="A137" s="40" t="s">
        <v>16</v>
      </c>
      <c r="B137" s="41"/>
      <c r="C137" s="41"/>
      <c r="D137" s="41"/>
      <c r="E137" s="41"/>
    </row>
    <row r="138" spans="1:5" ht="15" customHeight="1" x14ac:dyDescent="0.2">
      <c r="A138" s="42" t="s">
        <v>195</v>
      </c>
      <c r="B138" s="224"/>
      <c r="C138" s="224"/>
      <c r="D138" s="224"/>
      <c r="E138" s="224" t="s">
        <v>196</v>
      </c>
    </row>
    <row r="139" spans="1:5" ht="15" customHeight="1" x14ac:dyDescent="0.25">
      <c r="A139" s="40"/>
      <c r="B139" s="44"/>
      <c r="C139" s="41"/>
      <c r="D139" s="41"/>
      <c r="E139" s="45"/>
    </row>
    <row r="140" spans="1:5" ht="15" customHeight="1" x14ac:dyDescent="0.2">
      <c r="A140" s="137"/>
      <c r="B140" s="137"/>
      <c r="C140" s="47" t="s">
        <v>39</v>
      </c>
      <c r="D140" s="48" t="s">
        <v>40</v>
      </c>
      <c r="E140" s="49" t="s">
        <v>41</v>
      </c>
    </row>
    <row r="141" spans="1:5" ht="15" customHeight="1" x14ac:dyDescent="0.2">
      <c r="A141" s="230"/>
      <c r="B141" s="135"/>
      <c r="C141" s="52">
        <v>6172</v>
      </c>
      <c r="D141" s="53" t="s">
        <v>46</v>
      </c>
      <c r="E141" s="161">
        <v>112823.34</v>
      </c>
    </row>
    <row r="142" spans="1:5" ht="15" customHeight="1" x14ac:dyDescent="0.2">
      <c r="A142" s="134"/>
      <c r="B142" s="135"/>
      <c r="C142" s="57" t="s">
        <v>43</v>
      </c>
      <c r="D142" s="58"/>
      <c r="E142" s="59">
        <f>SUM(E141:E141)</f>
        <v>112823.34</v>
      </c>
    </row>
    <row r="143" spans="1:5" ht="15" customHeight="1" x14ac:dyDescent="0.2"/>
    <row r="144" spans="1:5" ht="15" customHeight="1" x14ac:dyDescent="0.2"/>
    <row r="145" spans="1:5" ht="15" customHeight="1" x14ac:dyDescent="0.25">
      <c r="A145" s="36" t="s">
        <v>367</v>
      </c>
    </row>
    <row r="146" spans="1:5" ht="15" customHeight="1" x14ac:dyDescent="0.2">
      <c r="A146" s="125" t="s">
        <v>48</v>
      </c>
      <c r="B146" s="125"/>
      <c r="C146" s="125"/>
      <c r="D146" s="125"/>
      <c r="E146" s="125"/>
    </row>
    <row r="147" spans="1:5" ht="15" customHeight="1" x14ac:dyDescent="0.2">
      <c r="A147" s="38" t="s">
        <v>368</v>
      </c>
      <c r="B147" s="38"/>
      <c r="C147" s="38"/>
      <c r="D147" s="38"/>
      <c r="E147" s="38"/>
    </row>
    <row r="148" spans="1:5" ht="15" customHeight="1" x14ac:dyDescent="0.2">
      <c r="A148" s="38"/>
      <c r="B148" s="38"/>
      <c r="C148" s="38"/>
      <c r="D148" s="38"/>
      <c r="E148" s="38"/>
    </row>
    <row r="149" spans="1:5" ht="15" customHeight="1" x14ac:dyDescent="0.2">
      <c r="A149" s="38"/>
      <c r="B149" s="38"/>
      <c r="C149" s="38"/>
      <c r="D149" s="38"/>
      <c r="E149" s="38"/>
    </row>
    <row r="150" spans="1:5" ht="15" customHeight="1" x14ac:dyDescent="0.2">
      <c r="A150" s="38"/>
      <c r="B150" s="38"/>
      <c r="C150" s="38"/>
      <c r="D150" s="38"/>
      <c r="E150" s="38"/>
    </row>
    <row r="151" spans="1:5" ht="15" customHeight="1" x14ac:dyDescent="0.2">
      <c r="A151" s="38"/>
      <c r="B151" s="38"/>
      <c r="C151" s="38"/>
      <c r="D151" s="38"/>
      <c r="E151" s="38"/>
    </row>
    <row r="152" spans="1:5" ht="15" customHeight="1" x14ac:dyDescent="0.2">
      <c r="A152" s="38"/>
      <c r="B152" s="38"/>
      <c r="C152" s="38"/>
      <c r="D152" s="38"/>
      <c r="E152" s="38"/>
    </row>
    <row r="153" spans="1:5" ht="15" customHeight="1" x14ac:dyDescent="0.2">
      <c r="A153" s="38"/>
      <c r="B153" s="38"/>
      <c r="C153" s="38"/>
      <c r="D153" s="38"/>
      <c r="E153" s="38"/>
    </row>
    <row r="154" spans="1:5" ht="15" customHeight="1" x14ac:dyDescent="0.2">
      <c r="A154" s="38"/>
      <c r="B154" s="38"/>
      <c r="C154" s="38"/>
      <c r="D154" s="38"/>
      <c r="E154" s="38"/>
    </row>
    <row r="155" spans="1:5" ht="15" customHeight="1" x14ac:dyDescent="0.2">
      <c r="A155" s="38"/>
      <c r="B155" s="38"/>
      <c r="C155" s="38"/>
      <c r="D155" s="38"/>
      <c r="E155" s="38"/>
    </row>
    <row r="156" spans="1:5" ht="15" customHeight="1" x14ac:dyDescent="0.2">
      <c r="A156" s="39"/>
      <c r="B156" s="39"/>
      <c r="C156" s="39"/>
      <c r="D156" s="39"/>
      <c r="E156" s="39"/>
    </row>
    <row r="157" spans="1:5" ht="15" customHeight="1" x14ac:dyDescent="0.2">
      <c r="A157" s="39"/>
      <c r="B157" s="39"/>
      <c r="C157" s="39"/>
      <c r="D157" s="39"/>
      <c r="E157" s="39"/>
    </row>
    <row r="158" spans="1:5" ht="15" customHeight="1" x14ac:dyDescent="0.25">
      <c r="A158" s="68" t="s">
        <v>1</v>
      </c>
      <c r="B158" s="41"/>
      <c r="C158" s="41"/>
      <c r="D158" s="41"/>
      <c r="E158" s="41"/>
    </row>
    <row r="159" spans="1:5" ht="15" customHeight="1" x14ac:dyDescent="0.2">
      <c r="A159" s="60" t="s">
        <v>99</v>
      </c>
      <c r="B159" s="69"/>
      <c r="C159" s="69"/>
      <c r="D159" s="69"/>
      <c r="E159" s="61" t="s">
        <v>100</v>
      </c>
    </row>
    <row r="160" spans="1:5" ht="15" customHeight="1" x14ac:dyDescent="0.25">
      <c r="A160" s="40"/>
      <c r="B160" s="44"/>
      <c r="C160" s="41"/>
      <c r="D160" s="41"/>
      <c r="E160" s="45"/>
    </row>
    <row r="161" spans="1:5" ht="15" customHeight="1" x14ac:dyDescent="0.2">
      <c r="A161" s="46"/>
      <c r="B161" s="46"/>
      <c r="C161" s="47" t="s">
        <v>39</v>
      </c>
      <c r="D161" s="106" t="s">
        <v>54</v>
      </c>
      <c r="E161" s="49" t="s">
        <v>41</v>
      </c>
    </row>
    <row r="162" spans="1:5" ht="15" customHeight="1" x14ac:dyDescent="0.2">
      <c r="A162" s="130"/>
      <c r="B162" s="130"/>
      <c r="C162" s="52">
        <v>3122</v>
      </c>
      <c r="D162" s="139" t="s">
        <v>369</v>
      </c>
      <c r="E162" s="77">
        <v>16729.46</v>
      </c>
    </row>
    <row r="163" spans="1:5" ht="15" customHeight="1" x14ac:dyDescent="0.2">
      <c r="A163" s="64"/>
      <c r="B163" s="64"/>
      <c r="C163" s="57" t="s">
        <v>43</v>
      </c>
      <c r="D163" s="58"/>
      <c r="E163" s="59">
        <f>SUM(E162:E162)</f>
        <v>16729.46</v>
      </c>
    </row>
    <row r="164" spans="1:5" ht="15" customHeight="1" x14ac:dyDescent="0.2"/>
    <row r="165" spans="1:5" ht="15" customHeight="1" x14ac:dyDescent="0.25">
      <c r="A165" s="68" t="s">
        <v>16</v>
      </c>
      <c r="B165" s="69"/>
      <c r="C165" s="69"/>
      <c r="D165" s="44"/>
      <c r="E165" s="44"/>
    </row>
    <row r="166" spans="1:5" ht="15" customHeight="1" x14ac:dyDescent="0.2">
      <c r="A166" s="60" t="s">
        <v>99</v>
      </c>
      <c r="B166" s="69"/>
      <c r="C166" s="69"/>
      <c r="D166" s="69"/>
      <c r="E166" s="61" t="s">
        <v>176</v>
      </c>
    </row>
    <row r="167" spans="1:5" ht="15" customHeight="1" x14ac:dyDescent="0.2">
      <c r="A167" s="70"/>
      <c r="B167" s="109"/>
      <c r="C167" s="69"/>
      <c r="D167" s="70"/>
      <c r="E167" s="110"/>
    </row>
    <row r="168" spans="1:5" ht="15" customHeight="1" x14ac:dyDescent="0.2">
      <c r="A168" s="137"/>
      <c r="B168" s="137"/>
      <c r="C168" s="72" t="s">
        <v>39</v>
      </c>
      <c r="D168" s="48" t="s">
        <v>40</v>
      </c>
      <c r="E168" s="72" t="s">
        <v>41</v>
      </c>
    </row>
    <row r="169" spans="1:5" ht="15" customHeight="1" x14ac:dyDescent="0.2">
      <c r="A169" s="130"/>
      <c r="B169" s="51"/>
      <c r="C169" s="62">
        <v>3636</v>
      </c>
      <c r="D169" s="53" t="s">
        <v>46</v>
      </c>
      <c r="E169" s="77">
        <v>16729.46</v>
      </c>
    </row>
    <row r="170" spans="1:5" ht="15" customHeight="1" x14ac:dyDescent="0.2">
      <c r="A170" s="86"/>
      <c r="B170" s="69"/>
      <c r="C170" s="79" t="s">
        <v>43</v>
      </c>
      <c r="D170" s="88"/>
      <c r="E170" s="89">
        <f>SUM(E169:E169)</f>
        <v>16729.46</v>
      </c>
    </row>
    <row r="171" spans="1:5" ht="15" customHeight="1" x14ac:dyDescent="0.2"/>
    <row r="172" spans="1:5" ht="15" customHeight="1" x14ac:dyDescent="0.2"/>
    <row r="173" spans="1:5" ht="15" customHeight="1" x14ac:dyDescent="0.25">
      <c r="A173" s="36" t="s">
        <v>370</v>
      </c>
    </row>
    <row r="174" spans="1:5" ht="15" customHeight="1" x14ac:dyDescent="0.2">
      <c r="A174" s="66" t="s">
        <v>48</v>
      </c>
      <c r="B174" s="66"/>
      <c r="C174" s="66"/>
      <c r="D174" s="66"/>
      <c r="E174" s="66"/>
    </row>
    <row r="175" spans="1:5" ht="15" customHeight="1" x14ac:dyDescent="0.2">
      <c r="A175" s="112" t="s">
        <v>371</v>
      </c>
      <c r="B175" s="112"/>
      <c r="C175" s="112"/>
      <c r="D175" s="112"/>
      <c r="E175" s="112"/>
    </row>
    <row r="176" spans="1:5" ht="15" customHeight="1" x14ac:dyDescent="0.2">
      <c r="A176" s="112"/>
      <c r="B176" s="112"/>
      <c r="C176" s="112"/>
      <c r="D176" s="112"/>
      <c r="E176" s="112"/>
    </row>
    <row r="177" spans="1:5" ht="15" customHeight="1" x14ac:dyDescent="0.2">
      <c r="A177" s="112"/>
      <c r="B177" s="112"/>
      <c r="C177" s="112"/>
      <c r="D177" s="112"/>
      <c r="E177" s="112"/>
    </row>
    <row r="178" spans="1:5" ht="15" customHeight="1" x14ac:dyDescent="0.2">
      <c r="A178" s="112"/>
      <c r="B178" s="112"/>
      <c r="C178" s="112"/>
      <c r="D178" s="112"/>
      <c r="E178" s="112"/>
    </row>
    <row r="179" spans="1:5" ht="15" customHeight="1" x14ac:dyDescent="0.2">
      <c r="A179" s="112"/>
      <c r="B179" s="112"/>
      <c r="C179" s="112"/>
      <c r="D179" s="112"/>
      <c r="E179" s="112"/>
    </row>
    <row r="180" spans="1:5" ht="15" customHeight="1" x14ac:dyDescent="0.2">
      <c r="A180" s="112"/>
      <c r="B180" s="112"/>
      <c r="C180" s="112"/>
      <c r="D180" s="112"/>
      <c r="E180" s="112"/>
    </row>
    <row r="181" spans="1:5" ht="15" customHeight="1" x14ac:dyDescent="0.2">
      <c r="A181" s="112"/>
      <c r="B181" s="112"/>
      <c r="C181" s="112"/>
      <c r="D181" s="112"/>
      <c r="E181" s="112"/>
    </row>
    <row r="182" spans="1:5" ht="15" customHeight="1" x14ac:dyDescent="0.2">
      <c r="A182" s="166"/>
      <c r="B182" s="166"/>
      <c r="C182" s="166"/>
      <c r="D182" s="166"/>
      <c r="E182" s="166"/>
    </row>
    <row r="183" spans="1:5" ht="15" customHeight="1" x14ac:dyDescent="0.25">
      <c r="A183" s="40" t="s">
        <v>1</v>
      </c>
      <c r="B183" s="41"/>
      <c r="C183" s="41"/>
      <c r="D183" s="41"/>
      <c r="E183" s="41"/>
    </row>
    <row r="184" spans="1:5" ht="15" customHeight="1" x14ac:dyDescent="0.2">
      <c r="A184" s="60" t="s">
        <v>94</v>
      </c>
      <c r="B184" s="41"/>
      <c r="C184" s="41"/>
      <c r="D184" s="41"/>
      <c r="E184" s="43" t="s">
        <v>284</v>
      </c>
    </row>
    <row r="185" spans="1:5" ht="15" customHeight="1" x14ac:dyDescent="0.25">
      <c r="A185" s="224"/>
      <c r="B185" s="40"/>
      <c r="C185" s="41"/>
      <c r="D185" s="41"/>
      <c r="E185" s="45"/>
    </row>
    <row r="186" spans="1:5" ht="15" customHeight="1" x14ac:dyDescent="0.2">
      <c r="A186" s="46"/>
      <c r="B186" s="137"/>
      <c r="C186" s="47" t="s">
        <v>39</v>
      </c>
      <c r="D186" s="106" t="s">
        <v>54</v>
      </c>
      <c r="E186" s="47" t="s">
        <v>41</v>
      </c>
    </row>
    <row r="187" spans="1:5" ht="15" customHeight="1" x14ac:dyDescent="0.2">
      <c r="A187" s="50"/>
      <c r="B187" s="135"/>
      <c r="C187" s="52">
        <v>6172</v>
      </c>
      <c r="D187" s="118" t="s">
        <v>366</v>
      </c>
      <c r="E187" s="161">
        <v>37119.93</v>
      </c>
    </row>
    <row r="188" spans="1:5" ht="15" customHeight="1" x14ac:dyDescent="0.2">
      <c r="A188" s="50"/>
      <c r="B188" s="69"/>
      <c r="C188" s="57" t="s">
        <v>43</v>
      </c>
      <c r="D188" s="58"/>
      <c r="E188" s="59">
        <f>SUM(E187:E187)</f>
        <v>37119.93</v>
      </c>
    </row>
    <row r="189" spans="1:5" ht="15" customHeight="1" x14ac:dyDescent="0.2">
      <c r="A189" s="44"/>
      <c r="B189" s="44"/>
      <c r="C189" s="44"/>
      <c r="D189" s="44"/>
      <c r="E189" s="44"/>
    </row>
    <row r="190" spans="1:5" ht="15" customHeight="1" x14ac:dyDescent="0.25">
      <c r="A190" s="40" t="s">
        <v>16</v>
      </c>
      <c r="B190" s="41"/>
      <c r="C190" s="41"/>
      <c r="D190" s="41"/>
      <c r="E190" s="41"/>
    </row>
    <row r="191" spans="1:5" ht="15" customHeight="1" x14ac:dyDescent="0.2">
      <c r="A191" s="60" t="s">
        <v>94</v>
      </c>
      <c r="B191" s="41"/>
      <c r="C191" s="41"/>
      <c r="D191" s="41"/>
      <c r="E191" s="43" t="s">
        <v>284</v>
      </c>
    </row>
    <row r="192" spans="1:5" ht="15" customHeight="1" x14ac:dyDescent="0.25">
      <c r="A192" s="224"/>
      <c r="B192" s="40"/>
      <c r="C192" s="41"/>
      <c r="D192" s="41"/>
      <c r="E192" s="45"/>
    </row>
    <row r="193" spans="1:5" ht="15" customHeight="1" x14ac:dyDescent="0.2">
      <c r="A193" s="46"/>
      <c r="B193" s="137"/>
      <c r="C193" s="47" t="s">
        <v>39</v>
      </c>
      <c r="D193" s="106" t="s">
        <v>54</v>
      </c>
      <c r="E193" s="47" t="s">
        <v>41</v>
      </c>
    </row>
    <row r="194" spans="1:5" ht="15" customHeight="1" x14ac:dyDescent="0.2">
      <c r="A194" s="50"/>
      <c r="B194" s="135"/>
      <c r="C194" s="52">
        <v>3315</v>
      </c>
      <c r="D194" s="53" t="s">
        <v>115</v>
      </c>
      <c r="E194" s="161">
        <v>37119.93</v>
      </c>
    </row>
    <row r="195" spans="1:5" ht="15" customHeight="1" x14ac:dyDescent="0.2">
      <c r="A195" s="50"/>
      <c r="B195" s="69"/>
      <c r="C195" s="57" t="s">
        <v>43</v>
      </c>
      <c r="D195" s="58"/>
      <c r="E195" s="59">
        <f>SUM(E194:E194)</f>
        <v>37119.93</v>
      </c>
    </row>
    <row r="196" spans="1:5" ht="15" customHeight="1" x14ac:dyDescent="0.2"/>
    <row r="197" spans="1:5" ht="15" customHeight="1" x14ac:dyDescent="0.2"/>
    <row r="198" spans="1:5" ht="15" customHeight="1" x14ac:dyDescent="0.2"/>
    <row r="199" spans="1:5" ht="15" customHeight="1" x14ac:dyDescent="0.2"/>
    <row r="200" spans="1:5" ht="15" customHeight="1" x14ac:dyDescent="0.2"/>
    <row r="201" spans="1:5" ht="15" customHeight="1" x14ac:dyDescent="0.2"/>
    <row r="202" spans="1:5" ht="15" customHeight="1" x14ac:dyDescent="0.2"/>
    <row r="203" spans="1:5" ht="15" customHeight="1" x14ac:dyDescent="0.2"/>
    <row r="204" spans="1:5" ht="15" customHeight="1" x14ac:dyDescent="0.2"/>
    <row r="205" spans="1:5" ht="15" customHeight="1" x14ac:dyDescent="0.2"/>
    <row r="206" spans="1:5" ht="15" customHeight="1" x14ac:dyDescent="0.2"/>
    <row r="207" spans="1:5" ht="15" customHeight="1" x14ac:dyDescent="0.2"/>
    <row r="208" spans="1:5"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sheetData>
  <mergeCells count="12">
    <mergeCell ref="A122:E122"/>
    <mergeCell ref="A123:E128"/>
    <mergeCell ref="A146:E146"/>
    <mergeCell ref="A147:E155"/>
    <mergeCell ref="A174:E174"/>
    <mergeCell ref="A175:E181"/>
    <mergeCell ref="A2:E2"/>
    <mergeCell ref="A3:E10"/>
    <mergeCell ref="A71:E71"/>
    <mergeCell ref="A72:E77"/>
    <mergeCell ref="A95:E95"/>
    <mergeCell ref="A96:E101"/>
  </mergeCells>
  <pageMargins left="0.98425196850393704" right="0.98425196850393704" top="0.98425196850393704" bottom="0.98425196850393704" header="0.51181102362204722" footer="0.51181102362204722"/>
  <pageSetup paperSize="9" scale="92" firstPageNumber="62" orientation="portrait" useFirstPageNumber="1" r:id="rId1"/>
  <headerFooter alignWithMargins="0">
    <oddHeader>&amp;C&amp;"Arial,Kurzíva"Příloha č. 5: Rozpočtové změny č. 215/19 - 220/19 navržené Radou Olomouckého kraje 1.4.2019 ke schválení</oddHeader>
    <oddFooter xml:space="preserve">&amp;L&amp;"Arial,Kurzíva"Zastupitelstvo OK 29.4.2019
5.1. - Rozpočet Olomouckého kraje 2019 - rozpočtové změny 
Příloha č.5: Rozpočtové změny č. 215/19 - 220/19 navržené Radou Olomouckého kraje 1.4.2019 ke schválení&amp;R&amp;"Arial,Kurzíva"Strana &amp;P (celkem 66)
 </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0"/>
  <sheetViews>
    <sheetView showGridLines="0" zoomScale="92" zoomScaleNormal="92" zoomScaleSheetLayoutView="92" workbookViewId="0"/>
  </sheetViews>
  <sheetFormatPr defaultColWidth="9.140625" defaultRowHeight="12.75" x14ac:dyDescent="0.2"/>
  <cols>
    <col min="1" max="1" width="52.7109375" style="1" customWidth="1"/>
    <col min="2" max="3" width="18" style="2" customWidth="1"/>
    <col min="4" max="16384" width="9.140625" style="1"/>
  </cols>
  <sheetData>
    <row r="1" spans="1:3" ht="14.25" customHeight="1" x14ac:dyDescent="0.2">
      <c r="C1" s="3" t="s">
        <v>0</v>
      </c>
    </row>
    <row r="2" spans="1:3" ht="15.75" customHeight="1" x14ac:dyDescent="0.25">
      <c r="A2" s="4" t="s">
        <v>1</v>
      </c>
      <c r="B2" s="5" t="s">
        <v>2</v>
      </c>
      <c r="C2" s="5" t="s">
        <v>3</v>
      </c>
    </row>
    <row r="3" spans="1:3" ht="14.25" customHeight="1" x14ac:dyDescent="0.2">
      <c r="A3" s="6" t="s">
        <v>27</v>
      </c>
      <c r="B3" s="18">
        <v>5036784</v>
      </c>
      <c r="C3" s="7">
        <v>5036784</v>
      </c>
    </row>
    <row r="4" spans="1:3" ht="14.25" customHeight="1" x14ac:dyDescent="0.2">
      <c r="A4" s="6" t="s">
        <v>4</v>
      </c>
      <c r="B4" s="18">
        <v>4245</v>
      </c>
      <c r="C4" s="7">
        <v>4245</v>
      </c>
    </row>
    <row r="5" spans="1:3" ht="14.25" customHeight="1" x14ac:dyDescent="0.2">
      <c r="A5" s="6" t="s">
        <v>26</v>
      </c>
      <c r="B5" s="18">
        <v>1310</v>
      </c>
      <c r="C5" s="7">
        <v>1576</v>
      </c>
    </row>
    <row r="6" spans="1:3" ht="14.25" customHeight="1" x14ac:dyDescent="0.2">
      <c r="A6" s="6" t="s">
        <v>5</v>
      </c>
      <c r="B6" s="18">
        <v>32142.2</v>
      </c>
      <c r="C6" s="7">
        <v>32142.2</v>
      </c>
    </row>
    <row r="7" spans="1:3" ht="14.25" customHeight="1" x14ac:dyDescent="0.2">
      <c r="A7" s="6" t="s">
        <v>6</v>
      </c>
      <c r="B7" s="18">
        <v>3130.7</v>
      </c>
      <c r="C7" s="7">
        <f>3346.7+17</f>
        <v>3363.7</v>
      </c>
    </row>
    <row r="8" spans="1:3" ht="14.25" customHeight="1" x14ac:dyDescent="0.2">
      <c r="A8" s="6" t="s">
        <v>22</v>
      </c>
      <c r="B8" s="18">
        <v>68308</v>
      </c>
      <c r="C8" s="7">
        <f>68618+615+7+20+113+37</f>
        <v>69410</v>
      </c>
    </row>
    <row r="9" spans="1:3" ht="14.25" customHeight="1" x14ac:dyDescent="0.2">
      <c r="A9" s="6" t="s">
        <v>7</v>
      </c>
      <c r="B9" s="18">
        <v>8520</v>
      </c>
      <c r="C9" s="7">
        <f>8520+10+55</f>
        <v>8585</v>
      </c>
    </row>
    <row r="10" spans="1:3" ht="14.25" customHeight="1" x14ac:dyDescent="0.2">
      <c r="A10" s="6" t="s">
        <v>8</v>
      </c>
      <c r="B10" s="18">
        <v>1000.1</v>
      </c>
      <c r="C10" s="7">
        <v>1000.1</v>
      </c>
    </row>
    <row r="11" spans="1:3" ht="14.25" customHeight="1" x14ac:dyDescent="0.2">
      <c r="A11" s="6" t="s">
        <v>32</v>
      </c>
      <c r="B11" s="18">
        <v>93723</v>
      </c>
      <c r="C11" s="7">
        <v>93723</v>
      </c>
    </row>
    <row r="12" spans="1:3" ht="14.25" customHeight="1" x14ac:dyDescent="0.2">
      <c r="A12" s="6" t="s">
        <v>33</v>
      </c>
      <c r="B12" s="18">
        <v>521</v>
      </c>
      <c r="C12" s="7">
        <v>521</v>
      </c>
    </row>
    <row r="13" spans="1:3" ht="14.25" customHeight="1" x14ac:dyDescent="0.2">
      <c r="A13" s="252" t="s">
        <v>372</v>
      </c>
      <c r="B13" s="18"/>
      <c r="C13" s="7">
        <f>8069752+23821+509+612</f>
        <v>8094694</v>
      </c>
    </row>
    <row r="14" spans="1:3" ht="14.25" customHeight="1" x14ac:dyDescent="0.2">
      <c r="A14" s="252" t="s">
        <v>373</v>
      </c>
      <c r="B14" s="18"/>
      <c r="C14" s="7">
        <v>1189232</v>
      </c>
    </row>
    <row r="15" spans="1:3" ht="14.25" customHeight="1" x14ac:dyDescent="0.2">
      <c r="A15" s="252" t="s">
        <v>374</v>
      </c>
      <c r="B15" s="18"/>
      <c r="C15" s="7">
        <v>1000</v>
      </c>
    </row>
    <row r="16" spans="1:3" ht="14.25" customHeight="1" x14ac:dyDescent="0.2">
      <c r="A16" s="252" t="s">
        <v>375</v>
      </c>
      <c r="B16" s="18"/>
      <c r="C16" s="7">
        <v>223</v>
      </c>
    </row>
    <row r="17" spans="1:3" ht="14.25" customHeight="1" x14ac:dyDescent="0.2">
      <c r="A17" s="253" t="s">
        <v>376</v>
      </c>
      <c r="B17" s="18"/>
      <c r="C17" s="7">
        <v>15</v>
      </c>
    </row>
    <row r="18" spans="1:3" ht="14.25" customHeight="1" x14ac:dyDescent="0.2">
      <c r="A18" s="8" t="s">
        <v>9</v>
      </c>
      <c r="B18" s="19">
        <v>229445</v>
      </c>
      <c r="C18" s="9">
        <f>239228+2796+12+2</f>
        <v>242038</v>
      </c>
    </row>
    <row r="19" spans="1:3" ht="14.25" customHeight="1" x14ac:dyDescent="0.2">
      <c r="A19" s="10" t="s">
        <v>19</v>
      </c>
      <c r="B19" s="20">
        <v>10312</v>
      </c>
      <c r="C19" s="11">
        <f>10312+114</f>
        <v>10426</v>
      </c>
    </row>
    <row r="20" spans="1:3" ht="14.25" customHeight="1" x14ac:dyDescent="0.2">
      <c r="A20" s="10" t="s">
        <v>10</v>
      </c>
      <c r="B20" s="20">
        <v>50000</v>
      </c>
      <c r="C20" s="11">
        <v>50000</v>
      </c>
    </row>
    <row r="21" spans="1:3" ht="14.25" customHeight="1" x14ac:dyDescent="0.2">
      <c r="A21" s="10" t="s">
        <v>377</v>
      </c>
      <c r="B21" s="20"/>
      <c r="C21" s="11">
        <f>84213+2395+5054+2248+871+2843</f>
        <v>97624</v>
      </c>
    </row>
    <row r="22" spans="1:3" ht="14.25" customHeight="1" x14ac:dyDescent="0.2">
      <c r="A22" s="10" t="s">
        <v>11</v>
      </c>
      <c r="B22" s="20">
        <v>300</v>
      </c>
      <c r="C22" s="11">
        <v>300</v>
      </c>
    </row>
    <row r="23" spans="1:3" ht="14.25" customHeight="1" x14ac:dyDescent="0.2">
      <c r="A23" s="252" t="s">
        <v>378</v>
      </c>
      <c r="B23" s="20"/>
      <c r="C23" s="11">
        <f>5280+8150</f>
        <v>13430</v>
      </c>
    </row>
    <row r="24" spans="1:3" ht="14.25" customHeight="1" x14ac:dyDescent="0.25">
      <c r="A24" s="4" t="s">
        <v>12</v>
      </c>
      <c r="B24" s="21">
        <f>SUM(B3:B22)</f>
        <v>5539741</v>
      </c>
      <c r="C24" s="12">
        <f>SUM(C3:C23)</f>
        <v>14950332</v>
      </c>
    </row>
    <row r="25" spans="1:3" ht="14.25" customHeight="1" x14ac:dyDescent="0.2">
      <c r="A25" s="13" t="s">
        <v>13</v>
      </c>
      <c r="B25" s="25">
        <v>-10310</v>
      </c>
      <c r="C25" s="25">
        <f>-10310-114</f>
        <v>-10424</v>
      </c>
    </row>
    <row r="26" spans="1:3" ht="15.75" thickBot="1" x14ac:dyDescent="0.3">
      <c r="A26" s="14" t="s">
        <v>14</v>
      </c>
      <c r="B26" s="15">
        <f>B24+B25</f>
        <v>5529431</v>
      </c>
      <c r="C26" s="15">
        <f>C24+C25</f>
        <v>14939908</v>
      </c>
    </row>
    <row r="27" spans="1:3" ht="13.5" thickTop="1" x14ac:dyDescent="0.2">
      <c r="A27" s="16"/>
      <c r="B27" s="22"/>
    </row>
    <row r="28" spans="1:3" ht="15.75" customHeight="1" x14ac:dyDescent="0.25">
      <c r="A28" s="4" t="s">
        <v>16</v>
      </c>
      <c r="B28" s="23" t="s">
        <v>2</v>
      </c>
      <c r="C28" s="5" t="s">
        <v>3</v>
      </c>
    </row>
    <row r="29" spans="1:3" ht="14.25" x14ac:dyDescent="0.2">
      <c r="A29" s="8" t="s">
        <v>28</v>
      </c>
      <c r="B29" s="24">
        <v>929523</v>
      </c>
      <c r="C29" s="26">
        <f>934300+907+71+615+10+461+12+2+7+20+113+55</f>
        <v>936573</v>
      </c>
    </row>
    <row r="30" spans="1:3" ht="14.25" x14ac:dyDescent="0.2">
      <c r="A30" s="8" t="s">
        <v>29</v>
      </c>
      <c r="B30" s="24">
        <v>502325</v>
      </c>
      <c r="C30" s="26">
        <v>502325</v>
      </c>
    </row>
    <row r="31" spans="1:3" ht="14.25" x14ac:dyDescent="0.2">
      <c r="A31" s="8" t="s">
        <v>30</v>
      </c>
      <c r="B31" s="24">
        <v>2945804</v>
      </c>
      <c r="C31" s="26">
        <f>2958201+2843</f>
        <v>2961044</v>
      </c>
    </row>
    <row r="32" spans="1:3" ht="14.25" x14ac:dyDescent="0.2">
      <c r="A32" s="252" t="s">
        <v>372</v>
      </c>
      <c r="B32" s="24"/>
      <c r="C32" s="26">
        <f>8069752+23821+509+612</f>
        <v>8094694</v>
      </c>
    </row>
    <row r="33" spans="1:3" ht="14.25" x14ac:dyDescent="0.2">
      <c r="A33" s="252" t="s">
        <v>373</v>
      </c>
      <c r="B33" s="24"/>
      <c r="C33" s="26">
        <v>1189232</v>
      </c>
    </row>
    <row r="34" spans="1:3" ht="14.25" x14ac:dyDescent="0.2">
      <c r="A34" s="252" t="s">
        <v>374</v>
      </c>
      <c r="B34" s="24"/>
      <c r="C34" s="26">
        <v>1000</v>
      </c>
    </row>
    <row r="35" spans="1:3" ht="14.25" x14ac:dyDescent="0.2">
      <c r="A35" s="252" t="s">
        <v>375</v>
      </c>
      <c r="B35" s="24"/>
      <c r="C35" s="26">
        <v>223</v>
      </c>
    </row>
    <row r="36" spans="1:3" ht="14.25" x14ac:dyDescent="0.2">
      <c r="A36" s="253" t="s">
        <v>376</v>
      </c>
      <c r="B36" s="24"/>
      <c r="C36" s="26">
        <v>15</v>
      </c>
    </row>
    <row r="37" spans="1:3" ht="14.25" x14ac:dyDescent="0.2">
      <c r="A37" s="10" t="s">
        <v>19</v>
      </c>
      <c r="B37" s="24">
        <v>10312</v>
      </c>
      <c r="C37" s="26">
        <f>10312+114</f>
        <v>10426</v>
      </c>
    </row>
    <row r="38" spans="1:3" ht="14.25" x14ac:dyDescent="0.2">
      <c r="A38" s="10" t="s">
        <v>10</v>
      </c>
      <c r="B38" s="24">
        <v>50000</v>
      </c>
      <c r="C38" s="26">
        <v>83318</v>
      </c>
    </row>
    <row r="39" spans="1:3" ht="14.25" x14ac:dyDescent="0.2">
      <c r="A39" s="10" t="s">
        <v>377</v>
      </c>
      <c r="B39" s="24"/>
      <c r="C39" s="26">
        <f>209966+2395+871</f>
        <v>213232</v>
      </c>
    </row>
    <row r="40" spans="1:3" ht="14.25" x14ac:dyDescent="0.2">
      <c r="A40" s="10" t="s">
        <v>31</v>
      </c>
      <c r="B40" s="24">
        <v>1446001</v>
      </c>
      <c r="C40" s="26">
        <f>1491679+76+44+7771+1602+474+17+37</f>
        <v>1501700</v>
      </c>
    </row>
    <row r="41" spans="1:3" ht="14.25" x14ac:dyDescent="0.2">
      <c r="A41" s="252" t="s">
        <v>378</v>
      </c>
      <c r="B41" s="24"/>
      <c r="C41" s="26">
        <f>3032+8150</f>
        <v>11182</v>
      </c>
    </row>
    <row r="42" spans="1:3" ht="14.25" customHeight="1" x14ac:dyDescent="0.25">
      <c r="A42" s="4" t="s">
        <v>17</v>
      </c>
      <c r="B42" s="21">
        <f>SUM(B29:B40)</f>
        <v>5883965</v>
      </c>
      <c r="C42" s="12">
        <f>SUM(C29:C41)</f>
        <v>15504964</v>
      </c>
    </row>
    <row r="43" spans="1:3" ht="14.25" x14ac:dyDescent="0.2">
      <c r="A43" s="13" t="s">
        <v>13</v>
      </c>
      <c r="B43" s="25">
        <v>-10310</v>
      </c>
      <c r="C43" s="25">
        <f>-10310-114</f>
        <v>-10424</v>
      </c>
    </row>
    <row r="44" spans="1:3" ht="15.75" thickBot="1" x14ac:dyDescent="0.3">
      <c r="A44" s="14" t="s">
        <v>18</v>
      </c>
      <c r="B44" s="15">
        <f>+B42+B43</f>
        <v>5873655</v>
      </c>
      <c r="C44" s="15">
        <f>+C42+C43</f>
        <v>15494540</v>
      </c>
    </row>
    <row r="45" spans="1:3" ht="13.5" thickTop="1" x14ac:dyDescent="0.2">
      <c r="A45" s="16" t="s">
        <v>15</v>
      </c>
      <c r="B45" s="22"/>
    </row>
    <row r="46" spans="1:3" ht="14.25" x14ac:dyDescent="0.2">
      <c r="B46" s="1"/>
      <c r="C46" s="9"/>
    </row>
    <row r="47" spans="1:3" ht="14.25" x14ac:dyDescent="0.2">
      <c r="A47" s="10" t="s">
        <v>21</v>
      </c>
      <c r="B47" s="20">
        <f>640653+31730</f>
        <v>672383</v>
      </c>
      <c r="C47" s="11">
        <f>928731+76+44+7771+1602+474</f>
        <v>938698</v>
      </c>
    </row>
    <row r="48" spans="1:3" ht="14.25" x14ac:dyDescent="0.2">
      <c r="A48" s="27" t="s">
        <v>20</v>
      </c>
      <c r="B48" s="28">
        <v>328159</v>
      </c>
      <c r="C48" s="29">
        <f>375407+4147+2177+2335</f>
        <v>384066</v>
      </c>
    </row>
    <row r="49" spans="1:3" ht="15.75" thickBot="1" x14ac:dyDescent="0.3">
      <c r="A49" s="14" t="s">
        <v>23</v>
      </c>
      <c r="B49" s="15">
        <f>+B47-B48</f>
        <v>344224</v>
      </c>
      <c r="C49" s="15">
        <f>+C47-C48</f>
        <v>554632</v>
      </c>
    </row>
    <row r="50" spans="1:3" ht="15" thickTop="1" x14ac:dyDescent="0.2">
      <c r="A50" s="10"/>
      <c r="B50" s="30"/>
      <c r="C50" s="31"/>
    </row>
    <row r="51" spans="1:3" ht="15" thickBot="1" x14ac:dyDescent="0.25">
      <c r="A51" s="10"/>
      <c r="B51" s="30"/>
      <c r="C51" s="31"/>
    </row>
    <row r="52" spans="1:3" ht="15.75" thickBot="1" x14ac:dyDescent="0.3">
      <c r="A52" s="32" t="s">
        <v>24</v>
      </c>
      <c r="B52" s="33">
        <f>+B26+B47</f>
        <v>6201814</v>
      </c>
      <c r="C52" s="34">
        <f>+C26+C47</f>
        <v>15878606</v>
      </c>
    </row>
    <row r="53" spans="1:3" ht="15.75" thickBot="1" x14ac:dyDescent="0.3">
      <c r="A53" s="32" t="s">
        <v>25</v>
      </c>
      <c r="B53" s="33">
        <f>+B44+B48</f>
        <v>6201814</v>
      </c>
      <c r="C53" s="34">
        <f>+C44+C48</f>
        <v>15878606</v>
      </c>
    </row>
    <row r="54" spans="1:3" x14ac:dyDescent="0.2">
      <c r="B54" s="1"/>
    </row>
    <row r="55" spans="1:3" ht="14.25" x14ac:dyDescent="0.2">
      <c r="B55" s="1"/>
      <c r="C55" s="17"/>
    </row>
    <row r="56" spans="1:3" ht="14.25" x14ac:dyDescent="0.2">
      <c r="B56" s="1"/>
      <c r="C56" s="17"/>
    </row>
    <row r="57" spans="1:3" x14ac:dyDescent="0.2">
      <c r="B57" s="1"/>
    </row>
    <row r="58" spans="1:3" x14ac:dyDescent="0.2">
      <c r="B58" s="1"/>
    </row>
    <row r="59" spans="1:3" x14ac:dyDescent="0.2">
      <c r="B59" s="1"/>
    </row>
    <row r="60" spans="1:3" x14ac:dyDescent="0.2">
      <c r="B60" s="1"/>
    </row>
    <row r="61" spans="1:3" x14ac:dyDescent="0.2">
      <c r="B61" s="1"/>
    </row>
    <row r="65" spans="2:3" x14ac:dyDescent="0.2">
      <c r="B65" s="1"/>
      <c r="C65" s="1"/>
    </row>
    <row r="66" spans="2:3" x14ac:dyDescent="0.2">
      <c r="B66" s="1"/>
      <c r="C66" s="1"/>
    </row>
    <row r="67" spans="2:3" x14ac:dyDescent="0.2">
      <c r="B67" s="1"/>
      <c r="C67" s="1"/>
    </row>
    <row r="68" spans="2:3" x14ac:dyDescent="0.2">
      <c r="B68" s="1"/>
      <c r="C68" s="1"/>
    </row>
    <row r="69" spans="2:3" x14ac:dyDescent="0.2">
      <c r="B69" s="1"/>
      <c r="C69" s="1"/>
    </row>
    <row r="70" spans="2:3" x14ac:dyDescent="0.2">
      <c r="B70" s="1"/>
      <c r="C70" s="1"/>
    </row>
    <row r="76" spans="2:3" x14ac:dyDescent="0.2">
      <c r="B76" s="1"/>
      <c r="C76" s="1"/>
    </row>
    <row r="77" spans="2:3" x14ac:dyDescent="0.2">
      <c r="B77" s="1"/>
      <c r="C77" s="1"/>
    </row>
    <row r="80" spans="2:3" x14ac:dyDescent="0.2">
      <c r="B80" s="1"/>
      <c r="C80" s="1"/>
    </row>
    <row r="81" spans="2:3" x14ac:dyDescent="0.2">
      <c r="B81" s="1"/>
      <c r="C81" s="1"/>
    </row>
    <row r="95" spans="2:3" x14ac:dyDescent="0.2">
      <c r="B95" s="1"/>
      <c r="C95" s="1"/>
    </row>
    <row r="96" spans="2:3" x14ac:dyDescent="0.2">
      <c r="B96" s="1"/>
      <c r="C96" s="1"/>
    </row>
    <row r="99" spans="2:3" x14ac:dyDescent="0.2">
      <c r="B99" s="1"/>
      <c r="C99" s="1"/>
    </row>
    <row r="100" spans="2:3" x14ac:dyDescent="0.2">
      <c r="B100" s="1"/>
      <c r="C100" s="1"/>
    </row>
  </sheetData>
  <phoneticPr fontId="1" type="noConversion"/>
  <pageMargins left="0.98425196850393704" right="0.98425196850393704" top="0.55118110236220474" bottom="0.9055118110236221" header="0.31496062992125984" footer="0.39370078740157483"/>
  <pageSetup paperSize="9" scale="92" firstPageNumber="66" orientation="portrait" useFirstPageNumber="1" r:id="rId1"/>
  <headerFooter alignWithMargins="0">
    <oddHeader>&amp;C&amp;"Arial,Kurzíva"Příloha č. 6 - Upravený rozpočet Olomouckého kraje na rok 2019 po schválení rozpočtových změn</oddHeader>
    <oddFooter xml:space="preserve">&amp;L&amp;"Arial,Kurzíva"Zastupitelstvo OK 29.4.2019
5.1. - Rozpočet Olomouckého kraje 2019 - rozpočtové změny 
Příloha č.6: Upravený rozpočet OK na rok 2019 po schválení rozpočtových změn&amp;R&amp;"Arial,Kurzíva"Strana &amp;P (celkem 66)&amp;"Arial,Obyčejné"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Příloha č. 1</vt:lpstr>
      <vt:lpstr>Příloha č. 2</vt:lpstr>
      <vt:lpstr>Příloha č. 3</vt:lpstr>
      <vt:lpstr>Příloha č. 4</vt:lpstr>
      <vt:lpstr>Příloha č. 5</vt:lpstr>
      <vt:lpstr>Příloha  č. 6</vt:lpstr>
      <vt:lpstr>'Příloha č. 1'!Oblast_tisku</vt:lpstr>
      <vt:lpstr>'Příloha č. 2'!Oblast_tisku</vt:lpstr>
      <vt:lpstr>'Příloha č. 3'!Oblast_tisku</vt:lpstr>
      <vt:lpstr>'Příloha č. 4'!Oblast_tisku</vt:lpstr>
      <vt:lpstr>'Příloha č. 5'!Oblast_tisku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2019-04-02T07:08:47Z</cp:lastPrinted>
  <dcterms:created xsi:type="dcterms:W3CDTF">2007-02-21T09:44:06Z</dcterms:created>
  <dcterms:modified xsi:type="dcterms:W3CDTF">2019-04-02T07:08:55Z</dcterms:modified>
</cp:coreProperties>
</file>