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řehled úvěrů" sheetId="1" r:id="rId1"/>
  </sheets>
  <definedNames>
    <definedName name="_xlnm.Print_Area" localSheetId="0">'Přehled úvěrů'!$A$1:$D$93</definedName>
  </definedNames>
  <calcPr fullCalcOnLoad="1"/>
</workbook>
</file>

<file path=xl/sharedStrings.xml><?xml version="1.0" encoding="utf-8"?>
<sst xmlns="http://schemas.openxmlformats.org/spreadsheetml/2006/main" count="74" uniqueCount="32">
  <si>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</si>
  <si>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</si>
  <si>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</si>
  <si>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</si>
  <si>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</si>
  <si>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</si>
  <si>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</si>
  <si>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</si>
  <si>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</si>
  <si>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</si>
  <si>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</si>
  <si>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</si>
  <si>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</si>
  <si>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</si>
  <si>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</si>
  <si>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</si>
  <si>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</si>
  <si>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</si>
  <si>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</si>
  <si>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5. Přehled úvěrů a půjček Olomouckého kraje</t>
  </si>
  <si>
    <t>Schváleno usnesením Zastupitelstva Olomouckého kraje UZ/11/16/2009 ze dne 11.12.2009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</si>
  <si>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</si>
  <si>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</si>
  <si>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</si>
  <si>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</si>
  <si>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</si>
  <si>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</si>
  <si>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</si>
  <si>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</si>
  <si>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4/ Smlouva o poskytnutí finančních prostředků</t>
  </si>
  <si>
    <t>5/ Smlouva o úvěru</t>
  </si>
  <si>
    <t>Celkem k 31.12.2012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</si>
</sst>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3.25">
      <c r="A1" s="5" t="s">
        <v>19</v>
      </c>
      <c r="B1" s="6"/>
      <c r="C1" s="6"/>
      <c r="D1" s="6"/>
      <c r="E1" s="6"/>
    </row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26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3"/>
      <c r="B15" s="53"/>
      <c r="C15" s="53"/>
      <c r="D15" s="53"/>
    </row>
    <row r="16" ht="12.75" hidden="1"/>
    <row r="17" spans="1:4" ht="15.75">
      <c r="A17" s="2" t="s">
        <v>27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5" thickBot="1">
      <c r="A27" s="23">
        <v>2012</v>
      </c>
      <c r="B27" s="24"/>
      <c r="C27" s="25">
        <v>43633565.62</v>
      </c>
      <c r="D27" s="26">
        <f t="shared" si="1"/>
        <v>781463995.3399999</v>
      </c>
      <c r="E27" s="33"/>
    </row>
    <row r="28" spans="1:4" ht="16.5" thickBot="1" thickTop="1">
      <c r="A28" s="27" t="s">
        <v>26</v>
      </c>
      <c r="B28" s="28">
        <f>SUM(B21:B26)</f>
        <v>900000000</v>
      </c>
      <c r="C28" s="29">
        <f>SUM(C21:C27)</f>
        <v>118536004.66</v>
      </c>
      <c r="D28" s="30">
        <f>B28-C28</f>
        <v>781463995.34</v>
      </c>
    </row>
    <row r="29" spans="1:4" ht="13.5" thickTop="1">
      <c r="A29" s="53"/>
      <c r="B29" s="53"/>
      <c r="C29" s="53"/>
      <c r="D29" s="53"/>
    </row>
    <row r="30" spans="1:4" ht="12.75">
      <c r="A30" s="3"/>
      <c r="B30" s="3"/>
      <c r="C30" s="3"/>
      <c r="D30" s="3"/>
    </row>
    <row r="31" spans="1:4" ht="15.75">
      <c r="A31" s="2" t="s">
        <v>8</v>
      </c>
      <c r="C31" s="11" t="s">
        <v>5</v>
      </c>
      <c r="D31" s="51">
        <v>3000000000</v>
      </c>
    </row>
    <row r="32" spans="1:2" ht="15">
      <c r="A32" s="12" t="s">
        <v>10</v>
      </c>
      <c r="B32" s="13"/>
    </row>
    <row r="33" spans="1:4" ht="13.5" thickBot="1">
      <c r="A33" s="1" t="s">
        <v>16</v>
      </c>
      <c r="D33" s="14" t="s">
        <v>13</v>
      </c>
    </row>
    <row r="34" spans="1:4" ht="16.5" thickBot="1" thickTop="1">
      <c r="A34" s="15" t="s">
        <v>0</v>
      </c>
      <c r="B34" s="16" t="s">
        <v>1</v>
      </c>
      <c r="C34" s="17" t="s">
        <v>2</v>
      </c>
      <c r="D34" s="18" t="s">
        <v>3</v>
      </c>
    </row>
    <row r="35" spans="1:4" ht="15" thickTop="1">
      <c r="A35" s="19">
        <v>2008</v>
      </c>
      <c r="B35" s="35">
        <v>450000000</v>
      </c>
      <c r="C35" s="35">
        <v>0</v>
      </c>
      <c r="D35" s="22">
        <f>+B35-C35</f>
        <v>450000000</v>
      </c>
    </row>
    <row r="36" spans="1:4" ht="14.25">
      <c r="A36" s="19">
        <v>2009</v>
      </c>
      <c r="B36" s="34">
        <v>750000000</v>
      </c>
      <c r="C36" s="21">
        <v>0</v>
      </c>
      <c r="D36" s="22">
        <f>D35+B36-C36</f>
        <v>1200000000</v>
      </c>
    </row>
    <row r="37" spans="1:4" ht="14.25">
      <c r="A37" s="19">
        <v>2010</v>
      </c>
      <c r="B37" s="21">
        <v>200000000</v>
      </c>
      <c r="C37" s="21">
        <v>0</v>
      </c>
      <c r="D37" s="22">
        <f>D36+B37-C37</f>
        <v>1400000000</v>
      </c>
    </row>
    <row r="38" spans="1:4" ht="14.25">
      <c r="A38" s="19">
        <v>2011</v>
      </c>
      <c r="B38" s="21">
        <v>500000000</v>
      </c>
      <c r="C38" s="21">
        <v>0</v>
      </c>
      <c r="D38" s="22">
        <f>D37+B38-C38</f>
        <v>1900000000</v>
      </c>
    </row>
    <row r="39" spans="1:5" ht="15" thickBot="1">
      <c r="A39" s="23">
        <v>2012</v>
      </c>
      <c r="B39" s="25">
        <v>500000000</v>
      </c>
      <c r="C39" s="25">
        <v>21428571.42</v>
      </c>
      <c r="D39" s="26">
        <f>D38+B39-C39</f>
        <v>2378571428.58</v>
      </c>
      <c r="E39" s="47"/>
    </row>
    <row r="40" spans="1:5" ht="16.5" thickBot="1" thickTop="1">
      <c r="A40" s="27" t="s">
        <v>26</v>
      </c>
      <c r="B40" s="28">
        <f>SUM(B35:B39)</f>
        <v>2400000000</v>
      </c>
      <c r="C40" s="46">
        <f>SUM(C35:C39)</f>
        <v>21428571.42</v>
      </c>
      <c r="D40" s="28">
        <f>B40-C40</f>
        <v>2378571428.58</v>
      </c>
      <c r="E40" s="47"/>
    </row>
    <row r="41" spans="1:4" ht="13.5" thickTop="1">
      <c r="A41" s="53"/>
      <c r="B41" s="53"/>
      <c r="C41" s="53"/>
      <c r="D41" s="53"/>
    </row>
    <row r="43" spans="1:4" ht="15.75">
      <c r="A43" s="2" t="s">
        <v>28</v>
      </c>
      <c r="C43" s="11" t="s">
        <v>5</v>
      </c>
      <c r="D43" s="51">
        <v>300000000</v>
      </c>
    </row>
    <row r="44" spans="1:2" ht="15">
      <c r="A44" s="12" t="s">
        <v>11</v>
      </c>
      <c r="B44" s="13"/>
    </row>
    <row r="45" spans="1:4" ht="12.75">
      <c r="A45" s="1" t="s">
        <v>21</v>
      </c>
      <c r="D45" s="36"/>
    </row>
    <row r="46" spans="1:4" ht="12.75">
      <c r="A46" s="1" t="s">
        <v>22</v>
      </c>
      <c r="D46" s="8"/>
    </row>
    <row r="47" spans="1:4" ht="13.5" thickBot="1">
      <c r="A47" s="1" t="s">
        <v>24</v>
      </c>
      <c r="D47" s="36" t="s">
        <v>13</v>
      </c>
    </row>
    <row r="48" spans="1:4" ht="16.5" thickBot="1" thickTop="1">
      <c r="A48" s="15" t="s">
        <v>0</v>
      </c>
      <c r="B48" s="16" t="s">
        <v>1</v>
      </c>
      <c r="C48" s="17" t="s">
        <v>2</v>
      </c>
      <c r="D48" s="18" t="s">
        <v>3</v>
      </c>
    </row>
    <row r="49" spans="1:4" ht="15" thickTop="1">
      <c r="A49" s="19">
        <v>2010</v>
      </c>
      <c r="B49" s="34">
        <v>0</v>
      </c>
      <c r="C49" s="21">
        <v>0</v>
      </c>
      <c r="D49" s="22">
        <f>+B49-C49</f>
        <v>0</v>
      </c>
    </row>
    <row r="50" spans="1:4" ht="14.25">
      <c r="A50" s="19">
        <v>2011</v>
      </c>
      <c r="B50" s="21">
        <v>0</v>
      </c>
      <c r="C50" s="21">
        <v>0</v>
      </c>
      <c r="D50" s="22">
        <v>0</v>
      </c>
    </row>
    <row r="51" spans="1:4" ht="15" thickBot="1">
      <c r="A51" s="23">
        <v>2012</v>
      </c>
      <c r="B51" s="25">
        <v>0</v>
      </c>
      <c r="C51" s="25">
        <v>0</v>
      </c>
      <c r="D51" s="26">
        <v>0</v>
      </c>
    </row>
    <row r="52" spans="1:4" ht="16.5" thickBot="1" thickTop="1">
      <c r="A52" s="27" t="s">
        <v>26</v>
      </c>
      <c r="B52" s="28">
        <f>SUM(B49:B49)</f>
        <v>0</v>
      </c>
      <c r="C52" s="29">
        <f>SUM(C49:C49)</f>
        <v>0</v>
      </c>
      <c r="D52" s="30">
        <f>B52-C52</f>
        <v>0</v>
      </c>
    </row>
    <row r="53" spans="1:4" ht="13.5" thickTop="1">
      <c r="A53" s="53"/>
      <c r="B53" s="53"/>
      <c r="C53" s="53"/>
      <c r="D53" s="53"/>
    </row>
    <row r="54" spans="1:4" ht="12.75">
      <c r="A54" s="3"/>
      <c r="B54" s="3"/>
      <c r="C54" s="3"/>
      <c r="D54" s="3"/>
    </row>
    <row r="55" spans="1:4" ht="15.75">
      <c r="A55" s="2" t="s">
        <v>29</v>
      </c>
      <c r="C55" s="11" t="s">
        <v>5</v>
      </c>
      <c r="D55" s="4">
        <v>22823000</v>
      </c>
    </row>
    <row r="56" spans="1:2" ht="15">
      <c r="A56" s="12" t="s">
        <v>12</v>
      </c>
      <c r="B56" s="13"/>
    </row>
    <row r="57" spans="1:4" ht="12.75">
      <c r="A57" s="1" t="s">
        <v>17</v>
      </c>
      <c r="D57" s="36"/>
    </row>
    <row r="58" spans="1:4" ht="12.75">
      <c r="A58" s="1" t="s">
        <v>18</v>
      </c>
      <c r="D58" s="36"/>
    </row>
    <row r="59" spans="1:4" ht="12.75">
      <c r="A59" s="1" t="s">
        <v>23</v>
      </c>
      <c r="D59" s="36"/>
    </row>
    <row r="60" spans="1:4" ht="12.75">
      <c r="A60" s="1" t="s">
        <v>25</v>
      </c>
      <c r="D60" s="8"/>
    </row>
    <row r="61" spans="1:4" ht="13.5" thickBot="1">
      <c r="A61" s="1"/>
      <c r="D61" s="14" t="s">
        <v>13</v>
      </c>
    </row>
    <row r="62" spans="1:4" ht="16.5" thickBot="1" thickTop="1">
      <c r="A62" s="15" t="s">
        <v>0</v>
      </c>
      <c r="B62" s="16" t="s">
        <v>1</v>
      </c>
      <c r="C62" s="17" t="s">
        <v>2</v>
      </c>
      <c r="D62" s="18" t="s">
        <v>3</v>
      </c>
    </row>
    <row r="63" spans="1:4" ht="15" thickTop="1">
      <c r="A63" s="19">
        <v>2008</v>
      </c>
      <c r="B63" s="35">
        <v>134747677.5</v>
      </c>
      <c r="C63" s="35">
        <v>0</v>
      </c>
      <c r="D63" s="22">
        <f>+B63-C63</f>
        <v>134747677.5</v>
      </c>
    </row>
    <row r="64" spans="1:4" ht="14.25">
      <c r="A64" s="19">
        <v>2009</v>
      </c>
      <c r="B64" s="34">
        <v>114361067.34</v>
      </c>
      <c r="C64" s="21">
        <v>181203666.23</v>
      </c>
      <c r="D64" s="22">
        <f>D63+B64-C64</f>
        <v>67905078.61000001</v>
      </c>
    </row>
    <row r="65" spans="1:4" ht="14.25">
      <c r="A65" s="19">
        <v>2010</v>
      </c>
      <c r="B65" s="21">
        <v>22246652.62</v>
      </c>
      <c r="C65" s="21">
        <v>90151731.23</v>
      </c>
      <c r="D65" s="22">
        <f>D64+B65-C65</f>
        <v>0</v>
      </c>
    </row>
    <row r="66" spans="1:4" ht="14.25">
      <c r="A66" s="19">
        <v>2011</v>
      </c>
      <c r="B66" s="21">
        <v>22809821.06</v>
      </c>
      <c r="C66" s="21">
        <v>0</v>
      </c>
      <c r="D66" s="22">
        <f>D65+B66-C66</f>
        <v>22809821.06</v>
      </c>
    </row>
    <row r="67" spans="1:4" ht="15" thickBot="1">
      <c r="A67" s="23">
        <v>2012</v>
      </c>
      <c r="B67" s="24"/>
      <c r="C67" s="25">
        <v>22809821.06</v>
      </c>
      <c r="D67" s="26">
        <f>D66+B67-C67</f>
        <v>0</v>
      </c>
    </row>
    <row r="68" spans="1:4" ht="16.5" thickBot="1" thickTop="1">
      <c r="A68" s="27" t="s">
        <v>26</v>
      </c>
      <c r="B68" s="28">
        <f>SUM(B63:B67)</f>
        <v>294165218.52</v>
      </c>
      <c r="C68" s="29">
        <f>SUM(C63:C67)</f>
        <v>294165218.52</v>
      </c>
      <c r="D68" s="30">
        <f>B68-C68</f>
        <v>0</v>
      </c>
    </row>
    <row r="69" spans="1:4" ht="13.5" thickTop="1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5.75">
      <c r="A72" s="2" t="s">
        <v>30</v>
      </c>
      <c r="C72" s="11" t="s">
        <v>5</v>
      </c>
      <c r="D72" s="4">
        <v>700000000</v>
      </c>
    </row>
    <row r="73" spans="1:2" ht="15">
      <c r="A73" s="12" t="s">
        <v>11</v>
      </c>
      <c r="B73" s="13"/>
    </row>
    <row r="74" spans="1:4" ht="13.5" thickBot="1">
      <c r="A74" s="1" t="s">
        <v>20</v>
      </c>
      <c r="D74" s="14" t="s">
        <v>13</v>
      </c>
    </row>
    <row r="75" spans="1:4" ht="16.5" thickBot="1" thickTop="1">
      <c r="A75" s="15" t="s">
        <v>0</v>
      </c>
      <c r="B75" s="16" t="s">
        <v>1</v>
      </c>
      <c r="C75" s="17" t="s">
        <v>2</v>
      </c>
      <c r="D75" s="18" t="s">
        <v>3</v>
      </c>
    </row>
    <row r="76" spans="1:4" ht="15" thickTop="1">
      <c r="A76" s="19">
        <v>2010</v>
      </c>
      <c r="B76" s="34">
        <v>186840000</v>
      </c>
      <c r="C76" s="21">
        <v>0</v>
      </c>
      <c r="D76" s="22">
        <f>+B76-C76</f>
        <v>186840000</v>
      </c>
    </row>
    <row r="77" spans="1:4" ht="14.25">
      <c r="A77" s="19">
        <v>2011</v>
      </c>
      <c r="B77" s="21">
        <f>181854000+87556935.78</f>
        <v>269410935.78</v>
      </c>
      <c r="C77" s="21">
        <v>0</v>
      </c>
      <c r="D77" s="22">
        <f>D76+B77-C77</f>
        <v>456250935.78</v>
      </c>
    </row>
    <row r="78" spans="1:4" ht="15" thickBot="1">
      <c r="A78" s="23">
        <v>2012</v>
      </c>
      <c r="B78" s="24">
        <v>238381000</v>
      </c>
      <c r="C78" s="25">
        <v>0</v>
      </c>
      <c r="D78" s="26">
        <f>D77+B78-C78</f>
        <v>694631935.78</v>
      </c>
    </row>
    <row r="79" spans="1:6" ht="16.5" thickBot="1" thickTop="1">
      <c r="A79" s="27" t="s">
        <v>26</v>
      </c>
      <c r="B79" s="28">
        <f>SUM(B76:B78)</f>
        <v>694631935.78</v>
      </c>
      <c r="C79" s="29">
        <f>SUM(C76:C76)</f>
        <v>0</v>
      </c>
      <c r="D79" s="30">
        <f>B79-C79</f>
        <v>694631935.78</v>
      </c>
      <c r="E79" s="50">
        <f>D79+D40+D28</f>
        <v>3854667359.7</v>
      </c>
      <c r="F79" s="9"/>
    </row>
    <row r="80" spans="5:6" ht="13.5" thickTop="1">
      <c r="E80" s="49"/>
      <c r="F80" s="9"/>
    </row>
    <row r="81" spans="5:6" ht="12.75">
      <c r="E81" s="49"/>
      <c r="F81" s="9"/>
    </row>
    <row r="82" spans="1:6" ht="18.75" thickBot="1">
      <c r="A82" s="37" t="s">
        <v>4</v>
      </c>
      <c r="B82" s="38"/>
      <c r="C82" s="38"/>
      <c r="D82" s="36" t="s">
        <v>13</v>
      </c>
      <c r="F82" s="48"/>
    </row>
    <row r="83" spans="1:4" ht="16.5" thickBot="1" thickTop="1">
      <c r="A83" s="15" t="s">
        <v>0</v>
      </c>
      <c r="B83" s="16" t="s">
        <v>1</v>
      </c>
      <c r="C83" s="17" t="s">
        <v>2</v>
      </c>
      <c r="D83" s="18" t="s">
        <v>3</v>
      </c>
    </row>
    <row r="84" spans="1:8" s="44" customFormat="1" ht="17.25" thickTop="1">
      <c r="A84" s="40">
        <v>2005</v>
      </c>
      <c r="B84" s="41">
        <f>SUM(B7)</f>
        <v>33779920.65</v>
      </c>
      <c r="C84" s="41">
        <f>SUM(C7)</f>
        <v>0</v>
      </c>
      <c r="D84" s="41">
        <f>SUM(D7)</f>
        <v>33779920.65</v>
      </c>
      <c r="E84" s="42"/>
      <c r="F84" s="43"/>
      <c r="H84" s="45"/>
    </row>
    <row r="85" spans="1:8" s="44" customFormat="1" ht="16.5">
      <c r="A85" s="40">
        <v>2006</v>
      </c>
      <c r="B85" s="41">
        <f>SUM(B8,B21)</f>
        <v>410038838.24</v>
      </c>
      <c r="C85" s="41">
        <f>SUM(C8,C21)</f>
        <v>27471722.96</v>
      </c>
      <c r="D85" s="41">
        <f aca="true" t="shared" si="2" ref="D85:D91">D84+B85-C85</f>
        <v>416347035.93</v>
      </c>
      <c r="E85" s="42"/>
      <c r="F85" s="43"/>
      <c r="H85" s="45"/>
    </row>
    <row r="86" spans="1:8" s="44" customFormat="1" ht="16.5">
      <c r="A86" s="40">
        <v>2007</v>
      </c>
      <c r="B86" s="41">
        <f>SUM(B9,B22)</f>
        <v>464002009.17</v>
      </c>
      <c r="C86" s="41">
        <f>SUM(C9,C22)</f>
        <v>82736242.35</v>
      </c>
      <c r="D86" s="41">
        <f t="shared" si="2"/>
        <v>797612802.75</v>
      </c>
      <c r="E86" s="42"/>
      <c r="F86" s="43"/>
      <c r="H86" s="45"/>
    </row>
    <row r="87" spans="1:8" s="44" customFormat="1" ht="16.5">
      <c r="A87" s="40">
        <v>2008</v>
      </c>
      <c r="B87" s="41">
        <f>SUM(B10,B23,B35,B63)</f>
        <v>851349769.54</v>
      </c>
      <c r="C87" s="41">
        <f>SUM(C10,C23,C35,C63)</f>
        <v>98148742.67</v>
      </c>
      <c r="D87" s="41">
        <f t="shared" si="2"/>
        <v>1550813829.62</v>
      </c>
      <c r="E87" s="42"/>
      <c r="F87" s="43"/>
      <c r="H87" s="45"/>
    </row>
    <row r="88" spans="1:8" s="44" customFormat="1" ht="16.5">
      <c r="A88" s="40">
        <v>2009</v>
      </c>
      <c r="B88" s="41">
        <f>SUM(B64,B49,B36,B24,B11)</f>
        <v>864361067.34</v>
      </c>
      <c r="C88" s="41">
        <f>SUM(C64,C49,C36,C24,C11)</f>
        <v>245923224.96999997</v>
      </c>
      <c r="D88" s="41">
        <f t="shared" si="2"/>
        <v>2169251671.9900002</v>
      </c>
      <c r="E88" s="42"/>
      <c r="F88" s="43"/>
      <c r="H88" s="45"/>
    </row>
    <row r="89" spans="1:8" s="44" customFormat="1" ht="16.5">
      <c r="A89" s="40">
        <v>2010</v>
      </c>
      <c r="B89" s="41">
        <f>SUM(B65,B49,B37,B25,B12,B76)</f>
        <v>409086652.62</v>
      </c>
      <c r="C89" s="41">
        <f>SUM(C65,C49,C37,C25,C12,C76)</f>
        <v>130430824.80000001</v>
      </c>
      <c r="D89" s="41">
        <f t="shared" si="2"/>
        <v>2447907499.81</v>
      </c>
      <c r="E89" s="42"/>
      <c r="F89" s="43"/>
      <c r="H89" s="45"/>
    </row>
    <row r="90" spans="1:8" s="44" customFormat="1" ht="16.5">
      <c r="A90" s="40">
        <v>2011</v>
      </c>
      <c r="B90" s="41">
        <f>SUM(B66,B50,B38,B26,B13,B77)</f>
        <v>792220756.8399999</v>
      </c>
      <c r="C90" s="41">
        <f>SUM(C66,C50,C38,C26,C13,C77)</f>
        <v>35969938.85</v>
      </c>
      <c r="D90" s="41">
        <f t="shared" si="2"/>
        <v>3204158317.7999997</v>
      </c>
      <c r="E90" s="42"/>
      <c r="F90" s="43"/>
      <c r="H90" s="45"/>
    </row>
    <row r="91" spans="1:8" s="44" customFormat="1" ht="17.25" thickBot="1">
      <c r="A91" s="40">
        <v>2012</v>
      </c>
      <c r="B91" s="41">
        <f>SUM(B27,B39,B67,B78)</f>
        <v>738381000</v>
      </c>
      <c r="C91" s="41">
        <f>SUM(C27,C39,C67,C78)</f>
        <v>87871958.1</v>
      </c>
      <c r="D91" s="41">
        <f t="shared" si="2"/>
        <v>3854667359.7</v>
      </c>
      <c r="E91" s="42"/>
      <c r="F91" s="43"/>
      <c r="H91" s="45"/>
    </row>
    <row r="92" spans="1:4" ht="13.5" thickTop="1">
      <c r="A92" s="39"/>
      <c r="B92" s="39"/>
      <c r="C92" s="39"/>
      <c r="D92" s="39"/>
    </row>
    <row r="93" spans="1:4" ht="18.75" thickBot="1">
      <c r="A93" s="31" t="s">
        <v>31</v>
      </c>
      <c r="B93" s="32">
        <f>B14+B28+B40+B52+B68+B79</f>
        <v>4563220014.4</v>
      </c>
      <c r="C93" s="32">
        <f>C14+C28+C40+C52+C68+C79</f>
        <v>708552654.7</v>
      </c>
      <c r="D93" s="32">
        <f>B93-C93</f>
        <v>3854667359.7</v>
      </c>
    </row>
    <row r="94" ht="13.5" thickTop="1"/>
    <row r="95" spans="2:3" ht="12.75">
      <c r="B95" s="33"/>
      <c r="C95" s="33"/>
    </row>
    <row r="96" ht="12.75">
      <c r="C96" s="33"/>
    </row>
    <row r="97" ht="12.75">
      <c r="B97" s="52"/>
    </row>
  </sheetData>
  <sheetProtection/>
  <mergeCells count="4">
    <mergeCell ref="A15:D15"/>
    <mergeCell ref="A29:D29"/>
    <mergeCell ref="A41:D41"/>
    <mergeCell ref="A53:D53"/>
  </mergeCells>
  <printOptions/>
  <pageMargins left="0.984251968503937" right="0.984251968503937" top="0.7874015748031497" bottom="0.984251968503937" header="0.5118110236220472" footer="0.5118110236220472"/>
  <pageSetup firstPageNumber="189" useFirstPageNumber="1" horizontalDpi="600" verticalDpi="600" orientation="portrait" paperSize="9" scale="75" r:id="rId1"/>
  <headerFooter alignWithMargins="0">
    <oddFooter>&amp;L&amp;"Arial,Kurzíva"Zastupitelstvo Olomouckého kraje 28. 6. 2013
6.- Závěrečný  účet Olomouckého kraje za rok 2012
Příloha č. 5: Přehled úvěrů a půjček Olomouckého kraje&amp;R&amp;"Arial,Kurzíva"Strana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Dresslerová Veronika</cp:lastModifiedBy>
  <cp:lastPrinted>2013-06-06T10:58:13Z</cp:lastPrinted>
  <dcterms:created xsi:type="dcterms:W3CDTF">2007-04-30T12:48:03Z</dcterms:created>
  <dcterms:modified xsi:type="dcterms:W3CDTF">2013-06-10T10:39:37Z</dcterms:modified>
  <cp:category/>
  <cp:version/>
  <cp:contentType/>
  <cp:contentStatus/>
</cp:coreProperties>
</file>